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ssolartes\Desktop\NIT 901573385 UNION TEM SISTEMA CICULATORIO\"/>
    </mc:Choice>
  </mc:AlternateContent>
  <xr:revisionPtr revIDLastSave="0" documentId="13_ncr:1_{38EFB04B-DC6C-404D-BEDD-C4867E72E538}" xr6:coauthVersionLast="47" xr6:coauthVersionMax="47" xr10:uidLastSave="{00000000-0000-0000-0000-000000000000}"/>
  <bookViews>
    <workbookView xWindow="-110" yWindow="-110" windowWidth="19420" windowHeight="10420" activeTab="3" xr2:uid="{00000000-000D-0000-FFFF-FFFF00000000}"/>
  </bookViews>
  <sheets>
    <sheet name="INFO IPS " sheetId="1" r:id="rId1"/>
    <sheet name="TD" sheetId="5" r:id="rId2"/>
    <sheet name="ESTADO DE CADA FACTURA " sheetId="4" r:id="rId3"/>
    <sheet name="FOR-CSA-018 " sheetId="6" r:id="rId4"/>
    <sheet name="CIRCULAR 030" sheetId="7" r:id="rId5"/>
  </sheets>
  <definedNames>
    <definedName name="_xlnm._FilterDatabase" localSheetId="2" hidden="1">'ESTADO DE CADA FACTURA '!$A$2:$AI$62</definedName>
  </definedNames>
  <calcPr calcId="191029"/>
  <pivotCaches>
    <pivotCache cacheId="3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7" l="1"/>
  <c r="I18" i="7"/>
  <c r="K1" i="4"/>
  <c r="R1" i="4"/>
  <c r="S1" i="4"/>
  <c r="T1" i="4"/>
  <c r="U1" i="4"/>
  <c r="V1" i="4"/>
  <c r="W1" i="4"/>
  <c r="X1" i="4"/>
  <c r="Z1" i="4"/>
  <c r="AC1" i="4"/>
  <c r="AF1" i="4"/>
  <c r="J1" i="4"/>
  <c r="I23" i="7" l="1"/>
  <c r="I17" i="7" s="1"/>
  <c r="H23" i="7"/>
  <c r="H17" i="7" s="1"/>
  <c r="WUK6" i="7"/>
  <c r="I28" i="6"/>
  <c r="H28" i="6"/>
  <c r="I26" i="6"/>
  <c r="H26" i="6"/>
  <c r="I23" i="6"/>
  <c r="I31" i="6" s="1"/>
  <c r="H23" i="6"/>
  <c r="H31"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2" authorId="0" shapeId="0" xr:uid="{4FEFEB6C-48E5-4927-8B5A-4D51720BA228}">
      <text>
        <r>
          <rPr>
            <b/>
            <sz val="9"/>
            <color indexed="81"/>
            <rFont val="Tahoma"/>
            <family val="2"/>
          </rPr>
          <t>Juan Camilo Paez Ramirez:</t>
        </r>
        <r>
          <rPr>
            <sz val="9"/>
            <color indexed="81"/>
            <rFont val="Tahoma"/>
            <family val="2"/>
          </rPr>
          <t xml:space="preserve">
NIT IPS SIN DIGITO DE VERIFICACION
</t>
        </r>
      </text>
    </comment>
    <comment ref="B2" authorId="0" shapeId="0" xr:uid="{CCBDAA2F-5ABF-44C5-8BA5-BF90B9327801}">
      <text>
        <r>
          <rPr>
            <b/>
            <sz val="9"/>
            <color indexed="81"/>
            <rFont val="Tahoma"/>
            <family val="2"/>
          </rPr>
          <t>Juan Camilo Paez Ramirez:</t>
        </r>
        <r>
          <rPr>
            <sz val="9"/>
            <color indexed="81"/>
            <rFont val="Tahoma"/>
            <family val="2"/>
          </rPr>
          <t xml:space="preserve">
NOMBRE DE LA IPS</t>
        </r>
      </text>
    </comment>
    <comment ref="C2" authorId="0" shapeId="0" xr:uid="{C0F571E1-B124-4002-8C02-55C8B6164514}">
      <text>
        <r>
          <rPr>
            <b/>
            <sz val="9"/>
            <color indexed="81"/>
            <rFont val="Tahoma"/>
            <family val="2"/>
          </rPr>
          <t>Juan Camilo Paez Ramirez:
ALFA NUMERICO SI APLICA</t>
        </r>
      </text>
    </comment>
    <comment ref="D2" authorId="0" shapeId="0" xr:uid="{B0823A56-008F-4F88-B584-C30BF53F2183}">
      <text>
        <r>
          <rPr>
            <b/>
            <sz val="9"/>
            <color indexed="81"/>
            <rFont val="Tahoma"/>
            <family val="2"/>
          </rPr>
          <t>Juan Camilo Paez Ramirez:</t>
        </r>
        <r>
          <rPr>
            <sz val="9"/>
            <color indexed="81"/>
            <rFont val="Tahoma"/>
            <family val="2"/>
          </rPr>
          <t xml:space="preserve">
NUMERO DE FACTURA FISCAL
</t>
        </r>
      </text>
    </comment>
    <comment ref="G2" authorId="0" shapeId="0" xr:uid="{7788138B-0152-470E-BDDA-524D9D1FE817}">
      <text>
        <r>
          <rPr>
            <b/>
            <sz val="9"/>
            <color indexed="81"/>
            <rFont val="Tahoma"/>
            <family val="2"/>
          </rPr>
          <t>Juan Camilo Paez Ramirez:</t>
        </r>
        <r>
          <rPr>
            <sz val="9"/>
            <color indexed="81"/>
            <rFont val="Tahoma"/>
            <family val="2"/>
          </rPr>
          <t xml:space="preserve">
FECHA DE LA FACTURA
</t>
        </r>
      </text>
    </comment>
    <comment ref="H2" authorId="0" shapeId="0" xr:uid="{E36883A7-F392-416A-89A8-02609D3471AE}">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<sst xmlns="http://schemas.openxmlformats.org/spreadsheetml/2006/main" count="894" uniqueCount="225">
  <si>
    <t>Prefijo Factura</t>
  </si>
  <si>
    <t>IPS Fecha factura</t>
  </si>
  <si>
    <t>IPS Fecha radicado</t>
  </si>
  <si>
    <t>IPS Valor Factura</t>
  </si>
  <si>
    <t>IPS Saldo Factura</t>
  </si>
  <si>
    <t>NIT IPS</t>
  </si>
  <si>
    <t>Tipo de Contrato</t>
  </si>
  <si>
    <t>Nombre IPS</t>
  </si>
  <si>
    <t>Sede / Ciudad</t>
  </si>
  <si>
    <t>UNION TEMPORAL SISTEMA CICULATORIO</t>
  </si>
  <si>
    <t>FEUT</t>
  </si>
  <si>
    <t>Numero de Factura</t>
  </si>
  <si>
    <t>EVENTO</t>
  </si>
  <si>
    <t>PGP - EXE</t>
  </si>
  <si>
    <t>PAF</t>
  </si>
  <si>
    <t>PGP - REP</t>
  </si>
  <si>
    <t>PGP</t>
  </si>
  <si>
    <t>CALI</t>
  </si>
  <si>
    <t>NUMERO DE RADICADO</t>
  </si>
  <si>
    <t>FACT</t>
  </si>
  <si>
    <t xml:space="preserve">Llave </t>
  </si>
  <si>
    <t>FEUT11</t>
  </si>
  <si>
    <t>901573385_FEUT11</t>
  </si>
  <si>
    <t>FEUT12</t>
  </si>
  <si>
    <t>901573385_FEUT12</t>
  </si>
  <si>
    <t>FEUT24</t>
  </si>
  <si>
    <t>901573385_FEUT24</t>
  </si>
  <si>
    <t>FEUT25</t>
  </si>
  <si>
    <t>901573385_FEUT25</t>
  </si>
  <si>
    <t>FEUT26</t>
  </si>
  <si>
    <t>901573385_FEUT26</t>
  </si>
  <si>
    <t>FEUT71</t>
  </si>
  <si>
    <t>901573385_FEUT71</t>
  </si>
  <si>
    <t>FEUT72</t>
  </si>
  <si>
    <t>901573385_FEUT72</t>
  </si>
  <si>
    <t>FEUT73</t>
  </si>
  <si>
    <t>901573385_FEUT73</t>
  </si>
  <si>
    <t>FEUT99</t>
  </si>
  <si>
    <t>901573385_FEUT99</t>
  </si>
  <si>
    <t>FEUT102</t>
  </si>
  <si>
    <t>901573385_FEUT102</t>
  </si>
  <si>
    <t>FEUT104</t>
  </si>
  <si>
    <t>901573385_FEUT104</t>
  </si>
  <si>
    <t>FEUT106</t>
  </si>
  <si>
    <t>901573385_FEUT106</t>
  </si>
  <si>
    <t>FEUT540</t>
  </si>
  <si>
    <t>901573385_FEUT540</t>
  </si>
  <si>
    <t>FEUT541</t>
  </si>
  <si>
    <t>901573385_FEUT541</t>
  </si>
  <si>
    <t>FEUT542</t>
  </si>
  <si>
    <t>901573385_FEUT542</t>
  </si>
  <si>
    <t>FEUT543</t>
  </si>
  <si>
    <t>901573385_FEUT543</t>
  </si>
  <si>
    <t>FEUT544</t>
  </si>
  <si>
    <t>901573385_FEUT544</t>
  </si>
  <si>
    <t>FEUT545</t>
  </si>
  <si>
    <t>901573385_FEUT545</t>
  </si>
  <si>
    <t>FEUT546</t>
  </si>
  <si>
    <t>901573385_FEUT546</t>
  </si>
  <si>
    <t>FEUT547</t>
  </si>
  <si>
    <t>901573385_FEUT547</t>
  </si>
  <si>
    <t>FEUT548</t>
  </si>
  <si>
    <t>901573385_FEUT548</t>
  </si>
  <si>
    <t>FEUT549</t>
  </si>
  <si>
    <t>901573385_FEUT549</t>
  </si>
  <si>
    <t>FEUT550</t>
  </si>
  <si>
    <t>901573385_FEUT550</t>
  </si>
  <si>
    <t>FEUT551</t>
  </si>
  <si>
    <t>901573385_FEUT551</t>
  </si>
  <si>
    <t>FEUT552</t>
  </si>
  <si>
    <t>901573385_FEUT552</t>
  </si>
  <si>
    <t>FEUT553</t>
  </si>
  <si>
    <t>901573385_FEUT553</t>
  </si>
  <si>
    <t>FEUT554</t>
  </si>
  <si>
    <t>901573385_FEUT554</t>
  </si>
  <si>
    <t>FEUT555</t>
  </si>
  <si>
    <t>901573385_FEUT555</t>
  </si>
  <si>
    <t>FEUT556</t>
  </si>
  <si>
    <t>901573385_FEUT556</t>
  </si>
  <si>
    <t>FEUT557</t>
  </si>
  <si>
    <t>901573385_FEUT557</t>
  </si>
  <si>
    <t>FEUT558</t>
  </si>
  <si>
    <t>901573385_FEUT558</t>
  </si>
  <si>
    <t>FEUT559</t>
  </si>
  <si>
    <t>901573385_FEUT559</t>
  </si>
  <si>
    <t>FEUT560</t>
  </si>
  <si>
    <t>901573385_FEUT560</t>
  </si>
  <si>
    <t>FEUT561</t>
  </si>
  <si>
    <t>901573385_FEUT561</t>
  </si>
  <si>
    <t>FEUT562</t>
  </si>
  <si>
    <t>901573385_FEUT562</t>
  </si>
  <si>
    <t>FEUT563</t>
  </si>
  <si>
    <t>901573385_FEUT563</t>
  </si>
  <si>
    <t>FEUT564</t>
  </si>
  <si>
    <t>901573385_FEUT564</t>
  </si>
  <si>
    <t>FEUT565</t>
  </si>
  <si>
    <t>901573385_FEUT565</t>
  </si>
  <si>
    <t>FEUT566</t>
  </si>
  <si>
    <t>901573385_FEUT566</t>
  </si>
  <si>
    <t>FEUT567</t>
  </si>
  <si>
    <t>901573385_FEUT567</t>
  </si>
  <si>
    <t>FEUT568</t>
  </si>
  <si>
    <t>901573385_FEUT568</t>
  </si>
  <si>
    <t>FEUT569</t>
  </si>
  <si>
    <t>901573385_FEUT569</t>
  </si>
  <si>
    <t>FEUT570</t>
  </si>
  <si>
    <t>901573385_FEUT570</t>
  </si>
  <si>
    <t>FEUT571</t>
  </si>
  <si>
    <t>901573385_FEUT571</t>
  </si>
  <si>
    <t>FEUT572</t>
  </si>
  <si>
    <t>901573385_FEUT572</t>
  </si>
  <si>
    <t>FEUT573</t>
  </si>
  <si>
    <t>901573385_FEUT573</t>
  </si>
  <si>
    <t>FEUT576</t>
  </si>
  <si>
    <t>901573385_FEUT576</t>
  </si>
  <si>
    <t>FEUT577</t>
  </si>
  <si>
    <t>901573385_FEUT577</t>
  </si>
  <si>
    <t>FEUT578</t>
  </si>
  <si>
    <t>901573385_FEUT578</t>
  </si>
  <si>
    <t>FEUT579</t>
  </si>
  <si>
    <t>901573385_FEUT579</t>
  </si>
  <si>
    <t>FEUT633</t>
  </si>
  <si>
    <t>901573385_FEUT633</t>
  </si>
  <si>
    <t>FEUT634</t>
  </si>
  <si>
    <t>901573385_FEUT634</t>
  </si>
  <si>
    <t>FEUT639</t>
  </si>
  <si>
    <t>901573385_FEUT639</t>
  </si>
  <si>
    <t>FEUT655</t>
  </si>
  <si>
    <t>901573385_FEUT655</t>
  </si>
  <si>
    <t>FEUT657</t>
  </si>
  <si>
    <t>901573385_FEUT657</t>
  </si>
  <si>
    <t>FEUT660</t>
  </si>
  <si>
    <t>901573385_FEUT660</t>
  </si>
  <si>
    <t>FEUT662</t>
  </si>
  <si>
    <t>901573385_FEUT662</t>
  </si>
  <si>
    <t>FEUT663</t>
  </si>
  <si>
    <t>901573385_FEUT663</t>
  </si>
  <si>
    <t>FEUT665</t>
  </si>
  <si>
    <t>901573385_FEUT665</t>
  </si>
  <si>
    <t>FEUT666</t>
  </si>
  <si>
    <t>901573385_FEUT666</t>
  </si>
  <si>
    <t xml:space="preserve">Fecha Radicado EPS </t>
  </si>
  <si>
    <t xml:space="preserve">BOX </t>
  </si>
  <si>
    <t>Finalizada</t>
  </si>
  <si>
    <t>Para respuesta prestador</t>
  </si>
  <si>
    <t>Auditada sin contabilizar</t>
  </si>
  <si>
    <t>Devuelta</t>
  </si>
  <si>
    <t>Para auditoria de pertinencia</t>
  </si>
  <si>
    <t>ESTADO ANTERIOR EPS ENERO 26/2024</t>
  </si>
  <si>
    <t xml:space="preserve">FACTURA PENDIENTE EN PROGRAMACION DE PAGO </t>
  </si>
  <si>
    <t>FACTURA PENDIENTE EN PROGRAMACION DE PAGO  - GLOSA PENDIENTE POR CONCILIAR</t>
  </si>
  <si>
    <t>FACTURA EN PROCESO INTERNO</t>
  </si>
  <si>
    <t>Valor Total Bruto</t>
  </si>
  <si>
    <t>Valor Devolucion</t>
  </si>
  <si>
    <t>Valor Radicado</t>
  </si>
  <si>
    <t>Valor Glosa Aceptada</t>
  </si>
  <si>
    <t>Valor Nota Credito</t>
  </si>
  <si>
    <t>Valor Pagar</t>
  </si>
  <si>
    <t>Por Pagar SAP</t>
  </si>
  <si>
    <t xml:space="preserve">P.Abiertas Doc </t>
  </si>
  <si>
    <t>Vr Compensacion SAP</t>
  </si>
  <si>
    <t xml:space="preserve">Doc Compensacion </t>
  </si>
  <si>
    <t xml:space="preserve">Fecha Compensacion </t>
  </si>
  <si>
    <t>Estado Factura EPS 25/03/2024</t>
  </si>
  <si>
    <t xml:space="preserve">Factura pendiente en programacion de pago </t>
  </si>
  <si>
    <t xml:space="preserve">Factura Cancelada </t>
  </si>
  <si>
    <t xml:space="preserve">Factura en proceso interno </t>
  </si>
  <si>
    <t>Valor_Glosa y Devolución</t>
  </si>
  <si>
    <t>CONCEPTO GLOSA Y DEVOLUCION</t>
  </si>
  <si>
    <t>TIPIFICACION OBJECION</t>
  </si>
  <si>
    <t>Estancia: Facturan Habitación: Junio 3- 15/ Junio 17- 24/ Julio 6- 8/ Julio 10- 21. Paciente con solicitud de egreso con Home care el 9 de Junio para continuar terapia de rehabilitación y una vez recuperado retomar indicación quirúrgica cardiovascular. El 25 de Junio reingresa a UCI. Se considera estancia no pertinente del 9- 24 de Junio /2023, favor adjuntar soportes de trámites de solicitud de Home care. ($400.000)x 15</t>
  </si>
  <si>
    <t>PERTINENCIA MEDICA</t>
  </si>
  <si>
    <t>Estancia: Facturan: UCI Junio 3- 8- Habitación Junio 19- 21/ Julio 1- 3. Paciente a quien el 1 de Junio le realizan Coronariografía, le diagnostican Enfermedad coronaria multivaso. El 2 de Junio le definen Cirugía cardiovascular, completar estudios y suspender ASA- Clopidogrel. Considero sin criterios de UCI del 3- 8 de Junio, pues la vigilancia hemodinámica pudo realizarse en UCIN. No requierió ningún tipo de soporte. Se reconcoe esta estancia como UCIN. ($1.800.000- 1.000.000)X6</t>
  </si>
  <si>
    <t>Estancia: Facturan UCI Julio 19- 22- Habitación Junio 23- Julio 6. Paciente remitida el 17 de Junio 2022 post cateterismo cardiaco para valoración por Cirugía cardiovascular para definir conducta. Lo valoran el 22 de Junio. Por lo anterior se objeta la estancia de los días Junio 19- 21 por inoportunidad en valoración especializada necesaria para definir conducta. ($1.800.000) x 3</t>
  </si>
  <si>
    <t>Estancia: Facturan UCI Junio 15- 21. Habitación: Junio 22- 29/ Julio 10- 11. Considero sin criterios de UCI del 15- 21 de Junio. Paciente con IMASEST pero hemodinamicamente estable, sin soporte vasoactivo, respirando aire ambiente. Se reconoce estancia en UCIN del 15- 21 de Junio. Se objeta la diferencia UCI- UCIN ($1.800.000- 1.000.000)X 7</t>
  </si>
  <si>
    <t xml:space="preserve">Estancia: Facturan Habitación Julio 20/ Julio 25- 28- UCI Julio 21- 24. Considero sin criterios de UCI. Paciente con episodio anginoso, sin requerimiento de soporte vasoactivo. Considero la vigilancia pudo realizarse en UCIN. Se objeta la diferencia UCI- UCIN ($1.800.000- 1.000.000) X 4  </t>
  </si>
  <si>
    <t xml:space="preserve">Fecha Corte </t>
  </si>
  <si>
    <t>Etiquetas de fila</t>
  </si>
  <si>
    <t>Total general</t>
  </si>
  <si>
    <t xml:space="preserve">Cuenta de Llave </t>
  </si>
  <si>
    <t>Suma de IPS Saldo Factura</t>
  </si>
  <si>
    <t>Suma de Valor Glosa Aceptada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</si>
  <si>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</si>
  <si>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</si>
  <si>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</si>
  <si>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</si>
  <si>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</si>
  <si>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</si>
  <si>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</si>
  <si>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</si>
  <si>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</si>
  <si>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</si>
  <si>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</si>
  <si>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</si>
  <si>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</si>
  <si>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</si>
  <si>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</si>
  <si>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</si>
  <si>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</si>
  <si>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</si>
  <si>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</si>
  <si>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</si>
  <si>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</si>
  <si>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</si>
  <si>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</si>
  <si>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</si>
  <si>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</si>
  <si>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</si>
  <si>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</si>
  <si>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</si>
  <si>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</si>
  <si>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</si>
  <si>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</si>
  <si>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</si>
  <si>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</si>
  <si>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NIT: 901573385</t>
  </si>
  <si>
    <t>A continuacion me permito remitir nuestra respuesta al estado de cartera presentado en la fecha:14/03/2024</t>
  </si>
  <si>
    <t>Con Corte al dia: 29/02/2024</t>
  </si>
  <si>
    <t xml:space="preserve">Andres Mauricio Mendoza </t>
  </si>
  <si>
    <t xml:space="preserve">Coordinador de facturacion y cuentas medicas </t>
  </si>
  <si>
    <t>Corte al dia: 29/02/2024</t>
  </si>
  <si>
    <t xml:space="preserve">Factura pendiente en programacion de pago, Glosa aceptada por Ips </t>
  </si>
  <si>
    <t>Santiago de Cali, 30 marzo 2023</t>
  </si>
  <si>
    <t>Señores: UNION TEMPORAL SISTEMA CIRCULATORIO</t>
  </si>
  <si>
    <t>UNION TEMPORAL SISTEMA CIRCULATORIO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</si>
</sst>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quot;$&quot;\ * #,##0_-;\-&quot;$&quot;\ * #,##0_-;_-&quot;$&quot;\ * &quot;-&quot;??_-;_-@_-"/>
    <numFmt numFmtId="165" formatCode="_-[$$-240A]\ * #,##0_-;\-[$$-240A]\ * #,##0_-;_-[$$-240A]\ * &quot;-&quot;??_-;_-@_-"/>
    <numFmt numFmtId="166" formatCode="[$-240A]d&quot; de &quot;mmmm&quot; de &quot;yyyy;@"/>
    <numFmt numFmtId="167" formatCode="_-* #,##0.00\ _€_-;\-* #,##0.00\ _€_-;_-* &quot;-&quot;??\ _€_-;_-@_-"/>
    <numFmt numFmtId="168" formatCode="_-* #,##0\ _€_-;\-* #,##0\ _€_-;_-* &quot;-&quot;??\ _€_-;_-@_-"/>
    <numFmt numFmtId="169" formatCode="&quot;$&quot;\ #,##0;[Red]&quot;$&quot;\ #,##0"/>
    <numFmt numFmtId="170" formatCode="[$$-240A]\ #,##0;\-[$$-240A]\ #,##0"/>
    <numFmt numFmtId="171" formatCode="_-* #,##0_-;\-* #,##0_-;_-* &quot;-&quot;??_-;_-@_-"/>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8"/>
      <color theme="1"/>
      <name val="Tahoma"/>
      <family val="2"/>
    </font>
    <font>
      <sz val="8"/>
      <color theme="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4" fillId="0" borderId="0" applyFont="0" applyFill="0" applyBorder="0" applyAlignment="0" applyProtection="0"/>
    <xf numFmtId="43" fontId="4" fillId="0" borderId="0" applyFont="0" applyFill="0" applyBorder="0" applyAlignment="0" applyProtection="0"/>
    <xf numFmtId="0" fontId="7" fillId="0" borderId="0"/>
    <xf numFmtId="167" fontId="4" fillId="0" borderId="0" applyFont="0" applyFill="0" applyBorder="0" applyAlignment="0" applyProtection="0"/>
  </cellStyleXfs>
  <cellXfs count="114">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applyAlignment="1">
      <alignment horizontal="right"/>
    </xf>
    <xf numFmtId="14" fontId="0" fillId="0" borderId="1" xfId="0" applyNumberFormat="1" applyBorder="1"/>
    <xf numFmtId="164" fontId="0" fillId="0" borderId="1" xfId="1" applyNumberFormat="1" applyFont="1" applyFill="1" applyBorder="1"/>
    <xf numFmtId="0" fontId="0" fillId="0" borderId="1" xfId="0" applyBorder="1" applyAlignment="1">
      <alignment horizontal="center"/>
    </xf>
    <xf numFmtId="0" fontId="0" fillId="0" borderId="1" xfId="0" applyBorder="1" applyAlignment="1">
      <alignment horizontal="right"/>
    </xf>
    <xf numFmtId="164" fontId="0" fillId="0" borderId="0" xfId="0" applyNumberFormat="1"/>
    <xf numFmtId="0" fontId="5" fillId="0" borderId="1" xfId="0" applyFont="1" applyBorder="1" applyAlignment="1">
      <alignment horizontal="center" vertical="center" wrapText="1"/>
    </xf>
    <xf numFmtId="0" fontId="6" fillId="0" borderId="1" xfId="0" applyFont="1" applyBorder="1"/>
    <xf numFmtId="14" fontId="6" fillId="0" borderId="1" xfId="0" applyNumberFormat="1" applyFont="1" applyBorder="1" applyAlignment="1">
      <alignment horizontal="right"/>
    </xf>
    <xf numFmtId="14" fontId="6" fillId="0" borderId="1" xfId="0" applyNumberFormat="1" applyFont="1" applyBorder="1"/>
    <xf numFmtId="164" fontId="6" fillId="0" borderId="1" xfId="1" applyNumberFormat="1" applyFont="1" applyFill="1" applyBorder="1"/>
    <xf numFmtId="0" fontId="6" fillId="0" borderId="1" xfId="0" applyFont="1" applyBorder="1" applyAlignment="1">
      <alignment horizontal="center"/>
    </xf>
    <xf numFmtId="0" fontId="5" fillId="2" borderId="1" xfId="0" applyFont="1" applyFill="1" applyBorder="1" applyAlignment="1">
      <alignment horizontal="center"/>
    </xf>
    <xf numFmtId="0" fontId="6" fillId="0" borderId="1" xfId="0" applyFont="1" applyBorder="1" applyAlignment="1">
      <alignment horizontal="right"/>
    </xf>
    <xf numFmtId="0" fontId="5" fillId="3" borderId="1" xfId="0" applyFont="1" applyFill="1" applyBorder="1" applyAlignment="1">
      <alignment horizontal="center" vertical="center" wrapText="1"/>
    </xf>
    <xf numFmtId="165" fontId="0" fillId="0" borderId="0" xfId="0" applyNumberFormat="1"/>
    <xf numFmtId="0" fontId="0" fillId="0" borderId="0" xfId="0" applyAlignment="1">
      <alignment wrapText="1"/>
    </xf>
    <xf numFmtId="0" fontId="5" fillId="4"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165" fontId="5" fillId="5"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165" fontId="5" fillId="6" borderId="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165" fontId="5" fillId="8" borderId="1" xfId="0" applyNumberFormat="1" applyFont="1" applyFill="1" applyBorder="1" applyAlignment="1">
      <alignment horizontal="center" vertical="center" wrapText="1"/>
    </xf>
    <xf numFmtId="0" fontId="5" fillId="8" borderId="1" xfId="0" applyFont="1" applyFill="1" applyBorder="1" applyAlignment="1">
      <alignment horizontal="center" vertical="center" wrapText="1"/>
    </xf>
    <xf numFmtId="165" fontId="6" fillId="0" borderId="1" xfId="0" applyNumberFormat="1" applyFont="1" applyBorder="1"/>
    <xf numFmtId="0" fontId="0" fillId="0" borderId="1" xfId="0" pivotButton="1" applyBorder="1"/>
    <xf numFmtId="0" fontId="0" fillId="0" borderId="1" xfId="0" applyBorder="1" applyAlignment="1">
      <alignment horizontal="left"/>
    </xf>
    <xf numFmtId="0" fontId="8" fillId="0" borderId="0" xfId="3" applyFont="1"/>
    <xf numFmtId="0" fontId="8" fillId="0" borderId="3" xfId="3" applyFont="1" applyBorder="1" applyAlignment="1">
      <alignment horizontal="centerContinuous"/>
    </xf>
    <xf numFmtId="0" fontId="8" fillId="0" borderId="4" xfId="3" applyFont="1" applyBorder="1" applyAlignment="1">
      <alignment horizontal="centerContinuous"/>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4" xfId="3" applyFont="1" applyBorder="1" applyAlignment="1">
      <alignment horizontal="centerContinuous" vertical="center"/>
    </xf>
    <xf numFmtId="0" fontId="9" fillId="0" borderId="6"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2"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66" fontId="8" fillId="0" borderId="0" xfId="3" applyNumberFormat="1" applyFont="1"/>
    <xf numFmtId="0" fontId="7" fillId="0" borderId="0" xfId="3"/>
    <xf numFmtId="14" fontId="8" fillId="0" borderId="0" xfId="3" applyNumberFormat="1" applyFont="1" applyAlignment="1">
      <alignment horizontal="left"/>
    </xf>
    <xf numFmtId="0" fontId="10" fillId="0" borderId="0" xfId="3" applyFont="1" applyAlignment="1">
      <alignment horizontal="center"/>
    </xf>
    <xf numFmtId="168" fontId="10" fillId="0" borderId="0" xfId="4" applyNumberFormat="1" applyFont="1" applyAlignment="1">
      <alignment horizontal="center"/>
    </xf>
    <xf numFmtId="164" fontId="10" fillId="0" borderId="0" xfId="1" applyNumberFormat="1" applyFont="1" applyAlignment="1">
      <alignment horizontal="right"/>
    </xf>
    <xf numFmtId="164" fontId="8" fillId="0" borderId="0" xfId="1" applyNumberFormat="1" applyFont="1"/>
    <xf numFmtId="168" fontId="7" fillId="0" borderId="0" xfId="4" applyNumberFormat="1" applyFont="1" applyAlignment="1">
      <alignment horizontal="center"/>
    </xf>
    <xf numFmtId="164" fontId="7" fillId="0" borderId="0" xfId="1" applyNumberFormat="1" applyFont="1" applyAlignment="1">
      <alignment horizontal="right"/>
    </xf>
    <xf numFmtId="168" fontId="8" fillId="0" borderId="0" xfId="4" applyNumberFormat="1" applyFont="1" applyAlignment="1">
      <alignment horizontal="center"/>
    </xf>
    <xf numFmtId="164" fontId="8" fillId="0" borderId="0" xfId="1" applyNumberFormat="1" applyFont="1" applyAlignment="1">
      <alignment horizontal="right"/>
    </xf>
    <xf numFmtId="164" fontId="8" fillId="0" borderId="0" xfId="3" applyNumberFormat="1" applyFont="1"/>
    <xf numFmtId="168" fontId="8" fillId="0" borderId="10" xfId="4" applyNumberFormat="1" applyFont="1" applyBorder="1" applyAlignment="1">
      <alignment horizontal="center"/>
    </xf>
    <xf numFmtId="164" fontId="8" fillId="0" borderId="10" xfId="1" applyNumberFormat="1" applyFont="1" applyBorder="1" applyAlignment="1">
      <alignment horizontal="right"/>
    </xf>
    <xf numFmtId="168" fontId="9" fillId="0" borderId="0" xfId="1" applyNumberFormat="1" applyFont="1" applyAlignment="1">
      <alignment horizontal="right"/>
    </xf>
    <xf numFmtId="164" fontId="9" fillId="0" borderId="0" xfId="1" applyNumberFormat="1" applyFont="1" applyAlignment="1">
      <alignment horizontal="right"/>
    </xf>
    <xf numFmtId="0" fontId="10" fillId="0" borderId="0" xfId="3" applyFont="1"/>
    <xf numFmtId="168" fontId="7" fillId="0" borderId="10" xfId="4" applyNumberFormat="1" applyFont="1" applyBorder="1" applyAlignment="1">
      <alignment horizontal="center"/>
    </xf>
    <xf numFmtId="164" fontId="7" fillId="0" borderId="10" xfId="1" applyNumberFormat="1" applyFont="1" applyBorder="1" applyAlignment="1">
      <alignment horizontal="right"/>
    </xf>
    <xf numFmtId="0" fontId="7" fillId="0" borderId="8" xfId="3" applyBorder="1"/>
    <xf numFmtId="168" fontId="7" fillId="0" borderId="0" xfId="1" applyNumberFormat="1" applyFont="1" applyAlignment="1">
      <alignment horizontal="right"/>
    </xf>
    <xf numFmtId="168" fontId="10" fillId="0" borderId="14" xfId="4" applyNumberFormat="1" applyFont="1" applyBorder="1" applyAlignment="1">
      <alignment horizontal="center"/>
    </xf>
    <xf numFmtId="164" fontId="10" fillId="0" borderId="14" xfId="1" applyNumberFormat="1" applyFont="1" applyBorder="1" applyAlignment="1">
      <alignment horizontal="right"/>
    </xf>
    <xf numFmtId="169" fontId="7" fillId="0" borderId="0" xfId="3" applyNumberFormat="1"/>
    <xf numFmtId="167" fontId="7" fillId="0" borderId="0" xfId="4" applyFont="1"/>
    <xf numFmtId="164" fontId="7" fillId="0" borderId="0" xfId="1" applyNumberFormat="1" applyFont="1"/>
    <xf numFmtId="169" fontId="10" fillId="0" borderId="10" xfId="3" applyNumberFormat="1" applyFont="1" applyBorder="1"/>
    <xf numFmtId="169" fontId="7" fillId="0" borderId="10" xfId="3" applyNumberFormat="1" applyBorder="1"/>
    <xf numFmtId="167" fontId="10" fillId="0" borderId="10" xfId="4" applyFont="1" applyBorder="1"/>
    <xf numFmtId="164" fontId="7" fillId="0" borderId="10" xfId="1" applyNumberFormat="1" applyFont="1" applyBorder="1"/>
    <xf numFmtId="169" fontId="10" fillId="0" borderId="0" xfId="3" applyNumberFormat="1" applyFont="1"/>
    <xf numFmtId="0" fontId="8" fillId="0" borderId="9" xfId="3" applyFont="1" applyBorder="1"/>
    <xf numFmtId="0" fontId="8" fillId="0" borderId="10" xfId="3" applyFont="1" applyBorder="1"/>
    <xf numFmtId="169" fontId="8" fillId="0" borderId="10" xfId="3" applyNumberFormat="1" applyFont="1" applyBorder="1"/>
    <xf numFmtId="0" fontId="8" fillId="0" borderId="11" xfId="3" applyFont="1" applyBorder="1"/>
    <xf numFmtId="0" fontId="8" fillId="2" borderId="0" xfId="3" applyFont="1" applyFill="1"/>
    <xf numFmtId="0" fontId="9" fillId="0" borderId="0" xfId="3" applyFont="1" applyAlignment="1">
      <alignment horizontal="center"/>
    </xf>
    <xf numFmtId="0" fontId="9" fillId="0" borderId="0" xfId="2" applyNumberFormat="1" applyFont="1" applyAlignment="1">
      <alignment horizontal="center"/>
    </xf>
    <xf numFmtId="170" fontId="9" fillId="0" borderId="0" xfId="2" applyNumberFormat="1" applyFont="1" applyAlignment="1">
      <alignment horizontal="right"/>
    </xf>
    <xf numFmtId="0" fontId="8" fillId="0" borderId="0" xfId="2" applyNumberFormat="1" applyFont="1" applyAlignment="1">
      <alignment horizontal="center"/>
    </xf>
    <xf numFmtId="170" fontId="8" fillId="0" borderId="0" xfId="2" applyNumberFormat="1" applyFont="1" applyAlignment="1">
      <alignment horizontal="right"/>
    </xf>
    <xf numFmtId="0" fontId="8" fillId="0" borderId="2" xfId="2" applyNumberFormat="1" applyFont="1" applyBorder="1" applyAlignment="1">
      <alignment horizontal="center"/>
    </xf>
    <xf numFmtId="170" fontId="8" fillId="0" borderId="2" xfId="2" applyNumberFormat="1" applyFont="1" applyBorder="1" applyAlignment="1">
      <alignment horizontal="right"/>
    </xf>
    <xf numFmtId="171" fontId="8" fillId="0" borderId="14" xfId="2" applyNumberFormat="1" applyFont="1" applyBorder="1" applyAlignment="1">
      <alignment horizontal="center"/>
    </xf>
    <xf numFmtId="170" fontId="8" fillId="0" borderId="14" xfId="2" applyNumberFormat="1" applyFont="1" applyBorder="1" applyAlignment="1">
      <alignment horizontal="right"/>
    </xf>
    <xf numFmtId="0" fontId="0" fillId="0" borderId="0" xfId="3" applyFont="1"/>
    <xf numFmtId="169" fontId="8" fillId="0" borderId="0" xfId="3" applyNumberFormat="1" applyFont="1"/>
    <xf numFmtId="169" fontId="8" fillId="0" borderId="0" xfId="3" applyNumberFormat="1" applyFont="1" applyAlignment="1">
      <alignment horizontal="right"/>
    </xf>
    <xf numFmtId="169" fontId="9" fillId="0" borderId="10" xfId="3" applyNumberFormat="1" applyFont="1" applyBorder="1"/>
    <xf numFmtId="169" fontId="9" fillId="0" borderId="0" xfId="3" applyNumberFormat="1" applyFont="1"/>
    <xf numFmtId="0" fontId="10" fillId="0" borderId="10" xfId="3" applyFont="1" applyBorder="1"/>
    <xf numFmtId="165" fontId="0" fillId="0" borderId="1" xfId="0" applyNumberFormat="1" applyBorder="1"/>
    <xf numFmtId="164" fontId="8" fillId="0" borderId="0" xfId="1" applyNumberFormat="1" applyFont="1" applyAlignment="1">
      <alignment wrapText="1"/>
    </xf>
    <xf numFmtId="0" fontId="8" fillId="0" borderId="0" xfId="3" applyFont="1" applyAlignment="1">
      <alignment wrapText="1"/>
    </xf>
    <xf numFmtId="0" fontId="11" fillId="0" borderId="0" xfId="3" applyFont="1" applyAlignment="1">
      <alignment horizontal="center" vertical="center" wrapText="1"/>
    </xf>
    <xf numFmtId="0" fontId="9" fillId="0" borderId="7" xfId="3" applyFont="1" applyBorder="1" applyAlignment="1">
      <alignment horizontal="center" vertical="center" wrapText="1"/>
    </xf>
    <xf numFmtId="0" fontId="9" fillId="0" borderId="0" xfId="3" applyFont="1" applyAlignment="1">
      <alignment horizontal="center" vertical="center" wrapText="1"/>
    </xf>
    <xf numFmtId="0" fontId="9" fillId="0" borderId="8" xfId="3" applyFont="1" applyBorder="1" applyAlignment="1">
      <alignment horizontal="center" vertical="center" wrapText="1"/>
    </xf>
  </cellXfs>
  <cellStyles count="5">
    <cellStyle name="Millares" xfId="2" builtinId="3"/>
    <cellStyle name="Millares 2" xfId="4" xr:uid="{D6E41F06-43DF-431E-80E5-7115AEB54B30}"/>
    <cellStyle name="Moneda" xfId="1" builtinId="4"/>
    <cellStyle name="Normal" xfId="0" builtinId="0"/>
    <cellStyle name="Normal 2 2" xfId="3" xr:uid="{DD46CDC8-31C8-4A6D-B993-F8D02FC7A62A}"/>
  </cellStyles>
  <dxfs count="7">
    <dxf>
      <numFmt numFmtId="165" formatCode="_-[$$-240A]\ * #,##0_-;\-[$$-240A]\ * #,##0_-;_-[$$-240A]\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D6578C88-971E-4CC4-8D0A-3D79D9679D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730669</xdr:colOff>
      <xdr:row>31</xdr:row>
      <xdr:rowOff>58091</xdr:rowOff>
    </xdr:from>
    <xdr:to>
      <xdr:col>8</xdr:col>
      <xdr:colOff>793750</xdr:colOff>
      <xdr:row>36</xdr:row>
      <xdr:rowOff>87309</xdr:rowOff>
    </xdr:to>
    <xdr:pic>
      <xdr:nvPicPr>
        <xdr:cNvPr id="3" name="Imagen 2">
          <a:extLst>
            <a:ext uri="{FF2B5EF4-FFF2-40B4-BE49-F238E27FC236}">
              <a16:creationId xmlns:a16="http://schemas.microsoft.com/office/drawing/2014/main" id="{7ADB9F68-0B80-4B54-8018-2CA18E3B13F1}"/>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50319" y="4572941"/>
          <a:ext cx="1517231" cy="632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id="{D69E9BF4-D4F9-4AEC-A0B5-F6ADA254D4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539753</xdr:colOff>
      <xdr:row>24</xdr:row>
      <xdr:rowOff>100705</xdr:rowOff>
    </xdr:from>
    <xdr:to>
      <xdr:col>8</xdr:col>
      <xdr:colOff>381003</xdr:colOff>
      <xdr:row>28</xdr:row>
      <xdr:rowOff>13347</xdr:rowOff>
    </xdr:to>
    <xdr:pic>
      <xdr:nvPicPr>
        <xdr:cNvPr id="3" name="Imagen 2">
          <a:extLst>
            <a:ext uri="{FF2B5EF4-FFF2-40B4-BE49-F238E27FC236}">
              <a16:creationId xmlns:a16="http://schemas.microsoft.com/office/drawing/2014/main" id="{A1BFD995-FCD3-43A9-B38C-9F65B2231C95}"/>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683253" y="4164705"/>
          <a:ext cx="1441450" cy="59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83.686921296299" createdVersion="8" refreshedVersion="8" minRefreshableVersion="3" recordCount="60" xr:uid="{EA2AC9D8-529C-4F24-A0EA-7B0A5C3EF062}">
  <cacheSource type="worksheet">
    <worksheetSource ref="A2:AI62" sheet="ESTADO DE CADA FACTURA "/>
  </cacheSource>
  <cacheFields count="35">
    <cacheField name="NIT IPS" numFmtId="0">
      <sharedItems containsSemiMixedTypes="0" containsString="0" containsNumber="1" containsInteger="1" minValue="901573385" maxValue="901573385"/>
    </cacheField>
    <cacheField name="Nombre IPS" numFmtId="0">
      <sharedItems/>
    </cacheField>
    <cacheField name="Prefijo Factura" numFmtId="0">
      <sharedItems/>
    </cacheField>
    <cacheField name="Numero de Factura" numFmtId="0">
      <sharedItems containsSemiMixedTypes="0" containsString="0" containsNumber="1" containsInteger="1" minValue="11" maxValue="666"/>
    </cacheField>
    <cacheField name="FACT" numFmtId="0">
      <sharedItems/>
    </cacheField>
    <cacheField name="Llave " numFmtId="0">
      <sharedItems/>
    </cacheField>
    <cacheField name="IPS Fecha factura" numFmtId="14">
      <sharedItems containsSemiMixedTypes="0" containsNonDate="0" containsDate="1" containsString="0" minDate="2022-05-19T00:00:00" maxDate="2024-03-12T00:00:00"/>
    </cacheField>
    <cacheField name="IPS Fecha radicado" numFmtId="14">
      <sharedItems containsSemiMixedTypes="0" containsNonDate="0" containsDate="1" containsString="0" minDate="2023-09-01T00:00:00" maxDate="2024-03-12T00:00:00"/>
    </cacheField>
    <cacheField name="Fecha Radicado EPS " numFmtId="14">
      <sharedItems containsSemiMixedTypes="0" containsNonDate="0" containsDate="1" containsString="0" minDate="2022-06-10T00:00:00" maxDate="2024-03-11T13:38:28"/>
    </cacheField>
    <cacheField name="IPS Valor Factura" numFmtId="164">
      <sharedItems containsSemiMixedTypes="0" containsString="0" containsNumber="1" containsInteger="1" minValue="400000" maxValue="569398306"/>
    </cacheField>
    <cacheField name="IPS Saldo Factura" numFmtId="164">
      <sharedItems containsSemiMixedTypes="0" containsString="0" containsNumber="1" containsInteger="1" minValue="392000" maxValue="569398306"/>
    </cacheField>
    <cacheField name="Tipo de Contrato" numFmtId="0">
      <sharedItems/>
    </cacheField>
    <cacheField name="Sede / Ciudad" numFmtId="0">
      <sharedItems/>
    </cacheField>
    <cacheField name="NUMERO DE RADICADO" numFmtId="0">
      <sharedItems containsSemiMixedTypes="0" containsString="0" containsNumber="1" containsInteger="1" minValue="1515645" maxValue="5179381"/>
    </cacheField>
    <cacheField name="BOX " numFmtId="0">
      <sharedItems/>
    </cacheField>
    <cacheField name="ESTADO ANTERIOR EPS ENERO 26/2024" numFmtId="0">
      <sharedItems/>
    </cacheField>
    <cacheField name="Estado Factura EPS 25/03/2024" numFmtId="0">
      <sharedItems count="5">
        <s v="Factura pendiente en programacion de pago "/>
        <s v="Factura Cancelada "/>
        <s v="Factura pendiente en programacion de pago, Glosa aceptada por Ips "/>
        <s v="Factura en proceso interno "/>
        <s v="Factura pendiente en programacion de pago, Glosa pendiente por conciliar " u="1"/>
      </sharedItems>
    </cacheField>
    <cacheField name="Valor Total Bruto" numFmtId="165">
      <sharedItems containsSemiMixedTypes="0" containsString="0" containsNumber="1" containsInteger="1" minValue="0" maxValue="73087241"/>
    </cacheField>
    <cacheField name="Valor Devolucion" numFmtId="165">
      <sharedItems containsSemiMixedTypes="0" containsString="0" containsNumber="1" containsInteger="1" minValue="0" maxValue="0"/>
    </cacheField>
    <cacheField name="Valor Radicado" numFmtId="165">
      <sharedItems containsSemiMixedTypes="0" containsString="0" containsNumber="1" containsInteger="1" minValue="0" maxValue="73087241"/>
    </cacheField>
    <cacheField name="Valor Glosa Aceptada" numFmtId="165">
      <sharedItems containsSemiMixedTypes="0" containsString="0" containsNumber="1" containsInteger="1" minValue="0" maxValue="5600000"/>
    </cacheField>
    <cacheField name="Valor Nota Credito" numFmtId="165">
      <sharedItems containsSemiMixedTypes="0" containsString="0" containsNumber="1" containsInteger="1" minValue="0" maxValue="400000"/>
    </cacheField>
    <cacheField name="Valor Pagar" numFmtId="165">
      <sharedItems containsSemiMixedTypes="0" containsString="0" containsNumber="1" containsInteger="1" minValue="0" maxValue="73087241"/>
    </cacheField>
    <cacheField name="Por Pagar SAP" numFmtId="165">
      <sharedItems containsSemiMixedTypes="0" containsString="0" containsNumber="1" minValue="0" maxValue="558010339.88"/>
    </cacheField>
    <cacheField name="P.Abiertas Doc " numFmtId="0">
      <sharedItems containsString="0" containsBlank="1" containsNumber="1" containsInteger="1" minValue="1222347282" maxValue="1222402538"/>
    </cacheField>
    <cacheField name="Vr Compensacion SAP" numFmtId="165">
      <sharedItems containsSemiMixedTypes="0" containsString="0" containsNumber="1" minValue="0" maxValue="6036803.9199999999"/>
    </cacheField>
    <cacheField name="Doc Compensacion " numFmtId="0">
      <sharedItems containsString="0" containsBlank="1" containsNumber="1" containsInteger="1" minValue="1222333928" maxValue="1222333928"/>
    </cacheField>
    <cacheField name="Fecha Compensacion " numFmtId="0">
      <sharedItems containsNonDate="0" containsDate="1" containsString="0" containsBlank="1" minDate="2023-10-31T00:00:00" maxDate="2023-11-01T00:00:00"/>
    </cacheField>
    <cacheField name="Vr Compensacion SAP2" numFmtId="165">
      <sharedItems containsSemiMixedTypes="0" containsString="0" containsNumber="1" minValue="0" maxValue="27479196.079999998"/>
    </cacheField>
    <cacheField name="Doc Compensacion 2" numFmtId="0">
      <sharedItems containsString="0" containsBlank="1" containsNumber="1" containsInteger="1" minValue="1222333927" maxValue="1222333927"/>
    </cacheField>
    <cacheField name="Fecha Compensacion 2" numFmtId="0">
      <sharedItems containsNonDate="0" containsDate="1" containsString="0" containsBlank="1" minDate="2023-10-31T00:00:00" maxDate="2023-11-01T00:00:00"/>
    </cacheField>
    <cacheField name="Valor_Glosa y Devolución" numFmtId="165">
      <sharedItems containsSemiMixedTypes="0" containsString="0" containsNumber="1" containsInteger="1" minValue="0" maxValue="11600000"/>
    </cacheField>
    <cacheField name="CONCEPTO GLOSA Y DEVOLUCION" numFmtId="0">
      <sharedItems containsBlank="1" longText="1"/>
    </cacheField>
    <cacheField name="TIPIFICACION OBJECION" numFmtId="0">
      <sharedItems containsBlank="1"/>
    </cacheField>
    <cacheField name="Fecha Corte " numFmtId="14">
      <sharedItems containsSemiMixedTypes="0" containsNonDate="0" containsDate="1" containsString="0" minDate="2024-02-29T00:00:00" maxDate="2024-03-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0">
  <r>
    <n v="901573385"/>
    <s v="UNION TEMPORAL SISTEMA CICULATORIO"/>
    <s v="FEUT"/>
    <n v="11"/>
    <s v="FEUT11"/>
    <s v="901573385_FEUT11"/>
    <d v="2022-05-19T00:00:00"/>
    <d v="2023-09-01T00:00:00"/>
    <d v="2022-06-13T00:00:00"/>
    <n v="47600000"/>
    <n v="47600000"/>
    <s v="EVENTO"/>
    <s v="CALI"/>
    <n v="3652321"/>
    <s v="Finalizada"/>
    <s v="FACTURA PENDIENTE EN PROGRAMACION DE PAGO "/>
    <x v="0"/>
    <n v="47600000"/>
    <n v="0"/>
    <n v="47600000"/>
    <n v="0"/>
    <n v="0"/>
    <n v="47600000"/>
    <n v="0"/>
    <m/>
    <n v="0"/>
    <m/>
    <m/>
    <n v="0"/>
    <m/>
    <m/>
    <n v="0"/>
    <m/>
    <m/>
    <d v="2024-02-29T00:00:00"/>
  </r>
  <r>
    <n v="901573385"/>
    <s v="UNION TEMPORAL SISTEMA CICULATORIO"/>
    <s v="FEUT"/>
    <n v="12"/>
    <s v="FEUT12"/>
    <s v="901573385_FEUT12"/>
    <d v="2022-05-19T00:00:00"/>
    <d v="2023-09-01T00:00:00"/>
    <d v="2022-06-13T00:00:00"/>
    <n v="36000000"/>
    <n v="36000000"/>
    <s v="EVENTO"/>
    <s v="CALI"/>
    <n v="3510545"/>
    <s v="Finalizada"/>
    <s v="FACTURA PENDIENTE EN PROGRAMACION DE PAGO "/>
    <x v="0"/>
    <n v="36000000"/>
    <n v="0"/>
    <n v="36000000"/>
    <n v="0"/>
    <n v="0"/>
    <n v="36000000"/>
    <n v="0"/>
    <m/>
    <n v="0"/>
    <m/>
    <m/>
    <n v="0"/>
    <m/>
    <m/>
    <n v="0"/>
    <m/>
    <m/>
    <d v="2024-02-29T00:00:00"/>
  </r>
  <r>
    <n v="901573385"/>
    <s v="UNION TEMPORAL SISTEMA CICULATORIO"/>
    <s v="FEUT"/>
    <n v="24"/>
    <s v="FEUT24"/>
    <s v="901573385_FEUT24"/>
    <d v="2022-05-31T00:00:00"/>
    <d v="2023-09-01T00:00:00"/>
    <d v="2022-06-10T00:00:00"/>
    <n v="3000000"/>
    <n v="3000000"/>
    <s v="EVENTO"/>
    <s v="CALI"/>
    <n v="1523238"/>
    <s v="Finalizada"/>
    <s v="FACTURA PENDIENTE EN PROGRAMACION DE PAGO "/>
    <x v="0"/>
    <n v="3000000"/>
    <n v="0"/>
    <n v="3000000"/>
    <n v="0"/>
    <n v="0"/>
    <n v="3000000"/>
    <n v="0"/>
    <m/>
    <n v="0"/>
    <m/>
    <m/>
    <n v="0"/>
    <m/>
    <m/>
    <n v="0"/>
    <m/>
    <m/>
    <d v="2024-02-29T00:00:00"/>
  </r>
  <r>
    <n v="901573385"/>
    <s v="UNION TEMPORAL SISTEMA CICULATORIO"/>
    <s v="FEUT"/>
    <n v="25"/>
    <s v="FEUT25"/>
    <s v="901573385_FEUT25"/>
    <d v="2022-05-31T00:00:00"/>
    <d v="2023-09-01T00:00:00"/>
    <d v="2022-06-10T00:00:00"/>
    <n v="3000000"/>
    <n v="3000000"/>
    <s v="EVENTO"/>
    <s v="CALI"/>
    <n v="3206611"/>
    <s v="Finalizada"/>
    <s v="FACTURA PENDIENTE EN PROGRAMACION DE PAGO "/>
    <x v="0"/>
    <n v="3000000"/>
    <n v="0"/>
    <n v="3000000"/>
    <n v="0"/>
    <n v="0"/>
    <n v="3000000"/>
    <n v="0"/>
    <m/>
    <n v="0"/>
    <m/>
    <m/>
    <n v="0"/>
    <m/>
    <m/>
    <n v="0"/>
    <m/>
    <m/>
    <d v="2024-02-29T00:00:00"/>
  </r>
  <r>
    <n v="901573385"/>
    <s v="UNION TEMPORAL SISTEMA CICULATORIO"/>
    <s v="FEUT"/>
    <n v="26"/>
    <s v="FEUT26"/>
    <s v="901573385_FEUT26"/>
    <d v="2022-05-31T00:00:00"/>
    <d v="2023-09-01T00:00:00"/>
    <d v="2022-06-10T00:00:00"/>
    <n v="3000000"/>
    <n v="3000000"/>
    <s v="EVENTO"/>
    <s v="CALI"/>
    <n v="1515645"/>
    <s v="Finalizada"/>
    <s v="FACTURA PENDIENTE EN PROGRAMACION DE PAGO "/>
    <x v="0"/>
    <n v="3000000"/>
    <n v="0"/>
    <n v="3000000"/>
    <n v="0"/>
    <n v="0"/>
    <n v="3000000"/>
    <n v="0"/>
    <m/>
    <n v="0"/>
    <m/>
    <m/>
    <n v="0"/>
    <m/>
    <m/>
    <n v="0"/>
    <m/>
    <m/>
    <d v="2024-02-29T00:00:00"/>
  </r>
  <r>
    <n v="901573385"/>
    <s v="UNION TEMPORAL SISTEMA CICULATORIO"/>
    <s v="FEUT"/>
    <n v="71"/>
    <s v="FEUT71"/>
    <s v="901573385_FEUT71"/>
    <d v="2022-08-09T00:00:00"/>
    <d v="2023-09-01T00:00:00"/>
    <d v="2023-09-01T07:00:00"/>
    <n v="3000000"/>
    <n v="3000000"/>
    <s v="PGP - EXE"/>
    <s v="CALI"/>
    <n v="5058815"/>
    <s v="Finalizada"/>
    <s v="FACTURA PENDIENTE EN PROGRAMACION DE PAGO "/>
    <x v="0"/>
    <n v="3000000"/>
    <n v="0"/>
    <n v="3000000"/>
    <n v="0"/>
    <n v="0"/>
    <n v="3000000"/>
    <n v="0"/>
    <m/>
    <n v="0"/>
    <m/>
    <m/>
    <n v="0"/>
    <m/>
    <m/>
    <n v="0"/>
    <m/>
    <m/>
    <d v="2024-02-29T00:00:00"/>
  </r>
  <r>
    <n v="901573385"/>
    <s v="UNION TEMPORAL SISTEMA CICULATORIO"/>
    <s v="FEUT"/>
    <n v="72"/>
    <s v="FEUT72"/>
    <s v="901573385_FEUT72"/>
    <d v="2022-08-09T00:00:00"/>
    <d v="2023-09-01T00:00:00"/>
    <d v="2023-09-01T07:00:00"/>
    <n v="2400000"/>
    <n v="2400000"/>
    <s v="PGP - EXE"/>
    <s v="CALI"/>
    <n v="5058816"/>
    <s v="Finalizada"/>
    <s v="FACTURA PENDIENTE EN PROGRAMACION DE PAGO "/>
    <x v="0"/>
    <n v="2400000"/>
    <n v="0"/>
    <n v="2400000"/>
    <n v="0"/>
    <n v="0"/>
    <n v="2400000"/>
    <n v="0"/>
    <m/>
    <n v="0"/>
    <m/>
    <m/>
    <n v="0"/>
    <m/>
    <m/>
    <n v="0"/>
    <m/>
    <m/>
    <d v="2024-02-29T00:00:00"/>
  </r>
  <r>
    <n v="901573385"/>
    <s v="UNION TEMPORAL SISTEMA CICULATORIO"/>
    <s v="FEUT"/>
    <n v="73"/>
    <s v="FEUT73"/>
    <s v="901573385_FEUT73"/>
    <d v="2022-08-09T00:00:00"/>
    <d v="2023-09-01T00:00:00"/>
    <d v="2023-09-01T07:00:00"/>
    <n v="400000"/>
    <n v="392000"/>
    <s v="PGP - EXE"/>
    <s v="CALI"/>
    <n v="5058817"/>
    <s v="Finalizada"/>
    <s v="FACTURA PENDIENTE EN PROGRAMACION DE PAGO "/>
    <x v="0"/>
    <n v="400000"/>
    <n v="0"/>
    <n v="400000"/>
    <n v="0"/>
    <n v="0"/>
    <n v="400000"/>
    <n v="392000"/>
    <n v="1222347282"/>
    <n v="0"/>
    <m/>
    <m/>
    <n v="0"/>
    <m/>
    <m/>
    <n v="0"/>
    <m/>
    <m/>
    <d v="2024-02-29T00:00:00"/>
  </r>
  <r>
    <n v="901573385"/>
    <s v="UNION TEMPORAL SISTEMA CICULATORIO"/>
    <s v="FEUT"/>
    <n v="99"/>
    <s v="FEUT99"/>
    <s v="901573385_FEUT99"/>
    <d v="2022-08-09T00:00:00"/>
    <d v="2023-09-01T00:00:00"/>
    <d v="2023-09-01T07:00:00"/>
    <n v="2000000"/>
    <n v="2000000"/>
    <s v="PGP - EXE"/>
    <s v="CALI"/>
    <n v="5058818"/>
    <s v="Finalizada"/>
    <s v="FACTURA PENDIENTE EN PROGRAMACION DE PAGO "/>
    <x v="0"/>
    <n v="2000000"/>
    <n v="0"/>
    <n v="2000000"/>
    <n v="0"/>
    <n v="0"/>
    <n v="2000000"/>
    <n v="0"/>
    <m/>
    <n v="0"/>
    <m/>
    <m/>
    <n v="0"/>
    <m/>
    <m/>
    <n v="0"/>
    <m/>
    <m/>
    <d v="2024-02-29T00:00:00"/>
  </r>
  <r>
    <n v="901573385"/>
    <s v="UNION TEMPORAL SISTEMA CICULATORIO"/>
    <s v="FEUT"/>
    <n v="102"/>
    <s v="FEUT102"/>
    <s v="901573385_FEUT102"/>
    <d v="2022-08-09T00:00:00"/>
    <d v="2023-09-01T00:00:00"/>
    <d v="2023-09-01T07:00:00"/>
    <n v="9000000"/>
    <n v="9000000"/>
    <s v="PGP - EXE"/>
    <s v="CALI"/>
    <n v="5058819"/>
    <s v="Finalizada"/>
    <s v="FACTURA PENDIENTE EN PROGRAMACION DE PAGO "/>
    <x v="0"/>
    <n v="9000000"/>
    <n v="0"/>
    <n v="9000000"/>
    <n v="0"/>
    <n v="0"/>
    <n v="9000000"/>
    <n v="0"/>
    <m/>
    <n v="0"/>
    <m/>
    <m/>
    <n v="0"/>
    <m/>
    <m/>
    <n v="0"/>
    <m/>
    <m/>
    <d v="2024-02-29T00:00:00"/>
  </r>
  <r>
    <n v="901573385"/>
    <s v="UNION TEMPORAL SISTEMA CICULATORIO"/>
    <s v="FEUT"/>
    <n v="104"/>
    <s v="FEUT104"/>
    <s v="901573385_FEUT104"/>
    <d v="2022-08-09T00:00:00"/>
    <d v="2023-09-01T00:00:00"/>
    <d v="2023-09-01T07:00:00"/>
    <n v="5600000"/>
    <n v="5600000"/>
    <s v="PGP - EXE"/>
    <s v="CALI"/>
    <n v="5058820"/>
    <s v="Finalizada"/>
    <s v="FACTURA PENDIENTE EN PROGRAMACION DE PAGO "/>
    <x v="0"/>
    <n v="5600000"/>
    <n v="0"/>
    <n v="5600000"/>
    <n v="0"/>
    <n v="0"/>
    <n v="5600000"/>
    <n v="0"/>
    <m/>
    <n v="0"/>
    <m/>
    <m/>
    <n v="0"/>
    <m/>
    <m/>
    <n v="0"/>
    <m/>
    <m/>
    <d v="2024-02-29T00:00:00"/>
  </r>
  <r>
    <n v="901573385"/>
    <s v="UNION TEMPORAL SISTEMA CICULATORIO"/>
    <s v="FEUT"/>
    <n v="106"/>
    <s v="FEUT106"/>
    <s v="901573385_FEUT106"/>
    <d v="2022-08-10T00:00:00"/>
    <d v="2023-09-01T00:00:00"/>
    <d v="2023-09-01T07:00:00"/>
    <n v="2200000"/>
    <n v="2200000"/>
    <s v="PGP - EXE"/>
    <s v="CALI"/>
    <n v="5058821"/>
    <s v="Finalizada"/>
    <s v="FACTURA PENDIENTE EN PROGRAMACION DE PAGO "/>
    <x v="0"/>
    <n v="2200000"/>
    <n v="0"/>
    <n v="2200000"/>
    <n v="0"/>
    <n v="0"/>
    <n v="2200000"/>
    <n v="0"/>
    <m/>
    <n v="0"/>
    <m/>
    <m/>
    <n v="0"/>
    <m/>
    <m/>
    <n v="0"/>
    <m/>
    <m/>
    <d v="2024-02-29T00:00:00"/>
  </r>
  <r>
    <n v="901573385"/>
    <s v="UNION TEMPORAL SISTEMA CICULATORIO"/>
    <s v="FEUT"/>
    <n v="540"/>
    <s v="FEUT540"/>
    <s v="901573385_FEUT540"/>
    <d v="2023-02-20T00:00:00"/>
    <d v="2023-09-01T00:00:00"/>
    <d v="2023-09-01T07:00:00"/>
    <n v="2000000"/>
    <n v="2000000"/>
    <s v="PGP - EXE"/>
    <s v="CALI"/>
    <n v="5058822"/>
    <s v="Finalizada"/>
    <s v="FACTURA PENDIENTE EN PROGRAMACION DE PAGO "/>
    <x v="0"/>
    <n v="2000000"/>
    <n v="0"/>
    <n v="2000000"/>
    <n v="0"/>
    <n v="0"/>
    <n v="2000000"/>
    <n v="0"/>
    <m/>
    <n v="0"/>
    <m/>
    <m/>
    <n v="0"/>
    <m/>
    <m/>
    <n v="0"/>
    <m/>
    <m/>
    <d v="2024-02-29T00:00:00"/>
  </r>
  <r>
    <n v="901573385"/>
    <s v="UNION TEMPORAL SISTEMA CICULATORIO"/>
    <s v="FEUT"/>
    <n v="541"/>
    <s v="FEUT541"/>
    <s v="901573385_FEUT541"/>
    <d v="2023-02-20T00:00:00"/>
    <d v="2023-09-01T00:00:00"/>
    <d v="2023-09-01T07:00:00"/>
    <n v="400000"/>
    <n v="400000"/>
    <s v="PGP - EXE"/>
    <s v="CALI"/>
    <n v="5058823"/>
    <s v="Finalizada"/>
    <s v="FACTURA PENDIENTE EN PROGRAMACION DE PAGO "/>
    <x v="0"/>
    <n v="400000"/>
    <n v="0"/>
    <n v="400000"/>
    <n v="0"/>
    <n v="0"/>
    <n v="400000"/>
    <n v="0"/>
    <m/>
    <n v="0"/>
    <m/>
    <m/>
    <n v="0"/>
    <m/>
    <m/>
    <n v="0"/>
    <m/>
    <m/>
    <d v="2024-02-29T00:00:00"/>
  </r>
  <r>
    <n v="901573385"/>
    <s v="UNION TEMPORAL SISTEMA CICULATORIO"/>
    <s v="FEUT"/>
    <n v="542"/>
    <s v="FEUT542"/>
    <s v="901573385_FEUT542"/>
    <d v="2023-02-20T00:00:00"/>
    <d v="2023-09-01T00:00:00"/>
    <d v="2023-09-01T07:00:00"/>
    <n v="800000"/>
    <n v="800000"/>
    <s v="PGP - EXE"/>
    <s v="CALI"/>
    <n v="5058824"/>
    <s v="Finalizada"/>
    <s v="FACTURA PENDIENTE EN PROGRAMACION DE PAGO "/>
    <x v="0"/>
    <n v="800000"/>
    <n v="0"/>
    <n v="800000"/>
    <n v="0"/>
    <n v="0"/>
    <n v="800000"/>
    <n v="0"/>
    <m/>
    <n v="0"/>
    <m/>
    <m/>
    <n v="0"/>
    <m/>
    <m/>
    <n v="0"/>
    <m/>
    <m/>
    <d v="2024-02-29T00:00:00"/>
  </r>
  <r>
    <n v="901573385"/>
    <s v="UNION TEMPORAL SISTEMA CICULATORIO"/>
    <s v="FEUT"/>
    <n v="543"/>
    <s v="FEUT543"/>
    <s v="901573385_FEUT543"/>
    <d v="2023-02-20T00:00:00"/>
    <d v="2023-09-01T00:00:00"/>
    <d v="2023-09-01T07:00:00"/>
    <n v="3600000"/>
    <n v="3600000"/>
    <s v="PGP - EXE"/>
    <s v="CALI"/>
    <n v="5058825"/>
    <s v="Finalizada"/>
    <s v="FACTURA PENDIENTE EN PROGRAMACION DE PAGO "/>
    <x v="0"/>
    <n v="3600000"/>
    <n v="0"/>
    <n v="3600000"/>
    <n v="0"/>
    <n v="0"/>
    <n v="3600000"/>
    <n v="0"/>
    <m/>
    <n v="0"/>
    <m/>
    <m/>
    <n v="0"/>
    <m/>
    <m/>
    <n v="0"/>
    <m/>
    <m/>
    <d v="2024-02-29T00:00:00"/>
  </r>
  <r>
    <n v="901573385"/>
    <s v="UNION TEMPORAL SISTEMA CICULATORIO"/>
    <s v="FEUT"/>
    <n v="544"/>
    <s v="FEUT544"/>
    <s v="901573385_FEUT544"/>
    <d v="2023-02-20T00:00:00"/>
    <d v="2023-09-01T00:00:00"/>
    <d v="2023-09-01T07:00:00"/>
    <n v="34200000"/>
    <n v="34200000"/>
    <s v="PGP - EXE"/>
    <s v="CALI"/>
    <n v="5058826"/>
    <s v="Finalizada"/>
    <s v="FACTURA PENDIENTE EN PROGRAMACION DE PAGO  - GLOSA PENDIENTE POR CONCILIAR"/>
    <x v="1"/>
    <n v="34200000"/>
    <n v="0"/>
    <n v="34200000"/>
    <n v="5600000"/>
    <n v="0"/>
    <n v="28600000"/>
    <n v="0"/>
    <m/>
    <n v="6036803.9199999999"/>
    <n v="1222333928"/>
    <d v="2023-10-31T00:00:00"/>
    <n v="27479196.079999998"/>
    <n v="1222333927"/>
    <d v="2023-10-31T00:00:00"/>
    <n v="11600000"/>
    <s v="Estancia: Facturan Habitación: Junio 3- 15/ Junio 17- 24/ Julio 6- 8/ Julio 10- 21. Paciente con solicitud de egreso con Home care el 9 de Junio para continuar terapia de rehabilitación y una vez recuperado retomar indicación quirúrgica cardiovascular. El 25 de Junio reingresa a UCI. Se considera estancia no pertinente del 9- 24 de Junio /2023, favor adjuntar soportes de trámites de solicitud de Home care. ($400.000)x 15"/>
    <s v="PERTINENCIA MEDICA"/>
    <d v="2024-02-29T00:00:00"/>
  </r>
  <r>
    <n v="901573385"/>
    <s v="UNION TEMPORAL SISTEMA CICULATORIO"/>
    <s v="FEUT"/>
    <n v="545"/>
    <s v="FEUT545"/>
    <s v="901573385_FEUT545"/>
    <d v="2023-02-20T00:00:00"/>
    <d v="2023-09-01T00:00:00"/>
    <d v="2023-09-01T07:00:00"/>
    <n v="13200000"/>
    <n v="13200000"/>
    <s v="PGP - EXE"/>
    <s v="CALI"/>
    <n v="5058827"/>
    <s v="Para respuesta prestador"/>
    <s v="FACTURA PENDIENTE EN PROGRAMACION DE PAGO  - GLOSA PENDIENTE POR CONCILIAR"/>
    <x v="2"/>
    <n v="13200000"/>
    <n v="0"/>
    <n v="13200000"/>
    <n v="4800000"/>
    <n v="0"/>
    <n v="8400000"/>
    <n v="0"/>
    <m/>
    <n v="0"/>
    <m/>
    <m/>
    <n v="0"/>
    <m/>
    <m/>
    <n v="6400000"/>
    <s v="Estancia: Facturan: UCI Junio 3- 8- Habitación Junio 19- 21/ Julio 1- 3. Paciente a quien el 1 de Junio le realizan Coronariografía, le diagnostican Enfermedad coronaria multivaso. El 2 de Junio le definen Cirugía cardiovascular, completar estudios y suspender ASA- Clopidogrel. Considero sin criterios de UCI del 3- 8 de Junio, pues la vigilancia hemodinámica pudo realizarse en UCIN. No requierió ningún tipo de soporte. Se reconcoe esta estancia como UCIN. ($1.800.000- 1.000.000)X6"/>
    <s v="PERTINENCIA MEDICA"/>
    <d v="2024-02-29T00:00:00"/>
  </r>
  <r>
    <n v="901573385"/>
    <s v="UNION TEMPORAL SISTEMA CICULATORIO"/>
    <s v="FEUT"/>
    <n v="546"/>
    <s v="FEUT546"/>
    <s v="901573385_FEUT546"/>
    <d v="2023-02-20T00:00:00"/>
    <d v="2023-09-01T00:00:00"/>
    <d v="2023-09-01T07:00:00"/>
    <n v="2800000"/>
    <n v="2800000"/>
    <s v="PGP - EXE"/>
    <s v="CALI"/>
    <n v="5058828"/>
    <s v="Finalizada"/>
    <s v="FACTURA PENDIENTE EN PROGRAMACION DE PAGO "/>
    <x v="0"/>
    <n v="2800000"/>
    <n v="0"/>
    <n v="2800000"/>
    <n v="0"/>
    <n v="0"/>
    <n v="2800000"/>
    <n v="0"/>
    <m/>
    <n v="0"/>
    <m/>
    <m/>
    <n v="0"/>
    <m/>
    <m/>
    <n v="0"/>
    <m/>
    <m/>
    <d v="2024-02-29T00:00:00"/>
  </r>
  <r>
    <n v="901573385"/>
    <s v="UNION TEMPORAL SISTEMA CICULATORIO"/>
    <s v="FEUT"/>
    <n v="547"/>
    <s v="FEUT547"/>
    <s v="901573385_FEUT547"/>
    <d v="2023-02-20T00:00:00"/>
    <d v="2023-09-01T00:00:00"/>
    <d v="2023-09-01T07:00:00"/>
    <n v="800000"/>
    <n v="800000"/>
    <s v="PGP - EXE"/>
    <s v="CALI"/>
    <n v="5058829"/>
    <s v="Finalizada"/>
    <s v="FACTURA PENDIENTE EN PROGRAMACION DE PAGO "/>
    <x v="0"/>
    <n v="800000"/>
    <n v="0"/>
    <n v="800000"/>
    <n v="0"/>
    <n v="0"/>
    <n v="800000"/>
    <n v="0"/>
    <m/>
    <n v="0"/>
    <m/>
    <m/>
    <n v="0"/>
    <m/>
    <m/>
    <n v="0"/>
    <m/>
    <m/>
    <d v="2024-02-29T00:00:00"/>
  </r>
  <r>
    <n v="901573385"/>
    <s v="UNION TEMPORAL SISTEMA CICULATORIO"/>
    <s v="FEUT"/>
    <n v="548"/>
    <s v="FEUT548"/>
    <s v="901573385_FEUT548"/>
    <d v="2023-02-20T00:00:00"/>
    <d v="2023-09-01T00:00:00"/>
    <d v="2023-09-01T07:00:00"/>
    <n v="3200000"/>
    <n v="3200000"/>
    <s v="PGP - EXE"/>
    <s v="CALI"/>
    <n v="5058830"/>
    <s v="Finalizada"/>
    <s v="FACTURA PENDIENTE EN PROGRAMACION DE PAGO "/>
    <x v="0"/>
    <n v="3200000"/>
    <n v="0"/>
    <n v="3200000"/>
    <n v="0"/>
    <n v="0"/>
    <n v="3200000"/>
    <n v="0"/>
    <m/>
    <n v="0"/>
    <m/>
    <m/>
    <n v="0"/>
    <m/>
    <m/>
    <n v="0"/>
    <m/>
    <m/>
    <d v="2024-02-29T00:00:00"/>
  </r>
  <r>
    <n v="901573385"/>
    <s v="UNION TEMPORAL SISTEMA CICULATORIO"/>
    <s v="FEUT"/>
    <n v="549"/>
    <s v="FEUT549"/>
    <s v="901573385_FEUT549"/>
    <d v="2023-02-20T00:00:00"/>
    <d v="2023-09-01T00:00:00"/>
    <d v="2023-09-01T07:00:00"/>
    <n v="1000000"/>
    <n v="1000000"/>
    <s v="PGP - EXE"/>
    <s v="CALI"/>
    <n v="5058831"/>
    <s v="Finalizada"/>
    <s v="FACTURA PENDIENTE EN PROGRAMACION DE PAGO "/>
    <x v="0"/>
    <n v="1000000"/>
    <n v="0"/>
    <n v="1000000"/>
    <n v="0"/>
    <n v="0"/>
    <n v="1000000"/>
    <n v="0"/>
    <m/>
    <n v="0"/>
    <m/>
    <m/>
    <n v="0"/>
    <m/>
    <m/>
    <n v="0"/>
    <m/>
    <m/>
    <d v="2024-02-29T00:00:00"/>
  </r>
  <r>
    <n v="901573385"/>
    <s v="UNION TEMPORAL SISTEMA CICULATORIO"/>
    <s v="FEUT"/>
    <n v="550"/>
    <s v="FEUT550"/>
    <s v="901573385_FEUT550"/>
    <d v="2023-02-20T00:00:00"/>
    <d v="2023-09-01T00:00:00"/>
    <d v="2023-09-01T07:00:00"/>
    <n v="4400000"/>
    <n v="4400000"/>
    <s v="PGP - EXE"/>
    <s v="CALI"/>
    <n v="5058832"/>
    <s v="Finalizada"/>
    <s v="FACTURA PENDIENTE EN PROGRAMACION DE PAGO "/>
    <x v="0"/>
    <n v="4400000"/>
    <n v="0"/>
    <n v="4400000"/>
    <n v="0"/>
    <n v="0"/>
    <n v="4400000"/>
    <n v="0"/>
    <m/>
    <n v="0"/>
    <m/>
    <m/>
    <n v="0"/>
    <m/>
    <m/>
    <n v="0"/>
    <m/>
    <m/>
    <d v="2024-02-29T00:00:00"/>
  </r>
  <r>
    <n v="901573385"/>
    <s v="UNION TEMPORAL SISTEMA CICULATORIO"/>
    <s v="FEUT"/>
    <n v="551"/>
    <s v="FEUT551"/>
    <s v="901573385_FEUT551"/>
    <d v="2023-02-20T00:00:00"/>
    <d v="2023-09-01T00:00:00"/>
    <d v="2023-09-01T07:00:00"/>
    <n v="6000000"/>
    <n v="6000000"/>
    <s v="PGP - EXE"/>
    <s v="CALI"/>
    <n v="5058833"/>
    <s v="Finalizada"/>
    <s v="FACTURA PENDIENTE EN PROGRAMACION DE PAGO "/>
    <x v="0"/>
    <n v="6000000"/>
    <n v="0"/>
    <n v="6000000"/>
    <n v="0"/>
    <n v="0"/>
    <n v="6000000"/>
    <n v="0"/>
    <m/>
    <n v="0"/>
    <m/>
    <m/>
    <n v="0"/>
    <m/>
    <m/>
    <n v="0"/>
    <m/>
    <m/>
    <d v="2024-02-29T00:00:00"/>
  </r>
  <r>
    <n v="901573385"/>
    <s v="UNION TEMPORAL SISTEMA CICULATORIO"/>
    <s v="FEUT"/>
    <n v="552"/>
    <s v="FEUT552"/>
    <s v="901573385_FEUT552"/>
    <d v="2023-02-20T00:00:00"/>
    <d v="2023-09-01T00:00:00"/>
    <d v="2023-09-01T07:00:00"/>
    <n v="3600000"/>
    <n v="3600000"/>
    <s v="PGP - EXE"/>
    <s v="CALI"/>
    <n v="5058834"/>
    <s v="Finalizada"/>
    <s v="FACTURA PENDIENTE EN PROGRAMACION DE PAGO "/>
    <x v="0"/>
    <n v="3600000"/>
    <n v="0"/>
    <n v="3600000"/>
    <n v="0"/>
    <n v="0"/>
    <n v="3600000"/>
    <n v="0"/>
    <m/>
    <n v="0"/>
    <m/>
    <m/>
    <n v="0"/>
    <m/>
    <m/>
    <n v="0"/>
    <m/>
    <m/>
    <d v="2024-02-29T00:00:00"/>
  </r>
  <r>
    <n v="901573385"/>
    <s v="UNION TEMPORAL SISTEMA CICULATORIO"/>
    <s v="FEUT"/>
    <n v="553"/>
    <s v="FEUT553"/>
    <s v="901573385_FEUT553"/>
    <d v="2023-02-20T00:00:00"/>
    <d v="2023-09-01T00:00:00"/>
    <d v="2023-09-01T07:00:00"/>
    <n v="1200000"/>
    <n v="1200000"/>
    <s v="PGP - EXE"/>
    <s v="CALI"/>
    <n v="5058835"/>
    <s v="Finalizada"/>
    <s v="FACTURA PENDIENTE EN PROGRAMACION DE PAGO "/>
    <x v="0"/>
    <n v="1200000"/>
    <n v="0"/>
    <n v="1200000"/>
    <n v="0"/>
    <n v="0"/>
    <n v="1200000"/>
    <n v="0"/>
    <m/>
    <n v="0"/>
    <m/>
    <m/>
    <n v="0"/>
    <m/>
    <m/>
    <n v="0"/>
    <m/>
    <m/>
    <d v="2024-02-29T00:00:00"/>
  </r>
  <r>
    <n v="901573385"/>
    <s v="UNION TEMPORAL SISTEMA CICULATORIO"/>
    <s v="FEUT"/>
    <n v="554"/>
    <s v="FEUT554"/>
    <s v="901573385_FEUT554"/>
    <d v="2023-02-20T00:00:00"/>
    <d v="2023-09-01T00:00:00"/>
    <d v="2023-09-01T07:00:00"/>
    <n v="12400000"/>
    <n v="12400000"/>
    <s v="PGP - EXE"/>
    <s v="CALI"/>
    <n v="5058836"/>
    <s v="Finalizada"/>
    <s v="FACTURA PENDIENTE EN PROGRAMACION DE PAGO  - GLOSA PENDIENTE POR CONCILIAR"/>
    <x v="0"/>
    <n v="12400000"/>
    <n v="0"/>
    <n v="12400000"/>
    <n v="0"/>
    <n v="0"/>
    <n v="12400000"/>
    <n v="0"/>
    <m/>
    <n v="0"/>
    <m/>
    <m/>
    <n v="0"/>
    <m/>
    <m/>
    <n v="10200000"/>
    <s v="Estancia: Facturan UCI Julio 19- 22- Habitación Junio 23- Julio 6. Paciente remitida el 17 de Junio 2022 post cateterismo cardiaco para valoración por Cirugía cardiovascular para definir conducta. Lo valoran el 22 de Junio. Por lo anterior se objeta la estancia de los días Junio 19- 21 por inoportunidad en valoración especializada necesaria para definir conducta. ($1.800.000) x 3"/>
    <s v="PERTINENCIA MEDICA"/>
    <d v="2024-02-29T00:00:00"/>
  </r>
  <r>
    <n v="901573385"/>
    <s v="UNION TEMPORAL SISTEMA CICULATORIO"/>
    <s v="FEUT"/>
    <n v="555"/>
    <s v="FEUT555"/>
    <s v="901573385_FEUT555"/>
    <d v="2023-02-20T00:00:00"/>
    <d v="2023-09-01T00:00:00"/>
    <d v="2023-09-01T07:00:00"/>
    <n v="5200000"/>
    <n v="5200000"/>
    <s v="PGP - EXE"/>
    <s v="CALI"/>
    <n v="5058837"/>
    <s v="Finalizada"/>
    <s v="FACTURA PENDIENTE EN PROGRAMACION DE PAGO "/>
    <x v="0"/>
    <n v="5200000"/>
    <n v="0"/>
    <n v="5200000"/>
    <n v="0"/>
    <n v="0"/>
    <n v="5200000"/>
    <n v="0"/>
    <m/>
    <n v="0"/>
    <m/>
    <m/>
    <n v="0"/>
    <m/>
    <m/>
    <n v="0"/>
    <m/>
    <m/>
    <d v="2024-02-29T00:00:00"/>
  </r>
  <r>
    <n v="901573385"/>
    <s v="UNION TEMPORAL SISTEMA CICULATORIO"/>
    <s v="FEUT"/>
    <n v="556"/>
    <s v="FEUT556"/>
    <s v="901573385_FEUT556"/>
    <d v="2023-02-20T00:00:00"/>
    <d v="2023-09-01T00:00:00"/>
    <d v="2023-09-01T07:00:00"/>
    <n v="16600000"/>
    <n v="16600000"/>
    <s v="PGP - EXE"/>
    <s v="CALI"/>
    <n v="5058838"/>
    <s v="Finalizada"/>
    <s v="FACTURA PENDIENTE EN PROGRAMACION DE PAGO  - GLOSA PENDIENTE POR CONCILIAR"/>
    <x v="0"/>
    <n v="16600000"/>
    <n v="0"/>
    <n v="16600000"/>
    <n v="0"/>
    <n v="0"/>
    <n v="16600000"/>
    <n v="0"/>
    <m/>
    <n v="0"/>
    <m/>
    <m/>
    <n v="0"/>
    <m/>
    <m/>
    <n v="10600000"/>
    <s v="Estancia: Facturan UCI Junio 15- 21. Habitación: Junio 22- 29/ Julio 10- 11. Considero sin criterios de UCI del 15- 21 de Junio. Paciente con IMASEST pero hemodinamicamente estable, sin soporte vasoactivo, respirando aire ambiente. Se reconoce estancia en UCIN del 15- 21 de Junio. Se objeta la diferencia UCI- UCIN ($1.800.000- 1.000.000)X 7"/>
    <s v="PERTINENCIA MEDICA"/>
    <d v="2024-02-29T00:00:00"/>
  </r>
  <r>
    <n v="901573385"/>
    <s v="UNION TEMPORAL SISTEMA CICULATORIO"/>
    <s v="FEUT"/>
    <n v="557"/>
    <s v="FEUT557"/>
    <s v="901573385_FEUT557"/>
    <d v="2023-02-20T00:00:00"/>
    <d v="2023-09-01T00:00:00"/>
    <d v="2023-09-01T07:00:00"/>
    <n v="2000000"/>
    <n v="2000000"/>
    <s v="PGP - EXE"/>
    <s v="CALI"/>
    <n v="5058839"/>
    <s v="Finalizada"/>
    <s v="FACTURA PENDIENTE EN PROGRAMACION DE PAGO "/>
    <x v="0"/>
    <n v="2000000"/>
    <n v="0"/>
    <n v="2000000"/>
    <n v="0"/>
    <n v="0"/>
    <n v="2000000"/>
    <n v="0"/>
    <m/>
    <n v="0"/>
    <m/>
    <m/>
    <n v="0"/>
    <m/>
    <m/>
    <n v="0"/>
    <m/>
    <m/>
    <d v="2024-02-29T00:00:00"/>
  </r>
  <r>
    <n v="901573385"/>
    <s v="UNION TEMPORAL SISTEMA CICULATORIO"/>
    <s v="FEUT"/>
    <n v="558"/>
    <s v="FEUT558"/>
    <s v="901573385_FEUT558"/>
    <d v="2023-02-20T00:00:00"/>
    <d v="2023-09-01T00:00:00"/>
    <d v="2023-09-01T07:00:00"/>
    <n v="400000"/>
    <n v="400000"/>
    <s v="PGP - EXE"/>
    <s v="CALI"/>
    <n v="5058840"/>
    <s v="Finalizada"/>
    <s v="FACTURA PENDIENTE EN PROGRAMACION DE PAGO "/>
    <x v="0"/>
    <n v="400000"/>
    <n v="0"/>
    <n v="400000"/>
    <n v="0"/>
    <n v="0"/>
    <n v="400000"/>
    <n v="0"/>
    <m/>
    <n v="0"/>
    <m/>
    <m/>
    <n v="0"/>
    <m/>
    <m/>
    <n v="0"/>
    <m/>
    <m/>
    <d v="2024-02-29T00:00:00"/>
  </r>
  <r>
    <n v="901573385"/>
    <s v="UNION TEMPORAL SISTEMA CICULATORIO"/>
    <s v="FEUT"/>
    <n v="559"/>
    <s v="FEUT559"/>
    <s v="901573385_FEUT559"/>
    <d v="2023-02-20T00:00:00"/>
    <d v="2023-09-01T00:00:00"/>
    <d v="2023-09-01T07:00:00"/>
    <n v="800000"/>
    <n v="800000"/>
    <s v="PGP - EXE"/>
    <s v="CALI"/>
    <n v="5059008"/>
    <s v="Finalizada"/>
    <s v="FACTURA PENDIENTE EN PROGRAMACION DE PAGO "/>
    <x v="0"/>
    <n v="800000"/>
    <n v="0"/>
    <n v="800000"/>
    <n v="0"/>
    <n v="0"/>
    <n v="800000"/>
    <n v="0"/>
    <m/>
    <n v="0"/>
    <m/>
    <m/>
    <n v="0"/>
    <m/>
    <m/>
    <n v="0"/>
    <m/>
    <m/>
    <d v="2024-02-29T00:00:00"/>
  </r>
  <r>
    <n v="901573385"/>
    <s v="UNION TEMPORAL SISTEMA CICULATORIO"/>
    <s v="FEUT"/>
    <n v="560"/>
    <s v="FEUT560"/>
    <s v="901573385_FEUT560"/>
    <d v="2023-02-20T00:00:00"/>
    <d v="2023-09-01T00:00:00"/>
    <d v="2023-09-01T07:00:00"/>
    <n v="2800000"/>
    <n v="2800000"/>
    <s v="PGP - EXE"/>
    <s v="CALI"/>
    <n v="5059009"/>
    <s v="Finalizada"/>
    <s v="FACTURA PENDIENTE EN PROGRAMACION DE PAGO "/>
    <x v="0"/>
    <n v="2800000"/>
    <n v="0"/>
    <n v="2800000"/>
    <n v="0"/>
    <n v="0"/>
    <n v="2800000"/>
    <n v="0"/>
    <m/>
    <n v="0"/>
    <m/>
    <m/>
    <n v="0"/>
    <m/>
    <m/>
    <n v="0"/>
    <m/>
    <m/>
    <d v="2024-02-29T00:00:00"/>
  </r>
  <r>
    <n v="901573385"/>
    <s v="UNION TEMPORAL SISTEMA CICULATORIO"/>
    <s v="FEUT"/>
    <n v="561"/>
    <s v="FEUT561"/>
    <s v="901573385_FEUT561"/>
    <d v="2023-02-20T00:00:00"/>
    <d v="2023-09-01T00:00:00"/>
    <d v="2023-09-01T07:00:00"/>
    <n v="9400000"/>
    <n v="9400000"/>
    <s v="PGP - EXE"/>
    <s v="CALI"/>
    <n v="5059010"/>
    <s v="Finalizada"/>
    <s v="FACTURA PENDIENTE EN PROGRAMACION DE PAGO "/>
    <x v="0"/>
    <n v="9400000"/>
    <n v="0"/>
    <n v="9400000"/>
    <n v="0"/>
    <n v="0"/>
    <n v="9400000"/>
    <n v="0"/>
    <m/>
    <n v="0"/>
    <m/>
    <m/>
    <n v="0"/>
    <m/>
    <m/>
    <n v="0"/>
    <m/>
    <m/>
    <d v="2024-02-29T00:00:00"/>
  </r>
  <r>
    <n v="901573385"/>
    <s v="UNION TEMPORAL SISTEMA CICULATORIO"/>
    <s v="FEUT"/>
    <n v="562"/>
    <s v="FEUT562"/>
    <s v="901573385_FEUT562"/>
    <d v="2023-02-20T00:00:00"/>
    <d v="2023-09-01T00:00:00"/>
    <d v="2023-09-01T07:00:00"/>
    <n v="1600000"/>
    <n v="1600000"/>
    <s v="PGP - EXE"/>
    <s v="CALI"/>
    <n v="5059011"/>
    <s v="Finalizada"/>
    <s v="FACTURA PENDIENTE EN PROGRAMACION DE PAGO "/>
    <x v="0"/>
    <n v="1600000"/>
    <n v="0"/>
    <n v="1600000"/>
    <n v="0"/>
    <n v="0"/>
    <n v="1600000"/>
    <n v="0"/>
    <m/>
    <n v="0"/>
    <m/>
    <m/>
    <n v="0"/>
    <m/>
    <m/>
    <n v="0"/>
    <m/>
    <m/>
    <d v="2024-02-29T00:00:00"/>
  </r>
  <r>
    <n v="901573385"/>
    <s v="UNION TEMPORAL SISTEMA CICULATORIO"/>
    <s v="FEUT"/>
    <n v="563"/>
    <s v="FEUT563"/>
    <s v="901573385_FEUT563"/>
    <d v="2023-02-20T00:00:00"/>
    <d v="2023-09-01T00:00:00"/>
    <d v="2023-09-01T07:00:00"/>
    <n v="800000"/>
    <n v="800000"/>
    <s v="PGP - EXE"/>
    <s v="CALI"/>
    <n v="5059012"/>
    <s v="Finalizada"/>
    <s v="FACTURA PENDIENTE EN PROGRAMACION DE PAGO "/>
    <x v="0"/>
    <n v="800000"/>
    <n v="0"/>
    <n v="800000"/>
    <n v="0"/>
    <n v="0"/>
    <n v="800000"/>
    <n v="0"/>
    <m/>
    <n v="0"/>
    <m/>
    <m/>
    <n v="0"/>
    <m/>
    <m/>
    <n v="0"/>
    <m/>
    <m/>
    <d v="2024-02-29T00:00:00"/>
  </r>
  <r>
    <n v="901573385"/>
    <s v="UNION TEMPORAL SISTEMA CICULATORIO"/>
    <s v="FEUT"/>
    <n v="564"/>
    <s v="FEUT564"/>
    <s v="901573385_FEUT564"/>
    <d v="2023-02-20T00:00:00"/>
    <d v="2023-09-01T00:00:00"/>
    <d v="2023-09-01T07:00:00"/>
    <n v="4200000"/>
    <n v="4200000"/>
    <s v="PGP - EXE"/>
    <s v="CALI"/>
    <n v="5059013"/>
    <s v="Finalizada"/>
    <s v="FACTURA PENDIENTE EN PROGRAMACION DE PAGO "/>
    <x v="0"/>
    <n v="4200000"/>
    <n v="0"/>
    <n v="4200000"/>
    <n v="0"/>
    <n v="0"/>
    <n v="4200000"/>
    <n v="0"/>
    <m/>
    <n v="0"/>
    <m/>
    <m/>
    <n v="0"/>
    <m/>
    <m/>
    <n v="0"/>
    <m/>
    <m/>
    <d v="2024-02-29T00:00:00"/>
  </r>
  <r>
    <n v="901573385"/>
    <s v="UNION TEMPORAL SISTEMA CICULATORIO"/>
    <s v="FEUT"/>
    <n v="565"/>
    <s v="FEUT565"/>
    <s v="901573385_FEUT565"/>
    <d v="2023-02-20T00:00:00"/>
    <d v="2023-09-01T00:00:00"/>
    <d v="2023-09-01T07:00:00"/>
    <n v="2200000"/>
    <n v="2200000"/>
    <s v="PGP - EXE"/>
    <s v="CALI"/>
    <n v="5059014"/>
    <s v="Finalizada"/>
    <s v="FACTURA PENDIENTE EN PROGRAMACION DE PAGO "/>
    <x v="0"/>
    <n v="2200000"/>
    <n v="0"/>
    <n v="2200000"/>
    <n v="0"/>
    <n v="0"/>
    <n v="2200000"/>
    <n v="0"/>
    <m/>
    <n v="0"/>
    <m/>
    <m/>
    <n v="0"/>
    <m/>
    <m/>
    <n v="0"/>
    <m/>
    <m/>
    <d v="2024-02-29T00:00:00"/>
  </r>
  <r>
    <n v="901573385"/>
    <s v="UNION TEMPORAL SISTEMA CICULATORIO"/>
    <s v="FEUT"/>
    <n v="566"/>
    <s v="FEUT566"/>
    <s v="901573385_FEUT566"/>
    <d v="2023-02-20T00:00:00"/>
    <d v="2023-09-01T00:00:00"/>
    <d v="2023-09-01T08:01:34"/>
    <n v="5400000"/>
    <n v="5400000"/>
    <s v="PGP - EXE"/>
    <s v="CALI"/>
    <n v="5059015"/>
    <s v="Finalizada"/>
    <s v="FACTURA PENDIENTE EN PROGRAMACION DE PAGO "/>
    <x v="0"/>
    <n v="5400000"/>
    <n v="0"/>
    <n v="5400000"/>
    <n v="0"/>
    <n v="0"/>
    <n v="5400000"/>
    <n v="0"/>
    <m/>
    <n v="0"/>
    <m/>
    <m/>
    <n v="0"/>
    <m/>
    <m/>
    <n v="0"/>
    <m/>
    <m/>
    <d v="2024-02-29T00:00:00"/>
  </r>
  <r>
    <n v="901573385"/>
    <s v="UNION TEMPORAL SISTEMA CICULATORIO"/>
    <s v="FEUT"/>
    <n v="567"/>
    <s v="FEUT567"/>
    <s v="901573385_FEUT567"/>
    <d v="2023-02-20T00:00:00"/>
    <d v="2023-09-01T00:00:00"/>
    <d v="2023-09-01T08:08:13"/>
    <n v="8200000"/>
    <n v="8200000"/>
    <s v="PGP - EXE"/>
    <s v="CALI"/>
    <n v="5059016"/>
    <s v="Finalizada"/>
    <s v="FACTURA PENDIENTE EN PROGRAMACION DE PAGO "/>
    <x v="0"/>
    <n v="8200000"/>
    <n v="0"/>
    <n v="8200000"/>
    <n v="0"/>
    <n v="0"/>
    <n v="8200000"/>
    <n v="0"/>
    <m/>
    <n v="0"/>
    <m/>
    <m/>
    <n v="0"/>
    <m/>
    <m/>
    <n v="0"/>
    <m/>
    <m/>
    <d v="2024-02-29T00:00:00"/>
  </r>
  <r>
    <n v="901573385"/>
    <s v="UNION TEMPORAL SISTEMA CICULATORIO"/>
    <s v="FEUT"/>
    <n v="568"/>
    <s v="FEUT568"/>
    <s v="901573385_FEUT568"/>
    <d v="2023-02-20T00:00:00"/>
    <d v="2023-09-01T00:00:00"/>
    <d v="2023-09-01T08:10:58"/>
    <n v="4600000"/>
    <n v="4600000"/>
    <s v="PGP - EXE"/>
    <s v="CALI"/>
    <n v="5059017"/>
    <s v="Finalizada"/>
    <s v="FACTURA PENDIENTE EN PROGRAMACION DE PAGO "/>
    <x v="0"/>
    <n v="4600000"/>
    <n v="0"/>
    <n v="4600000"/>
    <n v="0"/>
    <n v="0"/>
    <n v="4600000"/>
    <n v="0"/>
    <m/>
    <n v="0"/>
    <m/>
    <m/>
    <n v="0"/>
    <m/>
    <m/>
    <n v="0"/>
    <m/>
    <m/>
    <d v="2024-02-29T00:00:00"/>
  </r>
  <r>
    <n v="901573385"/>
    <s v="UNION TEMPORAL SISTEMA CICULATORIO"/>
    <s v="FEUT"/>
    <n v="569"/>
    <s v="FEUT569"/>
    <s v="901573385_FEUT569"/>
    <d v="2023-02-20T00:00:00"/>
    <d v="2023-09-01T00:00:00"/>
    <d v="2023-09-01T08:14:52"/>
    <n v="2400000"/>
    <n v="2400000"/>
    <s v="PGP - EXE"/>
    <s v="CALI"/>
    <n v="5059018"/>
    <s v="Finalizada"/>
    <s v="FACTURA PENDIENTE EN PROGRAMACION DE PAGO "/>
    <x v="0"/>
    <n v="2400000"/>
    <n v="0"/>
    <n v="2400000"/>
    <n v="0"/>
    <n v="0"/>
    <n v="2400000"/>
    <n v="0"/>
    <m/>
    <n v="0"/>
    <m/>
    <m/>
    <n v="0"/>
    <m/>
    <m/>
    <n v="0"/>
    <m/>
    <m/>
    <d v="2024-02-29T00:00:00"/>
  </r>
  <r>
    <n v="901573385"/>
    <s v="UNION TEMPORAL SISTEMA CICULATORIO"/>
    <s v="FEUT"/>
    <n v="570"/>
    <s v="FEUT570"/>
    <s v="901573385_FEUT570"/>
    <d v="2023-02-20T00:00:00"/>
    <d v="2023-09-01T00:00:00"/>
    <d v="2023-09-01T08:16:59"/>
    <n v="1600000"/>
    <n v="1600000"/>
    <s v="PGP - EXE"/>
    <s v="CALI"/>
    <n v="5059019"/>
    <s v="Finalizada"/>
    <s v="FACTURA PENDIENTE EN PROGRAMACION DE PAGO "/>
    <x v="0"/>
    <n v="1600000"/>
    <n v="0"/>
    <n v="1600000"/>
    <n v="0"/>
    <n v="0"/>
    <n v="1600000"/>
    <n v="0"/>
    <m/>
    <n v="0"/>
    <m/>
    <m/>
    <n v="0"/>
    <m/>
    <m/>
    <n v="0"/>
    <m/>
    <m/>
    <d v="2024-02-29T00:00:00"/>
  </r>
  <r>
    <n v="901573385"/>
    <s v="UNION TEMPORAL SISTEMA CICULATORIO"/>
    <s v="FEUT"/>
    <n v="571"/>
    <s v="FEUT571"/>
    <s v="901573385_FEUT571"/>
    <d v="2023-02-20T00:00:00"/>
    <d v="2023-09-01T00:00:00"/>
    <d v="2023-09-01T08:18:54"/>
    <n v="11716000"/>
    <n v="11716000"/>
    <s v="PGP - EXE"/>
    <s v="CALI"/>
    <n v="5059020"/>
    <s v="Finalizada"/>
    <s v="FACTURA PENDIENTE EN PROGRAMACION DE PAGO  - GLOSA PENDIENTE POR CONCILIAR"/>
    <x v="0"/>
    <n v="11716000"/>
    <n v="0"/>
    <n v="11716000"/>
    <n v="0"/>
    <n v="0"/>
    <n v="11716000"/>
    <n v="0"/>
    <m/>
    <n v="0"/>
    <m/>
    <m/>
    <n v="0"/>
    <m/>
    <m/>
    <n v="3200000"/>
    <s v="Estancia: Facturan Habitación Julio 20/ Julio 25- 28- UCI Julio 21- 24. Considero sin criterios de UCI. Paciente con episodio anginoso, sin requerimiento de soporte vasoactivo. Considero la vigilancia pudo realizarse en UCIN. Se objeta la diferencia UCI- UCIN ($1.800.000- 1.000.000) X 4  "/>
    <s v="PERTINENCIA MEDICA"/>
    <d v="2024-02-29T00:00:00"/>
  </r>
  <r>
    <n v="901573385"/>
    <s v="UNION TEMPORAL SISTEMA CICULATORIO"/>
    <s v="FEUT"/>
    <n v="572"/>
    <s v="FEUT572"/>
    <s v="901573385_FEUT572"/>
    <d v="2023-02-20T00:00:00"/>
    <d v="2023-09-01T00:00:00"/>
    <d v="2023-09-01T08:21:02"/>
    <n v="9000000"/>
    <n v="9000000"/>
    <s v="PGP - EXE"/>
    <s v="CALI"/>
    <n v="5059021"/>
    <s v="Finalizada"/>
    <s v="FACTURA PENDIENTE EN PROGRAMACION DE PAGO "/>
    <x v="0"/>
    <n v="9000000"/>
    <n v="0"/>
    <n v="9000000"/>
    <n v="0"/>
    <n v="0"/>
    <n v="9000000"/>
    <n v="0"/>
    <m/>
    <n v="0"/>
    <m/>
    <m/>
    <n v="0"/>
    <m/>
    <m/>
    <n v="0"/>
    <m/>
    <m/>
    <d v="2024-02-29T00:00:00"/>
  </r>
  <r>
    <n v="901573385"/>
    <s v="UNION TEMPORAL SISTEMA CICULATORIO"/>
    <s v="FEUT"/>
    <n v="573"/>
    <s v="FEUT573"/>
    <s v="901573385_FEUT573"/>
    <d v="2023-02-20T00:00:00"/>
    <d v="2023-09-01T00:00:00"/>
    <d v="2023-09-01T08:23:24"/>
    <n v="400000"/>
    <n v="400000"/>
    <s v="PGP - EXE"/>
    <s v="CALI"/>
    <n v="5059022"/>
    <s v="Finalizada"/>
    <s v="FACTURA PENDIENTE EN PROGRAMACION DE PAGO "/>
    <x v="0"/>
    <n v="400000"/>
    <n v="0"/>
    <n v="400000"/>
    <n v="0"/>
    <n v="0"/>
    <n v="400000"/>
    <n v="0"/>
    <m/>
    <n v="0"/>
    <m/>
    <m/>
    <n v="0"/>
    <m/>
    <m/>
    <n v="0"/>
    <m/>
    <m/>
    <d v="2024-02-29T00:00:00"/>
  </r>
  <r>
    <n v="901573385"/>
    <s v="UNION TEMPORAL SISTEMA CICULATORIO"/>
    <s v="FEUT"/>
    <n v="576"/>
    <s v="FEUT576"/>
    <s v="901573385_FEUT576"/>
    <d v="2023-02-20T00:00:00"/>
    <d v="2023-09-01T00:00:00"/>
    <d v="2023-09-01T08:30:59"/>
    <n v="1600000"/>
    <n v="1600000"/>
    <s v="PGP - EXE"/>
    <s v="CALI"/>
    <n v="5059025"/>
    <s v="Auditada sin contabilizar"/>
    <s v="FACTURA PENDIENTE EN PROGRAMACION DE PAGO "/>
    <x v="0"/>
    <n v="0"/>
    <n v="0"/>
    <n v="0"/>
    <n v="0"/>
    <n v="0"/>
    <n v="0"/>
    <n v="0"/>
    <m/>
    <n v="0"/>
    <m/>
    <m/>
    <n v="0"/>
    <m/>
    <m/>
    <n v="0"/>
    <m/>
    <m/>
    <d v="2024-02-29T00:00:00"/>
  </r>
  <r>
    <n v="901573385"/>
    <s v="UNION TEMPORAL SISTEMA CICULATORIO"/>
    <s v="FEUT"/>
    <n v="577"/>
    <s v="FEUT577"/>
    <s v="901573385_FEUT577"/>
    <d v="2023-02-20T00:00:00"/>
    <d v="2023-09-01T00:00:00"/>
    <d v="2023-09-01T08:33:18"/>
    <n v="2000000"/>
    <n v="2000000"/>
    <s v="PGP - EXE"/>
    <s v="CALI"/>
    <n v="5059026"/>
    <s v="Finalizada"/>
    <s v="FACTURA PENDIENTE EN PROGRAMACION DE PAGO "/>
    <x v="0"/>
    <n v="2000000"/>
    <n v="0"/>
    <n v="2000000"/>
    <n v="0"/>
    <n v="0"/>
    <n v="2000000"/>
    <n v="0"/>
    <m/>
    <n v="0"/>
    <m/>
    <m/>
    <n v="0"/>
    <m/>
    <m/>
    <n v="0"/>
    <m/>
    <m/>
    <d v="2024-02-29T00:00:00"/>
  </r>
  <r>
    <n v="901573385"/>
    <s v="UNION TEMPORAL SISTEMA CICULATORIO"/>
    <s v="FEUT"/>
    <n v="578"/>
    <s v="FEUT578"/>
    <s v="901573385_FEUT578"/>
    <d v="2023-02-20T00:00:00"/>
    <d v="2023-09-01T00:00:00"/>
    <d v="2023-09-01T08:34:15"/>
    <n v="400000"/>
    <n v="400000"/>
    <s v="PGP - EXE"/>
    <s v="CALI"/>
    <n v="5119060"/>
    <s v="Devuelta"/>
    <s v="FACTURA EN PROCESO INTERNO"/>
    <x v="3"/>
    <n v="400000"/>
    <n v="0"/>
    <n v="400000"/>
    <n v="0"/>
    <n v="400000"/>
    <n v="400000"/>
    <n v="0"/>
    <m/>
    <n v="0"/>
    <m/>
    <m/>
    <n v="0"/>
    <m/>
    <m/>
    <n v="0"/>
    <m/>
    <m/>
    <d v="2024-02-29T00:00:00"/>
  </r>
  <r>
    <n v="901573385"/>
    <s v="UNION TEMPORAL SISTEMA CICULATORIO"/>
    <s v="FEUT"/>
    <n v="579"/>
    <s v="FEUT579"/>
    <s v="901573385_FEUT579"/>
    <d v="2023-02-20T00:00:00"/>
    <d v="2023-09-01T00:00:00"/>
    <d v="2023-09-01T08:39:29"/>
    <n v="5400000"/>
    <n v="5400000"/>
    <s v="PGP - EXE"/>
    <s v="CALI"/>
    <n v="5059028"/>
    <s v="Finalizada"/>
    <s v="FACTURA PENDIENTE EN PROGRAMACION DE PAGO "/>
    <x v="0"/>
    <n v="5400000"/>
    <n v="0"/>
    <n v="5400000"/>
    <n v="0"/>
    <n v="0"/>
    <n v="5400000"/>
    <n v="0"/>
    <m/>
    <n v="0"/>
    <m/>
    <m/>
    <n v="0"/>
    <m/>
    <m/>
    <n v="0"/>
    <m/>
    <m/>
    <d v="2024-02-29T00:00:00"/>
  </r>
  <r>
    <n v="901573385"/>
    <s v="UNION TEMPORAL SISTEMA CICULATORIO"/>
    <s v="FEUT"/>
    <n v="633"/>
    <s v="FEUT633"/>
    <s v="901573385_FEUT633"/>
    <d v="2023-09-19T00:00:00"/>
    <d v="2023-10-02T00:00:00"/>
    <d v="2023-10-02T07:00:00"/>
    <n v="3000000"/>
    <n v="3000000"/>
    <s v="PAF"/>
    <s v="CALI"/>
    <n v="5074907"/>
    <s v="Finalizada"/>
    <s v="FACTURA PENDIENTE EN PROGRAMACION DE PAGO "/>
    <x v="0"/>
    <n v="3000000"/>
    <n v="0"/>
    <n v="3000000"/>
    <n v="0"/>
    <n v="0"/>
    <n v="3000000"/>
    <n v="0"/>
    <m/>
    <n v="0"/>
    <m/>
    <m/>
    <n v="0"/>
    <m/>
    <m/>
    <n v="0"/>
    <m/>
    <m/>
    <d v="2024-02-29T00:00:00"/>
  </r>
  <r>
    <n v="901573385"/>
    <s v="UNION TEMPORAL SISTEMA CICULATORIO"/>
    <s v="FEUT"/>
    <n v="634"/>
    <s v="FEUT634"/>
    <s v="901573385_FEUT634"/>
    <d v="2023-09-19T00:00:00"/>
    <d v="2023-10-02T00:00:00"/>
    <d v="2023-10-02T07:00:00"/>
    <n v="3000000"/>
    <n v="3000000"/>
    <s v="PAF"/>
    <s v="CALI"/>
    <n v="5074908"/>
    <s v="Finalizada"/>
    <s v="FACTURA PENDIENTE EN PROGRAMACION DE PAGO "/>
    <x v="0"/>
    <n v="3000000"/>
    <n v="0"/>
    <n v="3000000"/>
    <n v="0"/>
    <n v="0"/>
    <n v="3000000"/>
    <n v="0"/>
    <m/>
    <n v="0"/>
    <m/>
    <m/>
    <n v="0"/>
    <m/>
    <m/>
    <n v="0"/>
    <m/>
    <m/>
    <d v="2024-02-29T00:00:00"/>
  </r>
  <r>
    <n v="901573385"/>
    <s v="UNION TEMPORAL SISTEMA CICULATORIO"/>
    <s v="FEUT"/>
    <n v="639"/>
    <s v="FEUT639"/>
    <s v="901573385_FEUT639"/>
    <d v="2023-10-02T00:00:00"/>
    <d v="2023-10-02T00:00:00"/>
    <d v="2023-10-02T14:33:33"/>
    <n v="73087241"/>
    <n v="73087241"/>
    <s v="EVENTO"/>
    <s v="CALI"/>
    <n v="5081376"/>
    <s v="Finalizada"/>
    <s v="FACTURA PENDIENTE EN PROGRAMACION DE PAGO "/>
    <x v="0"/>
    <n v="73087241"/>
    <n v="0"/>
    <n v="73087241"/>
    <n v="0"/>
    <n v="0"/>
    <n v="73087241"/>
    <n v="0"/>
    <m/>
    <n v="0"/>
    <m/>
    <m/>
    <n v="0"/>
    <m/>
    <m/>
    <n v="0"/>
    <m/>
    <m/>
    <d v="2024-02-29T00:00:00"/>
  </r>
  <r>
    <n v="901573385"/>
    <s v="UNION TEMPORAL SISTEMA CICULATORIO"/>
    <s v="FEUT"/>
    <n v="655"/>
    <s v="FEUT655"/>
    <s v="901573385_FEUT655"/>
    <d v="2024-01-09T00:00:00"/>
    <d v="2024-01-09T00:00:00"/>
    <d v="2024-01-09T11:45:27"/>
    <n v="76333060"/>
    <n v="76333060"/>
    <s v="PGP"/>
    <s v="CALI"/>
    <n v="5141629"/>
    <s v="Para auditoria de pertinencia"/>
    <s v="FACTURA PENDIENTE EN PROGRAMACION DE PAGO "/>
    <x v="0"/>
    <n v="0"/>
    <n v="0"/>
    <n v="0"/>
    <n v="0"/>
    <n v="0"/>
    <n v="0"/>
    <n v="74806398.799999997"/>
    <n v="1222358929"/>
    <n v="0"/>
    <m/>
    <m/>
    <n v="0"/>
    <m/>
    <m/>
    <n v="0"/>
    <m/>
    <m/>
    <d v="2024-02-29T00:00:00"/>
  </r>
  <r>
    <n v="901573385"/>
    <s v="UNION TEMPORAL SISTEMA CICULATORIO"/>
    <s v="FEUT"/>
    <n v="657"/>
    <s v="FEUT657"/>
    <s v="901573385_FEUT657"/>
    <d v="2024-01-18T00:00:00"/>
    <d v="2024-02-01T00:00:00"/>
    <d v="2024-02-01T07:00:00"/>
    <n v="569398306"/>
    <n v="569398306"/>
    <s v="PGP"/>
    <s v="CALI"/>
    <n v="5148307"/>
    <s v="Para auditoria de pertinencia"/>
    <s v="FACTURA PENDIENTE EN PROGRAMACION DE PAGO "/>
    <x v="0"/>
    <n v="0"/>
    <n v="0"/>
    <n v="0"/>
    <n v="0"/>
    <n v="0"/>
    <n v="0"/>
    <n v="558010339.88"/>
    <n v="1222358984"/>
    <n v="0"/>
    <m/>
    <m/>
    <n v="0"/>
    <m/>
    <m/>
    <n v="0"/>
    <m/>
    <m/>
    <d v="2024-02-29T00:00:00"/>
  </r>
  <r>
    <n v="901573385"/>
    <s v="UNION TEMPORAL SISTEMA CICULATORIO"/>
    <s v="FEUT"/>
    <n v="660"/>
    <s v="FEUT660"/>
    <s v="901573385_FEUT660"/>
    <d v="2024-02-06T00:00:00"/>
    <d v="2024-02-06T00:00:00"/>
    <d v="2024-02-06T11:23:02"/>
    <n v="569398306"/>
    <n v="569398306"/>
    <s v="PGP"/>
    <s v="CALI"/>
    <n v="5159608"/>
    <s v="Para auditoria de pertinencia"/>
    <e v="#N/A"/>
    <x v="0"/>
    <n v="0"/>
    <n v="0"/>
    <n v="0"/>
    <n v="0"/>
    <n v="0"/>
    <n v="0"/>
    <n v="558010339.88"/>
    <n v="1222383549"/>
    <n v="0"/>
    <m/>
    <m/>
    <n v="0"/>
    <m/>
    <m/>
    <n v="0"/>
    <m/>
    <m/>
    <d v="2024-02-29T00:00:00"/>
  </r>
  <r>
    <n v="901573385"/>
    <s v="UNION TEMPORAL SISTEMA CICULATORIO"/>
    <s v="FEUT"/>
    <n v="662"/>
    <s v="FEUT662"/>
    <s v="901573385_FEUT662"/>
    <d v="2024-02-14T00:00:00"/>
    <d v="2024-02-14T00:00:00"/>
    <d v="2024-02-14T10:18:12"/>
    <n v="169931250"/>
    <n v="169931250"/>
    <s v="PGP - REP"/>
    <s v="CALI"/>
    <n v="5164125"/>
    <s v="Para auditoria de pertinencia"/>
    <e v="#N/A"/>
    <x v="0"/>
    <n v="0"/>
    <n v="0"/>
    <n v="0"/>
    <n v="0"/>
    <n v="0"/>
    <n v="0"/>
    <n v="166532625"/>
    <n v="1222383552"/>
    <n v="0"/>
    <m/>
    <m/>
    <n v="0"/>
    <m/>
    <m/>
    <n v="0"/>
    <m/>
    <m/>
    <d v="2024-02-29T00:00:00"/>
  </r>
  <r>
    <n v="901573385"/>
    <s v="UNION TEMPORAL SISTEMA CICULATORIO"/>
    <s v="FEUT"/>
    <n v="663"/>
    <s v="FEUT663"/>
    <s v="901573385_FEUT663"/>
    <d v="2024-02-14T00:00:00"/>
    <d v="2024-02-14T00:00:00"/>
    <d v="2024-02-14T10:18:44"/>
    <n v="1068750"/>
    <n v="1068750"/>
    <s v="PGP - REP"/>
    <s v="CALI"/>
    <n v="5164126"/>
    <s v="Para auditoria de pertinencia"/>
    <e v="#N/A"/>
    <x v="0"/>
    <n v="0"/>
    <n v="0"/>
    <n v="0"/>
    <n v="0"/>
    <n v="0"/>
    <n v="0"/>
    <n v="1047375"/>
    <n v="1222384923"/>
    <n v="0"/>
    <m/>
    <m/>
    <n v="0"/>
    <m/>
    <m/>
    <n v="0"/>
    <m/>
    <m/>
    <d v="2024-02-29T00:00:00"/>
  </r>
  <r>
    <n v="901573385"/>
    <s v="UNION TEMPORAL SISTEMA CICULATORIO"/>
    <s v="FEUT"/>
    <n v="665"/>
    <s v="FEUT665"/>
    <s v="901573385_FEUT665"/>
    <d v="2024-03-11T00:00:00"/>
    <d v="2024-03-11T00:00:00"/>
    <d v="2024-03-11T13:38:28"/>
    <n v="569398306"/>
    <n v="569398306"/>
    <s v="PGP"/>
    <s v="CALI"/>
    <n v="5179380"/>
    <s v="Para auditoria de pertinencia"/>
    <e v="#N/A"/>
    <x v="0"/>
    <n v="0"/>
    <n v="0"/>
    <n v="0"/>
    <n v="0"/>
    <n v="0"/>
    <n v="0"/>
    <n v="558010339.88"/>
    <n v="1222402537"/>
    <n v="0"/>
    <m/>
    <m/>
    <n v="0"/>
    <m/>
    <m/>
    <n v="0"/>
    <m/>
    <m/>
    <d v="2024-02-29T00:00:00"/>
  </r>
  <r>
    <n v="901573385"/>
    <s v="UNION TEMPORAL SISTEMA CICULATORIO"/>
    <s v="FEUT"/>
    <n v="666"/>
    <s v="FEUT666"/>
    <s v="901573385_FEUT666"/>
    <d v="2024-03-11T00:00:00"/>
    <d v="2024-03-11T00:00:00"/>
    <d v="2024-03-11T12:55:03"/>
    <n v="137966694"/>
    <n v="137966694"/>
    <s v="PGP"/>
    <s v="CALI"/>
    <n v="5179381"/>
    <s v="Para auditoria de pertinencia"/>
    <e v="#N/A"/>
    <x v="0"/>
    <n v="0"/>
    <n v="0"/>
    <n v="0"/>
    <n v="0"/>
    <n v="0"/>
    <n v="0"/>
    <n v="135207360.12"/>
    <n v="1222402538"/>
    <n v="0"/>
    <m/>
    <m/>
    <n v="0"/>
    <m/>
    <m/>
    <n v="0"/>
    <m/>
    <m/>
    <d v="2024-02-29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7E29CCD-9A87-4BD1-A54A-2E2E16E3FE8C}" name="TablaDinámica1" cacheId="3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D8" firstHeaderRow="0" firstDataRow="1" firstDataCol="1"/>
  <pivotFields count="35">
    <pivotField showAll="0"/>
    <pivotField showAll="0"/>
    <pivotField showAll="0"/>
    <pivotField showAll="0"/>
    <pivotField showAll="0"/>
    <pivotField dataField="1" showAll="0"/>
    <pivotField numFmtId="14" showAll="0"/>
    <pivotField numFmtId="14" showAll="0"/>
    <pivotField numFmtId="14" showAll="0"/>
    <pivotField numFmtId="164" showAll="0"/>
    <pivotField dataField="1" numFmtId="164" showAll="0"/>
    <pivotField showAll="0"/>
    <pivotField showAll="0"/>
    <pivotField showAll="0"/>
    <pivotField showAll="0"/>
    <pivotField showAll="0"/>
    <pivotField axis="axisRow" showAll="0">
      <items count="6">
        <item x="1"/>
        <item x="3"/>
        <item x="0"/>
        <item m="1" x="4"/>
        <item x="2"/>
        <item t="default"/>
      </items>
    </pivotField>
    <pivotField numFmtId="165" showAll="0"/>
    <pivotField numFmtId="165" showAll="0"/>
    <pivotField numFmtId="165" showAll="0"/>
    <pivotField dataField="1" numFmtId="165" showAll="0"/>
    <pivotField numFmtId="165" showAll="0"/>
    <pivotField numFmtId="165" showAll="0"/>
    <pivotField numFmtId="165" showAll="0"/>
    <pivotField showAll="0"/>
    <pivotField numFmtId="165" showAll="0"/>
    <pivotField showAll="0"/>
    <pivotField showAll="0"/>
    <pivotField numFmtId="165" showAll="0"/>
    <pivotField showAll="0"/>
    <pivotField showAll="0"/>
    <pivotField numFmtId="165" showAll="0"/>
    <pivotField showAll="0"/>
    <pivotField showAll="0"/>
    <pivotField numFmtId="14" showAll="0"/>
  </pivotFields>
  <rowFields count="1">
    <field x="16"/>
  </rowFields>
  <rowItems count="5">
    <i>
      <x/>
    </i>
    <i>
      <x v="1"/>
    </i>
    <i>
      <x v="2"/>
    </i>
    <i>
      <x v="4"/>
    </i>
    <i t="grand">
      <x/>
    </i>
  </rowItems>
  <colFields count="1">
    <field x="-2"/>
  </colFields>
  <colItems count="3">
    <i>
      <x/>
    </i>
    <i i="1">
      <x v="1"/>
    </i>
    <i i="2">
      <x v="2"/>
    </i>
  </colItems>
  <dataFields count="3">
    <dataField name="Cuenta de Llave " fld="5" subtotal="count" baseField="0" baseItem="0"/>
    <dataField name="Suma de Valor Glosa Aceptada" fld="20" baseField="0" baseItem="0" numFmtId="165"/>
    <dataField name="Suma de IPS Saldo Factura" fld="10" baseField="0" baseItem="0" numFmtId="165"/>
  </dataFields>
  <formats count="7">
    <format dxfId="6">
      <pivotArea type="all" dataOnly="0" outline="0" fieldPosition="0"/>
    </format>
    <format dxfId="5">
      <pivotArea outline="0" collapsedLevelsAreSubtotals="1" fieldPosition="0"/>
    </format>
    <format dxfId="4">
      <pivotArea field="16" type="button" dataOnly="0" labelOnly="1" outline="0" axis="axisRow" fieldPosition="0"/>
    </format>
    <format dxfId="3">
      <pivotArea dataOnly="0" labelOnly="1" fieldPosition="0">
        <references count="1">
          <reference field="16" count="0"/>
        </references>
      </pivotArea>
    </format>
    <format dxfId="2">
      <pivotArea dataOnly="0" labelOnly="1" grandRow="1" outline="0" fieldPosition="0"/>
    </format>
    <format dxfId="1">
      <pivotArea dataOnly="0" labelOnly="1" outline="0" fieldPosition="0">
        <references count="1">
          <reference field="4294967294" count="3">
            <x v="0"/>
            <x v="1"/>
            <x v="2"/>
          </reference>
        </references>
      </pivotArea>
    </format>
    <format dxfId="0">
      <pivotArea outline="0" collapsedLevelsAreSubtotals="1" fieldPosition="0">
        <references count="1">
          <reference field="4294967294" count="2" selected="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4"/>
  <sheetViews>
    <sheetView showGridLines="0" topLeftCell="C47" zoomScale="120" zoomScaleNormal="120" workbookViewId="0">
      <selection sqref="A1:K61"/>
    </sheetView>
  </sheetViews>
  <sheetFormatPr baseColWidth="10" defaultRowHeight="14.5" x14ac:dyDescent="0.35"/>
  <cols>
    <col min="2" max="2" width="39" bestFit="1" customWidth="1"/>
    <col min="3" max="3" width="7.54296875" customWidth="1"/>
    <col min="4" max="4" width="8.26953125" customWidth="1"/>
    <col min="5" max="6" width="11.453125" customWidth="1"/>
    <col min="7" max="8" width="15" customWidth="1"/>
    <col min="9" max="9" width="12.54296875" customWidth="1"/>
    <col min="10" max="10" width="9.7265625" customWidth="1"/>
  </cols>
  <sheetData>
    <row r="1" spans="1:11" s="3" customFormat="1" ht="43.5" x14ac:dyDescent="0.35">
      <c r="A1" s="2" t="s">
        <v>5</v>
      </c>
      <c r="B1" s="2" t="s">
        <v>7</v>
      </c>
      <c r="C1" s="2" t="s">
        <v>0</v>
      </c>
      <c r="D1" s="2" t="s">
        <v>11</v>
      </c>
      <c r="E1" s="2" t="s">
        <v>1</v>
      </c>
      <c r="F1" s="2" t="s">
        <v>2</v>
      </c>
      <c r="G1" s="2" t="s">
        <v>3</v>
      </c>
      <c r="H1" s="2" t="s">
        <v>4</v>
      </c>
      <c r="I1" s="2" t="s">
        <v>6</v>
      </c>
      <c r="J1" s="2" t="s">
        <v>8</v>
      </c>
      <c r="K1" s="2" t="s">
        <v>18</v>
      </c>
    </row>
    <row r="2" spans="1:11" ht="15.75" customHeight="1" x14ac:dyDescent="0.35">
      <c r="A2" s="1">
        <v>901573385</v>
      </c>
      <c r="B2" s="1" t="s">
        <v>9</v>
      </c>
      <c r="C2" s="1" t="s">
        <v>10</v>
      </c>
      <c r="D2" s="1">
        <v>11</v>
      </c>
      <c r="E2" s="5">
        <v>44700</v>
      </c>
      <c r="F2" s="6">
        <v>45170</v>
      </c>
      <c r="G2" s="7">
        <v>47600000</v>
      </c>
      <c r="H2" s="7">
        <v>47600000</v>
      </c>
      <c r="I2" s="8" t="s">
        <v>12</v>
      </c>
      <c r="J2" s="4" t="s">
        <v>17</v>
      </c>
      <c r="K2" s="1">
        <v>3652321</v>
      </c>
    </row>
    <row r="3" spans="1:11" ht="15.75" customHeight="1" x14ac:dyDescent="0.35">
      <c r="A3" s="1">
        <v>901573385</v>
      </c>
      <c r="B3" s="1" t="s">
        <v>9</v>
      </c>
      <c r="C3" s="1" t="s">
        <v>10</v>
      </c>
      <c r="D3" s="1">
        <v>12</v>
      </c>
      <c r="E3" s="5">
        <v>44700</v>
      </c>
      <c r="F3" s="6">
        <v>45170</v>
      </c>
      <c r="G3" s="7">
        <v>36000000</v>
      </c>
      <c r="H3" s="7">
        <v>36000000</v>
      </c>
      <c r="I3" s="8" t="s">
        <v>12</v>
      </c>
      <c r="J3" s="4" t="s">
        <v>17</v>
      </c>
      <c r="K3" s="1">
        <v>3510545</v>
      </c>
    </row>
    <row r="4" spans="1:11" ht="15.75" customHeight="1" x14ac:dyDescent="0.35">
      <c r="A4" s="1">
        <v>901573385</v>
      </c>
      <c r="B4" s="1" t="s">
        <v>9</v>
      </c>
      <c r="C4" s="1" t="s">
        <v>10</v>
      </c>
      <c r="D4" s="1">
        <v>24</v>
      </c>
      <c r="E4" s="5">
        <v>44712</v>
      </c>
      <c r="F4" s="6">
        <v>45170</v>
      </c>
      <c r="G4" s="7">
        <v>3000000</v>
      </c>
      <c r="H4" s="7">
        <v>3000000</v>
      </c>
      <c r="I4" s="8" t="s">
        <v>12</v>
      </c>
      <c r="J4" s="4" t="s">
        <v>17</v>
      </c>
      <c r="K4" s="1">
        <v>1523238</v>
      </c>
    </row>
    <row r="5" spans="1:11" ht="15.75" customHeight="1" x14ac:dyDescent="0.35">
      <c r="A5" s="1">
        <v>901573385</v>
      </c>
      <c r="B5" s="1" t="s">
        <v>9</v>
      </c>
      <c r="C5" s="1" t="s">
        <v>10</v>
      </c>
      <c r="D5" s="1">
        <v>25</v>
      </c>
      <c r="E5" s="5">
        <v>44712</v>
      </c>
      <c r="F5" s="6">
        <v>45170</v>
      </c>
      <c r="G5" s="7">
        <v>3000000</v>
      </c>
      <c r="H5" s="7">
        <v>3000000</v>
      </c>
      <c r="I5" s="8" t="s">
        <v>12</v>
      </c>
      <c r="J5" s="4" t="s">
        <v>17</v>
      </c>
      <c r="K5" s="1">
        <v>3206611</v>
      </c>
    </row>
    <row r="6" spans="1:11" ht="15.75" customHeight="1" x14ac:dyDescent="0.35">
      <c r="A6" s="1">
        <v>901573385</v>
      </c>
      <c r="B6" s="1" t="s">
        <v>9</v>
      </c>
      <c r="C6" s="1" t="s">
        <v>10</v>
      </c>
      <c r="D6" s="1">
        <v>26</v>
      </c>
      <c r="E6" s="5">
        <v>44712</v>
      </c>
      <c r="F6" s="6">
        <v>45170</v>
      </c>
      <c r="G6" s="7">
        <v>3000000</v>
      </c>
      <c r="H6" s="7">
        <v>3000000</v>
      </c>
      <c r="I6" s="8" t="s">
        <v>12</v>
      </c>
      <c r="J6" s="4" t="s">
        <v>17</v>
      </c>
      <c r="K6" s="1">
        <v>1515645</v>
      </c>
    </row>
    <row r="7" spans="1:11" ht="15.75" customHeight="1" x14ac:dyDescent="0.35">
      <c r="A7" s="1">
        <v>901573385</v>
      </c>
      <c r="B7" s="1" t="s">
        <v>9</v>
      </c>
      <c r="C7" s="1" t="s">
        <v>10</v>
      </c>
      <c r="D7" s="1">
        <v>71</v>
      </c>
      <c r="E7" s="5">
        <v>44782</v>
      </c>
      <c r="F7" s="6">
        <v>45170</v>
      </c>
      <c r="G7" s="7">
        <v>3000000</v>
      </c>
      <c r="H7" s="7">
        <v>3000000</v>
      </c>
      <c r="I7" s="8" t="s">
        <v>13</v>
      </c>
      <c r="J7" s="4" t="s">
        <v>17</v>
      </c>
      <c r="K7" s="1">
        <v>5058815</v>
      </c>
    </row>
    <row r="8" spans="1:11" ht="15.75" customHeight="1" x14ac:dyDescent="0.35">
      <c r="A8" s="1">
        <v>901573385</v>
      </c>
      <c r="B8" s="1" t="s">
        <v>9</v>
      </c>
      <c r="C8" s="1" t="s">
        <v>10</v>
      </c>
      <c r="D8" s="1">
        <v>72</v>
      </c>
      <c r="E8" s="5">
        <v>44782</v>
      </c>
      <c r="F8" s="6">
        <v>45170</v>
      </c>
      <c r="G8" s="7">
        <v>2400000</v>
      </c>
      <c r="H8" s="7">
        <v>2400000</v>
      </c>
      <c r="I8" s="8" t="s">
        <v>13</v>
      </c>
      <c r="J8" s="4" t="s">
        <v>17</v>
      </c>
      <c r="K8" s="1">
        <v>5058816</v>
      </c>
    </row>
    <row r="9" spans="1:11" ht="15.75" customHeight="1" x14ac:dyDescent="0.35">
      <c r="A9" s="1">
        <v>901573385</v>
      </c>
      <c r="B9" s="1" t="s">
        <v>9</v>
      </c>
      <c r="C9" s="1" t="s">
        <v>10</v>
      </c>
      <c r="D9" s="1">
        <v>73</v>
      </c>
      <c r="E9" s="5">
        <v>44782</v>
      </c>
      <c r="F9" s="6">
        <v>45170</v>
      </c>
      <c r="G9" s="7">
        <v>400000</v>
      </c>
      <c r="H9" s="7">
        <v>392000</v>
      </c>
      <c r="I9" s="8" t="s">
        <v>13</v>
      </c>
      <c r="J9" s="4" t="s">
        <v>17</v>
      </c>
      <c r="K9" s="1">
        <v>5058817</v>
      </c>
    </row>
    <row r="10" spans="1:11" ht="15.75" customHeight="1" x14ac:dyDescent="0.35">
      <c r="A10" s="1">
        <v>901573385</v>
      </c>
      <c r="B10" s="1" t="s">
        <v>9</v>
      </c>
      <c r="C10" s="1" t="s">
        <v>10</v>
      </c>
      <c r="D10" s="1">
        <v>99</v>
      </c>
      <c r="E10" s="5">
        <v>44782</v>
      </c>
      <c r="F10" s="6">
        <v>45170</v>
      </c>
      <c r="G10" s="7">
        <v>2000000</v>
      </c>
      <c r="H10" s="7">
        <v>2000000</v>
      </c>
      <c r="I10" s="8" t="s">
        <v>13</v>
      </c>
      <c r="J10" s="4" t="s">
        <v>17</v>
      </c>
      <c r="K10" s="1">
        <v>5058818</v>
      </c>
    </row>
    <row r="11" spans="1:11" ht="15.75" customHeight="1" x14ac:dyDescent="0.35">
      <c r="A11" s="1">
        <v>901573385</v>
      </c>
      <c r="B11" s="1" t="s">
        <v>9</v>
      </c>
      <c r="C11" s="1" t="s">
        <v>10</v>
      </c>
      <c r="D11" s="1">
        <v>102</v>
      </c>
      <c r="E11" s="5">
        <v>44782</v>
      </c>
      <c r="F11" s="6">
        <v>45170</v>
      </c>
      <c r="G11" s="7">
        <v>9000000</v>
      </c>
      <c r="H11" s="7">
        <v>9000000</v>
      </c>
      <c r="I11" s="8" t="s">
        <v>13</v>
      </c>
      <c r="J11" s="4" t="s">
        <v>17</v>
      </c>
      <c r="K11" s="1">
        <v>5058819</v>
      </c>
    </row>
    <row r="12" spans="1:11" ht="15.75" customHeight="1" x14ac:dyDescent="0.35">
      <c r="A12" s="1">
        <v>901573385</v>
      </c>
      <c r="B12" s="1" t="s">
        <v>9</v>
      </c>
      <c r="C12" s="1" t="s">
        <v>10</v>
      </c>
      <c r="D12" s="1">
        <v>104</v>
      </c>
      <c r="E12" s="5">
        <v>44782</v>
      </c>
      <c r="F12" s="6">
        <v>45170</v>
      </c>
      <c r="G12" s="7">
        <v>5600000</v>
      </c>
      <c r="H12" s="7">
        <v>5600000</v>
      </c>
      <c r="I12" s="8" t="s">
        <v>13</v>
      </c>
      <c r="J12" s="4" t="s">
        <v>17</v>
      </c>
      <c r="K12" s="1">
        <v>5058820</v>
      </c>
    </row>
    <row r="13" spans="1:11" ht="15.75" customHeight="1" x14ac:dyDescent="0.35">
      <c r="A13" s="1">
        <v>901573385</v>
      </c>
      <c r="B13" s="1" t="s">
        <v>9</v>
      </c>
      <c r="C13" s="1" t="s">
        <v>10</v>
      </c>
      <c r="D13" s="1">
        <v>106</v>
      </c>
      <c r="E13" s="5">
        <v>44783</v>
      </c>
      <c r="F13" s="6">
        <v>45170</v>
      </c>
      <c r="G13" s="7">
        <v>2200000</v>
      </c>
      <c r="H13" s="7">
        <v>2200000</v>
      </c>
      <c r="I13" s="8" t="s">
        <v>13</v>
      </c>
      <c r="J13" s="4" t="s">
        <v>17</v>
      </c>
      <c r="K13" s="1">
        <v>5058821</v>
      </c>
    </row>
    <row r="14" spans="1:11" ht="15.75" customHeight="1" x14ac:dyDescent="0.35">
      <c r="A14" s="1">
        <v>901573385</v>
      </c>
      <c r="B14" s="1" t="s">
        <v>9</v>
      </c>
      <c r="C14" s="1" t="s">
        <v>10</v>
      </c>
      <c r="D14" s="1">
        <v>540</v>
      </c>
      <c r="E14" s="5">
        <v>44977</v>
      </c>
      <c r="F14" s="6">
        <v>45170</v>
      </c>
      <c r="G14" s="7">
        <v>2000000</v>
      </c>
      <c r="H14" s="7">
        <v>2000000</v>
      </c>
      <c r="I14" s="8" t="s">
        <v>13</v>
      </c>
      <c r="J14" s="4" t="s">
        <v>17</v>
      </c>
      <c r="K14" s="9">
        <v>5058822</v>
      </c>
    </row>
    <row r="15" spans="1:11" ht="15.75" customHeight="1" x14ac:dyDescent="0.35">
      <c r="A15" s="1">
        <v>901573385</v>
      </c>
      <c r="B15" s="1" t="s">
        <v>9</v>
      </c>
      <c r="C15" s="1" t="s">
        <v>10</v>
      </c>
      <c r="D15" s="1">
        <v>541</v>
      </c>
      <c r="E15" s="5">
        <v>44977</v>
      </c>
      <c r="F15" s="6">
        <v>45170</v>
      </c>
      <c r="G15" s="7">
        <v>400000</v>
      </c>
      <c r="H15" s="7">
        <v>400000</v>
      </c>
      <c r="I15" s="8" t="s">
        <v>13</v>
      </c>
      <c r="J15" s="4" t="s">
        <v>17</v>
      </c>
      <c r="K15" s="9">
        <v>5058823</v>
      </c>
    </row>
    <row r="16" spans="1:11" ht="15.75" customHeight="1" x14ac:dyDescent="0.35">
      <c r="A16" s="1">
        <v>901573385</v>
      </c>
      <c r="B16" s="1" t="s">
        <v>9</v>
      </c>
      <c r="C16" s="1" t="s">
        <v>10</v>
      </c>
      <c r="D16" s="1">
        <v>542</v>
      </c>
      <c r="E16" s="5">
        <v>44977</v>
      </c>
      <c r="F16" s="6">
        <v>45170</v>
      </c>
      <c r="G16" s="7">
        <v>800000</v>
      </c>
      <c r="H16" s="7">
        <v>800000</v>
      </c>
      <c r="I16" s="8" t="s">
        <v>13</v>
      </c>
      <c r="J16" s="4" t="s">
        <v>17</v>
      </c>
      <c r="K16" s="9">
        <v>5058824</v>
      </c>
    </row>
    <row r="17" spans="1:11" ht="15.75" customHeight="1" x14ac:dyDescent="0.35">
      <c r="A17" s="1">
        <v>901573385</v>
      </c>
      <c r="B17" s="1" t="s">
        <v>9</v>
      </c>
      <c r="C17" s="1" t="s">
        <v>10</v>
      </c>
      <c r="D17" s="1">
        <v>543</v>
      </c>
      <c r="E17" s="5">
        <v>44977</v>
      </c>
      <c r="F17" s="6">
        <v>45170</v>
      </c>
      <c r="G17" s="7">
        <v>3600000</v>
      </c>
      <c r="H17" s="7">
        <v>3600000</v>
      </c>
      <c r="I17" s="8" t="s">
        <v>13</v>
      </c>
      <c r="J17" s="4" t="s">
        <v>17</v>
      </c>
      <c r="K17" s="9">
        <v>5058825</v>
      </c>
    </row>
    <row r="18" spans="1:11" ht="15.75" customHeight="1" x14ac:dyDescent="0.35">
      <c r="A18" s="1">
        <v>901573385</v>
      </c>
      <c r="B18" s="1" t="s">
        <v>9</v>
      </c>
      <c r="C18" s="1" t="s">
        <v>10</v>
      </c>
      <c r="D18" s="1">
        <v>544</v>
      </c>
      <c r="E18" s="5">
        <v>44977</v>
      </c>
      <c r="F18" s="6">
        <v>45170</v>
      </c>
      <c r="G18" s="7">
        <v>34200000</v>
      </c>
      <c r="H18" s="7">
        <v>34200000</v>
      </c>
      <c r="I18" s="8" t="s">
        <v>13</v>
      </c>
      <c r="J18" s="4" t="s">
        <v>17</v>
      </c>
      <c r="K18" s="9">
        <v>5058826</v>
      </c>
    </row>
    <row r="19" spans="1:11" ht="15.75" customHeight="1" x14ac:dyDescent="0.35">
      <c r="A19" s="1">
        <v>901573385</v>
      </c>
      <c r="B19" s="1" t="s">
        <v>9</v>
      </c>
      <c r="C19" s="1" t="s">
        <v>10</v>
      </c>
      <c r="D19" s="1">
        <v>545</v>
      </c>
      <c r="E19" s="5">
        <v>44977</v>
      </c>
      <c r="F19" s="6">
        <v>45170</v>
      </c>
      <c r="G19" s="7">
        <v>13200000</v>
      </c>
      <c r="H19" s="7">
        <v>13200000</v>
      </c>
      <c r="I19" s="8" t="s">
        <v>13</v>
      </c>
      <c r="J19" s="4" t="s">
        <v>17</v>
      </c>
      <c r="K19" s="9">
        <v>5058827</v>
      </c>
    </row>
    <row r="20" spans="1:11" ht="15.75" customHeight="1" x14ac:dyDescent="0.35">
      <c r="A20" s="1">
        <v>901573385</v>
      </c>
      <c r="B20" s="1" t="s">
        <v>9</v>
      </c>
      <c r="C20" s="1" t="s">
        <v>10</v>
      </c>
      <c r="D20" s="1">
        <v>546</v>
      </c>
      <c r="E20" s="5">
        <v>44977</v>
      </c>
      <c r="F20" s="6">
        <v>45170</v>
      </c>
      <c r="G20" s="7">
        <v>2800000</v>
      </c>
      <c r="H20" s="7">
        <v>2800000</v>
      </c>
      <c r="I20" s="8" t="s">
        <v>13</v>
      </c>
      <c r="J20" s="4" t="s">
        <v>17</v>
      </c>
      <c r="K20" s="9">
        <v>5058828</v>
      </c>
    </row>
    <row r="21" spans="1:11" ht="15.75" customHeight="1" x14ac:dyDescent="0.35">
      <c r="A21" s="1">
        <v>901573385</v>
      </c>
      <c r="B21" s="1" t="s">
        <v>9</v>
      </c>
      <c r="C21" s="1" t="s">
        <v>10</v>
      </c>
      <c r="D21" s="1">
        <v>547</v>
      </c>
      <c r="E21" s="5">
        <v>44977</v>
      </c>
      <c r="F21" s="6">
        <v>45170</v>
      </c>
      <c r="G21" s="7">
        <v>800000</v>
      </c>
      <c r="H21" s="7">
        <v>800000</v>
      </c>
      <c r="I21" s="8" t="s">
        <v>13</v>
      </c>
      <c r="J21" s="4" t="s">
        <v>17</v>
      </c>
      <c r="K21" s="9">
        <v>5058829</v>
      </c>
    </row>
    <row r="22" spans="1:11" ht="15.75" customHeight="1" x14ac:dyDescent="0.35">
      <c r="A22" s="1">
        <v>901573385</v>
      </c>
      <c r="B22" s="1" t="s">
        <v>9</v>
      </c>
      <c r="C22" s="1" t="s">
        <v>10</v>
      </c>
      <c r="D22" s="1">
        <v>548</v>
      </c>
      <c r="E22" s="5">
        <v>44977</v>
      </c>
      <c r="F22" s="6">
        <v>45170</v>
      </c>
      <c r="G22" s="7">
        <v>3200000</v>
      </c>
      <c r="H22" s="7">
        <v>3200000</v>
      </c>
      <c r="I22" s="8" t="s">
        <v>13</v>
      </c>
      <c r="J22" s="4" t="s">
        <v>17</v>
      </c>
      <c r="K22" s="9">
        <v>5058830</v>
      </c>
    </row>
    <row r="23" spans="1:11" ht="15.75" customHeight="1" x14ac:dyDescent="0.35">
      <c r="A23" s="1">
        <v>901573385</v>
      </c>
      <c r="B23" s="1" t="s">
        <v>9</v>
      </c>
      <c r="C23" s="1" t="s">
        <v>10</v>
      </c>
      <c r="D23" s="1">
        <v>549</v>
      </c>
      <c r="E23" s="5">
        <v>44977</v>
      </c>
      <c r="F23" s="6">
        <v>45170</v>
      </c>
      <c r="G23" s="7">
        <v>1000000</v>
      </c>
      <c r="H23" s="7">
        <v>1000000</v>
      </c>
      <c r="I23" s="8" t="s">
        <v>13</v>
      </c>
      <c r="J23" s="4" t="s">
        <v>17</v>
      </c>
      <c r="K23" s="1">
        <v>5058831</v>
      </c>
    </row>
    <row r="24" spans="1:11" ht="15.75" customHeight="1" x14ac:dyDescent="0.35">
      <c r="A24" s="1">
        <v>901573385</v>
      </c>
      <c r="B24" s="1" t="s">
        <v>9</v>
      </c>
      <c r="C24" s="1" t="s">
        <v>10</v>
      </c>
      <c r="D24" s="1">
        <v>550</v>
      </c>
      <c r="E24" s="5">
        <v>44977</v>
      </c>
      <c r="F24" s="6">
        <v>45170</v>
      </c>
      <c r="G24" s="7">
        <v>4400000</v>
      </c>
      <c r="H24" s="7">
        <v>4400000</v>
      </c>
      <c r="I24" s="8" t="s">
        <v>13</v>
      </c>
      <c r="J24" s="4" t="s">
        <v>17</v>
      </c>
      <c r="K24" s="1">
        <v>5058832</v>
      </c>
    </row>
    <row r="25" spans="1:11" ht="15.75" customHeight="1" x14ac:dyDescent="0.35">
      <c r="A25" s="1">
        <v>901573385</v>
      </c>
      <c r="B25" s="1" t="s">
        <v>9</v>
      </c>
      <c r="C25" s="1" t="s">
        <v>10</v>
      </c>
      <c r="D25" s="1">
        <v>551</v>
      </c>
      <c r="E25" s="5">
        <v>44977</v>
      </c>
      <c r="F25" s="6">
        <v>45170</v>
      </c>
      <c r="G25" s="7">
        <v>6000000</v>
      </c>
      <c r="H25" s="7">
        <v>6000000</v>
      </c>
      <c r="I25" s="8" t="s">
        <v>13</v>
      </c>
      <c r="J25" s="4" t="s">
        <v>17</v>
      </c>
      <c r="K25" s="1">
        <v>5058833</v>
      </c>
    </row>
    <row r="26" spans="1:11" ht="15.75" customHeight="1" x14ac:dyDescent="0.35">
      <c r="A26" s="1">
        <v>901573385</v>
      </c>
      <c r="B26" s="1" t="s">
        <v>9</v>
      </c>
      <c r="C26" s="1" t="s">
        <v>10</v>
      </c>
      <c r="D26" s="1">
        <v>552</v>
      </c>
      <c r="E26" s="5">
        <v>44977</v>
      </c>
      <c r="F26" s="6">
        <v>45170</v>
      </c>
      <c r="G26" s="7">
        <v>3600000</v>
      </c>
      <c r="H26" s="7">
        <v>3600000</v>
      </c>
      <c r="I26" s="8" t="s">
        <v>13</v>
      </c>
      <c r="J26" s="4" t="s">
        <v>17</v>
      </c>
      <c r="K26" s="1">
        <v>5058834</v>
      </c>
    </row>
    <row r="27" spans="1:11" ht="15.75" customHeight="1" x14ac:dyDescent="0.35">
      <c r="A27" s="1">
        <v>901573385</v>
      </c>
      <c r="B27" s="1" t="s">
        <v>9</v>
      </c>
      <c r="C27" s="1" t="s">
        <v>10</v>
      </c>
      <c r="D27" s="1">
        <v>553</v>
      </c>
      <c r="E27" s="5">
        <v>44977</v>
      </c>
      <c r="F27" s="6">
        <v>45170</v>
      </c>
      <c r="G27" s="7">
        <v>1200000</v>
      </c>
      <c r="H27" s="7">
        <v>1200000</v>
      </c>
      <c r="I27" s="8" t="s">
        <v>13</v>
      </c>
      <c r="J27" s="4" t="s">
        <v>17</v>
      </c>
      <c r="K27" s="1">
        <v>5058835</v>
      </c>
    </row>
    <row r="28" spans="1:11" ht="15.75" customHeight="1" x14ac:dyDescent="0.35">
      <c r="A28" s="1">
        <v>901573385</v>
      </c>
      <c r="B28" s="1" t="s">
        <v>9</v>
      </c>
      <c r="C28" s="1" t="s">
        <v>10</v>
      </c>
      <c r="D28" s="1">
        <v>554</v>
      </c>
      <c r="E28" s="5">
        <v>44977</v>
      </c>
      <c r="F28" s="6">
        <v>45170</v>
      </c>
      <c r="G28" s="7">
        <v>12400000</v>
      </c>
      <c r="H28" s="7">
        <v>12400000</v>
      </c>
      <c r="I28" s="8" t="s">
        <v>13</v>
      </c>
      <c r="J28" s="4" t="s">
        <v>17</v>
      </c>
      <c r="K28" s="1">
        <v>5058836</v>
      </c>
    </row>
    <row r="29" spans="1:11" ht="15.75" customHeight="1" x14ac:dyDescent="0.35">
      <c r="A29" s="1">
        <v>901573385</v>
      </c>
      <c r="B29" s="1" t="s">
        <v>9</v>
      </c>
      <c r="C29" s="1" t="s">
        <v>10</v>
      </c>
      <c r="D29" s="1">
        <v>555</v>
      </c>
      <c r="E29" s="5">
        <v>44977</v>
      </c>
      <c r="F29" s="6">
        <v>45170</v>
      </c>
      <c r="G29" s="7">
        <v>5200000</v>
      </c>
      <c r="H29" s="7">
        <v>5200000</v>
      </c>
      <c r="I29" s="8" t="s">
        <v>13</v>
      </c>
      <c r="J29" s="4" t="s">
        <v>17</v>
      </c>
      <c r="K29" s="1">
        <v>5058837</v>
      </c>
    </row>
    <row r="30" spans="1:11" ht="15.75" customHeight="1" x14ac:dyDescent="0.35">
      <c r="A30" s="1">
        <v>901573385</v>
      </c>
      <c r="B30" s="1" t="s">
        <v>9</v>
      </c>
      <c r="C30" s="1" t="s">
        <v>10</v>
      </c>
      <c r="D30" s="1">
        <v>556</v>
      </c>
      <c r="E30" s="5">
        <v>44977</v>
      </c>
      <c r="F30" s="6">
        <v>45170</v>
      </c>
      <c r="G30" s="7">
        <v>16600000</v>
      </c>
      <c r="H30" s="7">
        <v>16600000</v>
      </c>
      <c r="I30" s="8" t="s">
        <v>13</v>
      </c>
      <c r="J30" s="4" t="s">
        <v>17</v>
      </c>
      <c r="K30" s="1">
        <v>5058838</v>
      </c>
    </row>
    <row r="31" spans="1:11" ht="15.75" customHeight="1" x14ac:dyDescent="0.35">
      <c r="A31" s="1">
        <v>901573385</v>
      </c>
      <c r="B31" s="1" t="s">
        <v>9</v>
      </c>
      <c r="C31" s="1" t="s">
        <v>10</v>
      </c>
      <c r="D31" s="1">
        <v>557</v>
      </c>
      <c r="E31" s="5">
        <v>44977</v>
      </c>
      <c r="F31" s="6">
        <v>45170</v>
      </c>
      <c r="G31" s="7">
        <v>2000000</v>
      </c>
      <c r="H31" s="7">
        <v>2000000</v>
      </c>
      <c r="I31" s="8" t="s">
        <v>13</v>
      </c>
      <c r="J31" s="4" t="s">
        <v>17</v>
      </c>
      <c r="K31" s="1">
        <v>5058839</v>
      </c>
    </row>
    <row r="32" spans="1:11" ht="15.75" customHeight="1" x14ac:dyDescent="0.35">
      <c r="A32" s="1">
        <v>901573385</v>
      </c>
      <c r="B32" s="1" t="s">
        <v>9</v>
      </c>
      <c r="C32" s="1" t="s">
        <v>10</v>
      </c>
      <c r="D32" s="1">
        <v>558</v>
      </c>
      <c r="E32" s="5">
        <v>44977</v>
      </c>
      <c r="F32" s="6">
        <v>45170</v>
      </c>
      <c r="G32" s="7">
        <v>400000</v>
      </c>
      <c r="H32" s="7">
        <v>400000</v>
      </c>
      <c r="I32" s="8" t="s">
        <v>13</v>
      </c>
      <c r="J32" s="4" t="s">
        <v>17</v>
      </c>
      <c r="K32" s="1">
        <v>5058840</v>
      </c>
    </row>
    <row r="33" spans="1:11" ht="15.75" customHeight="1" x14ac:dyDescent="0.35">
      <c r="A33" s="1">
        <v>901573385</v>
      </c>
      <c r="B33" s="1" t="s">
        <v>9</v>
      </c>
      <c r="C33" s="1" t="s">
        <v>10</v>
      </c>
      <c r="D33" s="1">
        <v>559</v>
      </c>
      <c r="E33" s="5">
        <v>44977</v>
      </c>
      <c r="F33" s="6">
        <v>45170</v>
      </c>
      <c r="G33" s="7">
        <v>800000</v>
      </c>
      <c r="H33" s="7">
        <v>800000</v>
      </c>
      <c r="I33" s="8" t="s">
        <v>13</v>
      </c>
      <c r="J33" s="4" t="s">
        <v>17</v>
      </c>
      <c r="K33" s="1">
        <v>5059008</v>
      </c>
    </row>
    <row r="34" spans="1:11" ht="15.75" customHeight="1" x14ac:dyDescent="0.35">
      <c r="A34" s="1">
        <v>901573385</v>
      </c>
      <c r="B34" s="1" t="s">
        <v>9</v>
      </c>
      <c r="C34" s="1" t="s">
        <v>10</v>
      </c>
      <c r="D34" s="1">
        <v>560</v>
      </c>
      <c r="E34" s="5">
        <v>44977</v>
      </c>
      <c r="F34" s="6">
        <v>45170</v>
      </c>
      <c r="G34" s="7">
        <v>2800000</v>
      </c>
      <c r="H34" s="7">
        <v>2800000</v>
      </c>
      <c r="I34" s="8" t="s">
        <v>13</v>
      </c>
      <c r="J34" s="4" t="s">
        <v>17</v>
      </c>
      <c r="K34" s="1">
        <v>5059009</v>
      </c>
    </row>
    <row r="35" spans="1:11" ht="15.75" customHeight="1" x14ac:dyDescent="0.35">
      <c r="A35" s="1">
        <v>901573385</v>
      </c>
      <c r="B35" s="1" t="s">
        <v>9</v>
      </c>
      <c r="C35" s="1" t="s">
        <v>10</v>
      </c>
      <c r="D35" s="1">
        <v>561</v>
      </c>
      <c r="E35" s="5">
        <v>44977</v>
      </c>
      <c r="F35" s="6">
        <v>45170</v>
      </c>
      <c r="G35" s="7">
        <v>9400000</v>
      </c>
      <c r="H35" s="7">
        <v>9400000</v>
      </c>
      <c r="I35" s="8" t="s">
        <v>13</v>
      </c>
      <c r="J35" s="4" t="s">
        <v>17</v>
      </c>
      <c r="K35" s="1">
        <v>5059010</v>
      </c>
    </row>
    <row r="36" spans="1:11" ht="15.75" customHeight="1" x14ac:dyDescent="0.35">
      <c r="A36" s="1">
        <v>901573385</v>
      </c>
      <c r="B36" s="1" t="s">
        <v>9</v>
      </c>
      <c r="C36" s="1" t="s">
        <v>10</v>
      </c>
      <c r="D36" s="1">
        <v>562</v>
      </c>
      <c r="E36" s="5">
        <v>44977</v>
      </c>
      <c r="F36" s="6">
        <v>45170</v>
      </c>
      <c r="G36" s="7">
        <v>1600000</v>
      </c>
      <c r="H36" s="7">
        <v>1600000</v>
      </c>
      <c r="I36" s="8" t="s">
        <v>13</v>
      </c>
      <c r="J36" s="4" t="s">
        <v>17</v>
      </c>
      <c r="K36" s="1">
        <v>5059011</v>
      </c>
    </row>
    <row r="37" spans="1:11" ht="15.75" customHeight="1" x14ac:dyDescent="0.35">
      <c r="A37" s="1">
        <v>901573385</v>
      </c>
      <c r="B37" s="1" t="s">
        <v>9</v>
      </c>
      <c r="C37" s="1" t="s">
        <v>10</v>
      </c>
      <c r="D37" s="1">
        <v>563</v>
      </c>
      <c r="E37" s="5">
        <v>44977</v>
      </c>
      <c r="F37" s="6">
        <v>45170</v>
      </c>
      <c r="G37" s="7">
        <v>800000</v>
      </c>
      <c r="H37" s="7">
        <v>800000</v>
      </c>
      <c r="I37" s="8" t="s">
        <v>13</v>
      </c>
      <c r="J37" s="4" t="s">
        <v>17</v>
      </c>
      <c r="K37" s="1">
        <v>5059012</v>
      </c>
    </row>
    <row r="38" spans="1:11" ht="15.75" customHeight="1" x14ac:dyDescent="0.35">
      <c r="A38" s="1">
        <v>901573385</v>
      </c>
      <c r="B38" s="1" t="s">
        <v>9</v>
      </c>
      <c r="C38" s="1" t="s">
        <v>10</v>
      </c>
      <c r="D38" s="1">
        <v>564</v>
      </c>
      <c r="E38" s="5">
        <v>44977</v>
      </c>
      <c r="F38" s="6">
        <v>45170</v>
      </c>
      <c r="G38" s="7">
        <v>4200000</v>
      </c>
      <c r="H38" s="7">
        <v>4200000</v>
      </c>
      <c r="I38" s="8" t="s">
        <v>13</v>
      </c>
      <c r="J38" s="4" t="s">
        <v>17</v>
      </c>
      <c r="K38" s="1">
        <v>5059013</v>
      </c>
    </row>
    <row r="39" spans="1:11" ht="15.75" customHeight="1" x14ac:dyDescent="0.35">
      <c r="A39" s="1">
        <v>901573385</v>
      </c>
      <c r="B39" s="1" t="s">
        <v>9</v>
      </c>
      <c r="C39" s="1" t="s">
        <v>10</v>
      </c>
      <c r="D39" s="1">
        <v>565</v>
      </c>
      <c r="E39" s="5">
        <v>44977</v>
      </c>
      <c r="F39" s="6">
        <v>45170</v>
      </c>
      <c r="G39" s="7">
        <v>2200000</v>
      </c>
      <c r="H39" s="7">
        <v>2200000</v>
      </c>
      <c r="I39" s="8" t="s">
        <v>13</v>
      </c>
      <c r="J39" s="4" t="s">
        <v>17</v>
      </c>
      <c r="K39" s="1">
        <v>5059014</v>
      </c>
    </row>
    <row r="40" spans="1:11" ht="15.75" customHeight="1" x14ac:dyDescent="0.35">
      <c r="A40" s="1">
        <v>901573385</v>
      </c>
      <c r="B40" s="1" t="s">
        <v>9</v>
      </c>
      <c r="C40" s="1" t="s">
        <v>10</v>
      </c>
      <c r="D40" s="1">
        <v>566</v>
      </c>
      <c r="E40" s="5">
        <v>44977</v>
      </c>
      <c r="F40" s="6">
        <v>45170</v>
      </c>
      <c r="G40" s="7">
        <v>5400000</v>
      </c>
      <c r="H40" s="7">
        <v>5400000</v>
      </c>
      <c r="I40" s="8" t="s">
        <v>13</v>
      </c>
      <c r="J40" s="4" t="s">
        <v>17</v>
      </c>
      <c r="K40" s="1">
        <v>5059015</v>
      </c>
    </row>
    <row r="41" spans="1:11" ht="15.75" customHeight="1" x14ac:dyDescent="0.35">
      <c r="A41" s="1">
        <v>901573385</v>
      </c>
      <c r="B41" s="1" t="s">
        <v>9</v>
      </c>
      <c r="C41" s="1" t="s">
        <v>10</v>
      </c>
      <c r="D41" s="1">
        <v>567</v>
      </c>
      <c r="E41" s="5">
        <v>44977</v>
      </c>
      <c r="F41" s="6">
        <v>45170</v>
      </c>
      <c r="G41" s="7">
        <v>8200000</v>
      </c>
      <c r="H41" s="7">
        <v>8200000</v>
      </c>
      <c r="I41" s="8" t="s">
        <v>13</v>
      </c>
      <c r="J41" s="4" t="s">
        <v>17</v>
      </c>
      <c r="K41" s="1">
        <v>5059016</v>
      </c>
    </row>
    <row r="42" spans="1:11" ht="15.75" customHeight="1" x14ac:dyDescent="0.35">
      <c r="A42" s="1">
        <v>901573385</v>
      </c>
      <c r="B42" s="1" t="s">
        <v>9</v>
      </c>
      <c r="C42" s="1" t="s">
        <v>10</v>
      </c>
      <c r="D42" s="1">
        <v>568</v>
      </c>
      <c r="E42" s="5">
        <v>44977</v>
      </c>
      <c r="F42" s="6">
        <v>45170</v>
      </c>
      <c r="G42" s="7">
        <v>4600000</v>
      </c>
      <c r="H42" s="7">
        <v>4600000</v>
      </c>
      <c r="I42" s="8" t="s">
        <v>13</v>
      </c>
      <c r="J42" s="4" t="s">
        <v>17</v>
      </c>
      <c r="K42" s="1">
        <v>5059017</v>
      </c>
    </row>
    <row r="43" spans="1:11" ht="15.75" customHeight="1" x14ac:dyDescent="0.35">
      <c r="A43" s="1">
        <v>901573385</v>
      </c>
      <c r="B43" s="1" t="s">
        <v>9</v>
      </c>
      <c r="C43" s="1" t="s">
        <v>10</v>
      </c>
      <c r="D43" s="1">
        <v>569</v>
      </c>
      <c r="E43" s="5">
        <v>44977</v>
      </c>
      <c r="F43" s="6">
        <v>45170</v>
      </c>
      <c r="G43" s="7">
        <v>2400000</v>
      </c>
      <c r="H43" s="7">
        <v>2400000</v>
      </c>
      <c r="I43" s="8" t="s">
        <v>13</v>
      </c>
      <c r="J43" s="4" t="s">
        <v>17</v>
      </c>
      <c r="K43" s="1">
        <v>5059018</v>
      </c>
    </row>
    <row r="44" spans="1:11" ht="15.75" customHeight="1" x14ac:dyDescent="0.35">
      <c r="A44" s="1">
        <v>901573385</v>
      </c>
      <c r="B44" s="1" t="s">
        <v>9</v>
      </c>
      <c r="C44" s="1" t="s">
        <v>10</v>
      </c>
      <c r="D44" s="1">
        <v>570</v>
      </c>
      <c r="E44" s="5">
        <v>44977</v>
      </c>
      <c r="F44" s="6">
        <v>45170</v>
      </c>
      <c r="G44" s="7">
        <v>1600000</v>
      </c>
      <c r="H44" s="7">
        <v>1600000</v>
      </c>
      <c r="I44" s="8" t="s">
        <v>13</v>
      </c>
      <c r="J44" s="4" t="s">
        <v>17</v>
      </c>
      <c r="K44" s="1">
        <v>5059019</v>
      </c>
    </row>
    <row r="45" spans="1:11" ht="15.75" customHeight="1" x14ac:dyDescent="0.35">
      <c r="A45" s="1">
        <v>901573385</v>
      </c>
      <c r="B45" s="1" t="s">
        <v>9</v>
      </c>
      <c r="C45" s="1" t="s">
        <v>10</v>
      </c>
      <c r="D45" s="1">
        <v>571</v>
      </c>
      <c r="E45" s="5">
        <v>44977</v>
      </c>
      <c r="F45" s="6">
        <v>45170</v>
      </c>
      <c r="G45" s="7">
        <v>11716000</v>
      </c>
      <c r="H45" s="7">
        <v>11716000</v>
      </c>
      <c r="I45" s="8" t="s">
        <v>13</v>
      </c>
      <c r="J45" s="4" t="s">
        <v>17</v>
      </c>
      <c r="K45" s="1">
        <v>5059020</v>
      </c>
    </row>
    <row r="46" spans="1:11" ht="15.75" customHeight="1" x14ac:dyDescent="0.35">
      <c r="A46" s="1">
        <v>901573385</v>
      </c>
      <c r="B46" s="1" t="s">
        <v>9</v>
      </c>
      <c r="C46" s="1" t="s">
        <v>10</v>
      </c>
      <c r="D46" s="1">
        <v>572</v>
      </c>
      <c r="E46" s="5">
        <v>44977</v>
      </c>
      <c r="F46" s="6">
        <v>45170</v>
      </c>
      <c r="G46" s="7">
        <v>9000000</v>
      </c>
      <c r="H46" s="7">
        <v>9000000</v>
      </c>
      <c r="I46" s="8" t="s">
        <v>13</v>
      </c>
      <c r="J46" s="4" t="s">
        <v>17</v>
      </c>
      <c r="K46" s="1">
        <v>5059021</v>
      </c>
    </row>
    <row r="47" spans="1:11" ht="15.75" customHeight="1" x14ac:dyDescent="0.35">
      <c r="A47" s="1">
        <v>901573385</v>
      </c>
      <c r="B47" s="1" t="s">
        <v>9</v>
      </c>
      <c r="C47" s="1" t="s">
        <v>10</v>
      </c>
      <c r="D47" s="1">
        <v>573</v>
      </c>
      <c r="E47" s="5">
        <v>44977</v>
      </c>
      <c r="F47" s="6">
        <v>45170</v>
      </c>
      <c r="G47" s="7">
        <v>400000</v>
      </c>
      <c r="H47" s="7">
        <v>400000</v>
      </c>
      <c r="I47" s="8" t="s">
        <v>13</v>
      </c>
      <c r="J47" s="4" t="s">
        <v>17</v>
      </c>
      <c r="K47" s="1">
        <v>5059022</v>
      </c>
    </row>
    <row r="48" spans="1:11" ht="15.75" customHeight="1" x14ac:dyDescent="0.35">
      <c r="A48" s="1">
        <v>901573385</v>
      </c>
      <c r="B48" s="1" t="s">
        <v>9</v>
      </c>
      <c r="C48" s="1" t="s">
        <v>10</v>
      </c>
      <c r="D48" s="1">
        <v>576</v>
      </c>
      <c r="E48" s="5">
        <v>44977</v>
      </c>
      <c r="F48" s="6">
        <v>45170</v>
      </c>
      <c r="G48" s="7">
        <v>1600000</v>
      </c>
      <c r="H48" s="7">
        <v>1600000</v>
      </c>
      <c r="I48" s="8" t="s">
        <v>13</v>
      </c>
      <c r="J48" s="4" t="s">
        <v>17</v>
      </c>
      <c r="K48" s="1">
        <v>5059025</v>
      </c>
    </row>
    <row r="49" spans="1:11" ht="15.75" customHeight="1" x14ac:dyDescent="0.35">
      <c r="A49" s="1">
        <v>901573385</v>
      </c>
      <c r="B49" s="1" t="s">
        <v>9</v>
      </c>
      <c r="C49" s="1" t="s">
        <v>10</v>
      </c>
      <c r="D49" s="1">
        <v>577</v>
      </c>
      <c r="E49" s="5">
        <v>44977</v>
      </c>
      <c r="F49" s="6">
        <v>45170</v>
      </c>
      <c r="G49" s="7">
        <v>2000000</v>
      </c>
      <c r="H49" s="7">
        <v>2000000</v>
      </c>
      <c r="I49" s="8" t="s">
        <v>13</v>
      </c>
      <c r="J49" s="4" t="s">
        <v>17</v>
      </c>
      <c r="K49" s="1">
        <v>5059026</v>
      </c>
    </row>
    <row r="50" spans="1:11" ht="15.75" customHeight="1" x14ac:dyDescent="0.35">
      <c r="A50" s="1">
        <v>901573385</v>
      </c>
      <c r="B50" s="1" t="s">
        <v>9</v>
      </c>
      <c r="C50" s="1" t="s">
        <v>10</v>
      </c>
      <c r="D50" s="1">
        <v>578</v>
      </c>
      <c r="E50" s="5">
        <v>44977</v>
      </c>
      <c r="F50" s="6">
        <v>45170</v>
      </c>
      <c r="G50" s="7">
        <v>400000</v>
      </c>
      <c r="H50" s="7">
        <v>400000</v>
      </c>
      <c r="I50" s="8" t="s">
        <v>13</v>
      </c>
      <c r="J50" s="4" t="s">
        <v>17</v>
      </c>
      <c r="K50" s="1">
        <v>5119060</v>
      </c>
    </row>
    <row r="51" spans="1:11" ht="15.75" customHeight="1" x14ac:dyDescent="0.35">
      <c r="A51" s="1">
        <v>901573385</v>
      </c>
      <c r="B51" s="1" t="s">
        <v>9</v>
      </c>
      <c r="C51" s="1" t="s">
        <v>10</v>
      </c>
      <c r="D51" s="1">
        <v>579</v>
      </c>
      <c r="E51" s="5">
        <v>44977</v>
      </c>
      <c r="F51" s="6">
        <v>45170</v>
      </c>
      <c r="G51" s="7">
        <v>5400000</v>
      </c>
      <c r="H51" s="7">
        <v>5400000</v>
      </c>
      <c r="I51" s="8" t="s">
        <v>13</v>
      </c>
      <c r="J51" s="4" t="s">
        <v>17</v>
      </c>
      <c r="K51" s="1">
        <v>5059028</v>
      </c>
    </row>
    <row r="52" spans="1:11" ht="15.75" customHeight="1" x14ac:dyDescent="0.35">
      <c r="A52" s="1">
        <v>901573385</v>
      </c>
      <c r="B52" s="1" t="s">
        <v>9</v>
      </c>
      <c r="C52" s="1" t="s">
        <v>10</v>
      </c>
      <c r="D52" s="1">
        <v>633</v>
      </c>
      <c r="E52" s="5">
        <v>45188</v>
      </c>
      <c r="F52" s="6">
        <v>45201</v>
      </c>
      <c r="G52" s="7">
        <v>3000000</v>
      </c>
      <c r="H52" s="7">
        <v>3000000</v>
      </c>
      <c r="I52" s="8" t="s">
        <v>14</v>
      </c>
      <c r="J52" s="4" t="s">
        <v>17</v>
      </c>
      <c r="K52" s="1">
        <v>5074907</v>
      </c>
    </row>
    <row r="53" spans="1:11" ht="15.75" customHeight="1" x14ac:dyDescent="0.35">
      <c r="A53" s="1">
        <v>901573385</v>
      </c>
      <c r="B53" s="1" t="s">
        <v>9</v>
      </c>
      <c r="C53" s="1" t="s">
        <v>10</v>
      </c>
      <c r="D53" s="1">
        <v>634</v>
      </c>
      <c r="E53" s="5">
        <v>45188</v>
      </c>
      <c r="F53" s="6">
        <v>45201</v>
      </c>
      <c r="G53" s="7">
        <v>3000000</v>
      </c>
      <c r="H53" s="7">
        <v>3000000</v>
      </c>
      <c r="I53" s="8" t="s">
        <v>14</v>
      </c>
      <c r="J53" s="4" t="s">
        <v>17</v>
      </c>
      <c r="K53" s="1">
        <v>5074908</v>
      </c>
    </row>
    <row r="54" spans="1:11" ht="15.75" customHeight="1" x14ac:dyDescent="0.35">
      <c r="A54" s="1">
        <v>901573385</v>
      </c>
      <c r="B54" s="1" t="s">
        <v>9</v>
      </c>
      <c r="C54" s="1" t="s">
        <v>10</v>
      </c>
      <c r="D54" s="1">
        <v>639</v>
      </c>
      <c r="E54" s="5">
        <v>45201</v>
      </c>
      <c r="F54" s="6">
        <v>45201</v>
      </c>
      <c r="G54" s="7">
        <v>73087241</v>
      </c>
      <c r="H54" s="7">
        <v>73087241</v>
      </c>
      <c r="I54" s="8" t="s">
        <v>12</v>
      </c>
      <c r="J54" s="4" t="s">
        <v>17</v>
      </c>
      <c r="K54" s="1">
        <v>5081376</v>
      </c>
    </row>
    <row r="55" spans="1:11" ht="15.75" customHeight="1" x14ac:dyDescent="0.35">
      <c r="A55" s="1">
        <v>901573385</v>
      </c>
      <c r="B55" s="1" t="s">
        <v>9</v>
      </c>
      <c r="C55" s="1" t="s">
        <v>10</v>
      </c>
      <c r="D55" s="1">
        <v>655</v>
      </c>
      <c r="E55" s="5">
        <v>45300</v>
      </c>
      <c r="F55" s="6">
        <v>45300</v>
      </c>
      <c r="G55" s="7">
        <v>76333060</v>
      </c>
      <c r="H55" s="7">
        <v>76333060</v>
      </c>
      <c r="I55" s="8" t="s">
        <v>16</v>
      </c>
      <c r="J55" s="4" t="s">
        <v>17</v>
      </c>
      <c r="K55" s="1">
        <v>5141629</v>
      </c>
    </row>
    <row r="56" spans="1:11" ht="15.75" customHeight="1" x14ac:dyDescent="0.35">
      <c r="A56" s="1">
        <v>901573385</v>
      </c>
      <c r="B56" s="1" t="s">
        <v>9</v>
      </c>
      <c r="C56" s="1" t="s">
        <v>10</v>
      </c>
      <c r="D56" s="1">
        <v>657</v>
      </c>
      <c r="E56" s="5">
        <v>45309</v>
      </c>
      <c r="F56" s="6">
        <v>45323</v>
      </c>
      <c r="G56" s="7">
        <v>569398306</v>
      </c>
      <c r="H56" s="7">
        <v>569398306</v>
      </c>
      <c r="I56" s="8" t="s">
        <v>16</v>
      </c>
      <c r="J56" s="4" t="s">
        <v>17</v>
      </c>
      <c r="K56" s="1">
        <v>5148307</v>
      </c>
    </row>
    <row r="57" spans="1:11" ht="15.75" customHeight="1" x14ac:dyDescent="0.35">
      <c r="A57" s="1">
        <v>901573385</v>
      </c>
      <c r="B57" s="1" t="s">
        <v>9</v>
      </c>
      <c r="C57" s="1" t="s">
        <v>10</v>
      </c>
      <c r="D57" s="1">
        <v>660</v>
      </c>
      <c r="E57" s="5">
        <v>45328</v>
      </c>
      <c r="F57" s="6">
        <v>45328</v>
      </c>
      <c r="G57" s="7">
        <v>569398306</v>
      </c>
      <c r="H57" s="7">
        <v>569398306</v>
      </c>
      <c r="I57" s="8" t="s">
        <v>16</v>
      </c>
      <c r="J57" s="4" t="s">
        <v>17</v>
      </c>
      <c r="K57" s="1">
        <v>5159608</v>
      </c>
    </row>
    <row r="58" spans="1:11" ht="15.75" customHeight="1" x14ac:dyDescent="0.35">
      <c r="A58" s="1">
        <v>901573385</v>
      </c>
      <c r="B58" s="1" t="s">
        <v>9</v>
      </c>
      <c r="C58" s="1" t="s">
        <v>10</v>
      </c>
      <c r="D58" s="1">
        <v>662</v>
      </c>
      <c r="E58" s="5">
        <v>45336</v>
      </c>
      <c r="F58" s="6">
        <v>45336</v>
      </c>
      <c r="G58" s="7">
        <v>169931250</v>
      </c>
      <c r="H58" s="7">
        <v>169931250</v>
      </c>
      <c r="I58" s="8" t="s">
        <v>15</v>
      </c>
      <c r="J58" s="4" t="s">
        <v>17</v>
      </c>
      <c r="K58" s="1">
        <v>5164125</v>
      </c>
    </row>
    <row r="59" spans="1:11" ht="15.75" customHeight="1" x14ac:dyDescent="0.35">
      <c r="A59" s="1">
        <v>901573385</v>
      </c>
      <c r="B59" s="1" t="s">
        <v>9</v>
      </c>
      <c r="C59" s="1" t="s">
        <v>10</v>
      </c>
      <c r="D59" s="1">
        <v>663</v>
      </c>
      <c r="E59" s="5">
        <v>45336</v>
      </c>
      <c r="F59" s="6">
        <v>45336</v>
      </c>
      <c r="G59" s="7">
        <v>1068750</v>
      </c>
      <c r="H59" s="7">
        <v>1068750</v>
      </c>
      <c r="I59" s="8" t="s">
        <v>15</v>
      </c>
      <c r="J59" s="4" t="s">
        <v>17</v>
      </c>
      <c r="K59" s="1">
        <v>5164126</v>
      </c>
    </row>
    <row r="60" spans="1:11" ht="15.75" customHeight="1" x14ac:dyDescent="0.35">
      <c r="A60" s="1">
        <v>901573385</v>
      </c>
      <c r="B60" s="1" t="s">
        <v>9</v>
      </c>
      <c r="C60" s="1" t="s">
        <v>10</v>
      </c>
      <c r="D60" s="1">
        <v>665</v>
      </c>
      <c r="E60" s="5">
        <v>45362</v>
      </c>
      <c r="F60" s="6">
        <v>45362</v>
      </c>
      <c r="G60" s="7">
        <v>569398306</v>
      </c>
      <c r="H60" s="7">
        <v>569398306</v>
      </c>
      <c r="I60" s="8" t="s">
        <v>16</v>
      </c>
      <c r="J60" s="4" t="s">
        <v>17</v>
      </c>
      <c r="K60" s="1">
        <v>5179380</v>
      </c>
    </row>
    <row r="61" spans="1:11" ht="15.75" customHeight="1" x14ac:dyDescent="0.35">
      <c r="A61" s="1">
        <v>901573385</v>
      </c>
      <c r="B61" s="1" t="s">
        <v>9</v>
      </c>
      <c r="C61" s="1" t="s">
        <v>10</v>
      </c>
      <c r="D61" s="1">
        <v>666</v>
      </c>
      <c r="E61" s="5">
        <v>45362</v>
      </c>
      <c r="F61" s="6">
        <v>45362</v>
      </c>
      <c r="G61" s="7">
        <v>137966694</v>
      </c>
      <c r="H61" s="7">
        <v>137966694</v>
      </c>
      <c r="I61" s="8" t="s">
        <v>16</v>
      </c>
      <c r="J61" s="4" t="s">
        <v>17</v>
      </c>
      <c r="K61" s="1">
        <v>5179381</v>
      </c>
    </row>
    <row r="62" spans="1:11" ht="15.75" customHeight="1" x14ac:dyDescent="0.35">
      <c r="G62" s="10"/>
      <c r="H62" s="10"/>
    </row>
    <row r="63" spans="1:11" ht="15.75" customHeight="1" x14ac:dyDescent="0.35"/>
    <row r="64" spans="1:11"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9D34-FD02-4240-AE86-CDBDDC26F09D}">
  <dimension ref="A3:D8"/>
  <sheetViews>
    <sheetView workbookViewId="0">
      <selection activeCell="A3" sqref="A3:D8"/>
    </sheetView>
  </sheetViews>
  <sheetFormatPr baseColWidth="10" defaultRowHeight="14.5" x14ac:dyDescent="0.35"/>
  <cols>
    <col min="1" max="1" width="58.81640625" bestFit="1" customWidth="1"/>
    <col min="2" max="2" width="14.453125" bestFit="1" customWidth="1"/>
    <col min="3" max="3" width="26.6328125" bestFit="1" customWidth="1"/>
    <col min="4" max="4" width="22.90625" bestFit="1" customWidth="1"/>
  </cols>
  <sheetData>
    <row r="3" spans="1:4" x14ac:dyDescent="0.35">
      <c r="A3" s="31" t="s">
        <v>177</v>
      </c>
      <c r="B3" s="1" t="s">
        <v>179</v>
      </c>
      <c r="C3" s="1" t="s">
        <v>181</v>
      </c>
      <c r="D3" s="1" t="s">
        <v>180</v>
      </c>
    </row>
    <row r="4" spans="1:4" x14ac:dyDescent="0.35">
      <c r="A4" s="32" t="s">
        <v>165</v>
      </c>
      <c r="B4" s="1">
        <v>1</v>
      </c>
      <c r="C4" s="107">
        <v>5600000</v>
      </c>
      <c r="D4" s="107">
        <v>34200000</v>
      </c>
    </row>
    <row r="5" spans="1:4" x14ac:dyDescent="0.35">
      <c r="A5" s="32" t="s">
        <v>166</v>
      </c>
      <c r="B5" s="1">
        <v>1</v>
      </c>
      <c r="C5" s="107">
        <v>0</v>
      </c>
      <c r="D5" s="107">
        <v>400000</v>
      </c>
    </row>
    <row r="6" spans="1:4" x14ac:dyDescent="0.35">
      <c r="A6" s="32" t="s">
        <v>164</v>
      </c>
      <c r="B6" s="1">
        <v>57</v>
      </c>
      <c r="C6" s="107">
        <v>0</v>
      </c>
      <c r="D6" s="107">
        <v>2430289913</v>
      </c>
    </row>
    <row r="7" spans="1:4" x14ac:dyDescent="0.35">
      <c r="A7" s="32" t="s">
        <v>221</v>
      </c>
      <c r="B7" s="1">
        <v>1</v>
      </c>
      <c r="C7" s="107">
        <v>4800000</v>
      </c>
      <c r="D7" s="107">
        <v>13200000</v>
      </c>
    </row>
    <row r="8" spans="1:4" x14ac:dyDescent="0.35">
      <c r="A8" s="32" t="s">
        <v>178</v>
      </c>
      <c r="B8" s="1">
        <v>60</v>
      </c>
      <c r="C8" s="107">
        <v>10400000</v>
      </c>
      <c r="D8" s="107">
        <v>2478089913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B31A8-014B-4DBF-BC1D-C11021C00C97}">
  <dimension ref="A1:AI62"/>
  <sheetViews>
    <sheetView zoomScale="80" zoomScaleNormal="80" workbookViewId="0">
      <selection activeCell="G6" sqref="G6"/>
    </sheetView>
  </sheetViews>
  <sheetFormatPr baseColWidth="10" defaultRowHeight="14.5" x14ac:dyDescent="0.35"/>
  <cols>
    <col min="1" max="1" width="8.1796875" bestFit="1" customWidth="1"/>
    <col min="2" max="2" width="30.08984375" bestFit="1" customWidth="1"/>
    <col min="3" max="3" width="6.36328125" bestFit="1" customWidth="1"/>
    <col min="4" max="4" width="8.90625" bestFit="1" customWidth="1"/>
    <col min="5" max="5" width="6.7265625" bestFit="1" customWidth="1"/>
    <col min="6" max="6" width="14.90625" bestFit="1" customWidth="1"/>
    <col min="7" max="8" width="8.453125" bestFit="1" customWidth="1"/>
    <col min="9" max="9" width="10.90625" bestFit="1" customWidth="1"/>
    <col min="10" max="11" width="18.36328125" bestFit="1" customWidth="1"/>
    <col min="12" max="12" width="7.54296875" bestFit="1" customWidth="1"/>
    <col min="13" max="13" width="6.54296875" bestFit="1" customWidth="1"/>
    <col min="14" max="14" width="16.81640625" bestFit="1" customWidth="1"/>
    <col min="15" max="15" width="19.7265625" bestFit="1" customWidth="1"/>
    <col min="16" max="16" width="21.453125" customWidth="1"/>
    <col min="17" max="17" width="20.08984375" customWidth="1"/>
    <col min="18" max="18" width="16.81640625" bestFit="1" customWidth="1"/>
    <col min="19" max="19" width="9" bestFit="1" customWidth="1"/>
    <col min="20" max="20" width="16.81640625" bestFit="1" customWidth="1"/>
    <col min="21" max="21" width="15.6328125" bestFit="1" customWidth="1"/>
    <col min="22" max="22" width="13.08984375" bestFit="1" customWidth="1"/>
    <col min="23" max="23" width="16.81640625" bestFit="1" customWidth="1"/>
    <col min="24" max="24" width="18.36328125" style="20" bestFit="1" customWidth="1"/>
    <col min="25" max="25" width="18.36328125" bestFit="1" customWidth="1"/>
    <col min="26" max="26" width="14.6328125" style="20" bestFit="1" customWidth="1"/>
    <col min="27" max="27" width="18.36328125" bestFit="1" customWidth="1"/>
    <col min="28" max="28" width="12" bestFit="1" customWidth="1"/>
    <col min="29" max="29" width="15.6328125" bestFit="1" customWidth="1"/>
    <col min="30" max="30" width="18.36328125" bestFit="1" customWidth="1"/>
    <col min="31" max="31" width="12" bestFit="1" customWidth="1"/>
    <col min="32" max="32" width="15.6328125" style="20" bestFit="1" customWidth="1"/>
  </cols>
  <sheetData>
    <row r="1" spans="1:35" x14ac:dyDescent="0.35">
      <c r="J1" s="20">
        <f>SUBTOTAL(9,J3:J62)</f>
        <v>2478097913</v>
      </c>
      <c r="K1" s="20">
        <f t="shared" ref="K1:AF1" si="0">SUBTOTAL(9,K3:K62)</f>
        <v>2478089913</v>
      </c>
      <c r="L1" s="20"/>
      <c r="M1" s="20"/>
      <c r="N1" s="20"/>
      <c r="O1" s="20"/>
      <c r="P1" s="20"/>
      <c r="Q1" s="20"/>
      <c r="R1" s="20">
        <f t="shared" si="0"/>
        <v>383003241</v>
      </c>
      <c r="S1" s="20">
        <f t="shared" si="0"/>
        <v>0</v>
      </c>
      <c r="T1" s="20">
        <f t="shared" si="0"/>
        <v>383003241</v>
      </c>
      <c r="U1" s="20">
        <f t="shared" si="0"/>
        <v>10400000</v>
      </c>
      <c r="V1" s="20">
        <f t="shared" si="0"/>
        <v>400000</v>
      </c>
      <c r="W1" s="20">
        <f t="shared" si="0"/>
        <v>372603241</v>
      </c>
      <c r="X1" s="20">
        <f t="shared" si="0"/>
        <v>2052016778.5599999</v>
      </c>
      <c r="Y1" s="20"/>
      <c r="Z1" s="20">
        <f t="shared" si="0"/>
        <v>6036803.9199999999</v>
      </c>
      <c r="AA1" s="20"/>
      <c r="AB1" s="20"/>
      <c r="AC1" s="20">
        <f t="shared" si="0"/>
        <v>27479196.079999998</v>
      </c>
      <c r="AD1" s="20"/>
      <c r="AE1" s="20"/>
      <c r="AF1" s="20">
        <f t="shared" si="0"/>
        <v>42000000</v>
      </c>
    </row>
    <row r="2" spans="1:35" s="21" customFormat="1" ht="30" x14ac:dyDescent="0.35">
      <c r="A2" s="11" t="s">
        <v>5</v>
      </c>
      <c r="B2" s="11" t="s">
        <v>7</v>
      </c>
      <c r="C2" s="11" t="s">
        <v>0</v>
      </c>
      <c r="D2" s="11" t="s">
        <v>11</v>
      </c>
      <c r="E2" s="19" t="s">
        <v>19</v>
      </c>
      <c r="F2" s="19" t="s">
        <v>20</v>
      </c>
      <c r="G2" s="11" t="s">
        <v>1</v>
      </c>
      <c r="H2" s="11" t="s">
        <v>2</v>
      </c>
      <c r="I2" s="19" t="s">
        <v>141</v>
      </c>
      <c r="J2" s="11" t="s">
        <v>3</v>
      </c>
      <c r="K2" s="11" t="s">
        <v>4</v>
      </c>
      <c r="L2" s="11" t="s">
        <v>6</v>
      </c>
      <c r="M2" s="11" t="s">
        <v>8</v>
      </c>
      <c r="N2" s="11" t="s">
        <v>18</v>
      </c>
      <c r="O2" s="11" t="s">
        <v>142</v>
      </c>
      <c r="P2" s="22" t="s">
        <v>148</v>
      </c>
      <c r="Q2" s="23" t="s">
        <v>163</v>
      </c>
      <c r="R2" s="11" t="s">
        <v>152</v>
      </c>
      <c r="S2" s="11" t="s">
        <v>153</v>
      </c>
      <c r="T2" s="11" t="s">
        <v>154</v>
      </c>
      <c r="U2" s="11" t="s">
        <v>155</v>
      </c>
      <c r="V2" s="11" t="s">
        <v>156</v>
      </c>
      <c r="W2" s="11" t="s">
        <v>157</v>
      </c>
      <c r="X2" s="24" t="s">
        <v>158</v>
      </c>
      <c r="Y2" s="25" t="s">
        <v>159</v>
      </c>
      <c r="Z2" s="26" t="s">
        <v>160</v>
      </c>
      <c r="AA2" s="27" t="s">
        <v>161</v>
      </c>
      <c r="AB2" s="27" t="s">
        <v>162</v>
      </c>
      <c r="AC2" s="26" t="s">
        <v>160</v>
      </c>
      <c r="AD2" s="27" t="s">
        <v>161</v>
      </c>
      <c r="AE2" s="27" t="s">
        <v>162</v>
      </c>
      <c r="AF2" s="28" t="s">
        <v>167</v>
      </c>
      <c r="AG2" s="29" t="s">
        <v>168</v>
      </c>
      <c r="AH2" s="29" t="s">
        <v>169</v>
      </c>
      <c r="AI2" s="11" t="s">
        <v>176</v>
      </c>
    </row>
    <row r="3" spans="1:35" x14ac:dyDescent="0.35">
      <c r="A3" s="12">
        <v>901573385</v>
      </c>
      <c r="B3" s="12" t="s">
        <v>224</v>
      </c>
      <c r="C3" s="12" t="s">
        <v>10</v>
      </c>
      <c r="D3" s="12">
        <v>11</v>
      </c>
      <c r="E3" s="12" t="s">
        <v>21</v>
      </c>
      <c r="F3" s="12" t="s">
        <v>22</v>
      </c>
      <c r="G3" s="13">
        <v>44700</v>
      </c>
      <c r="H3" s="14">
        <v>45170</v>
      </c>
      <c r="I3" s="14">
        <v>44725</v>
      </c>
      <c r="J3" s="15">
        <v>47600000</v>
      </c>
      <c r="K3" s="15">
        <v>47600000</v>
      </c>
      <c r="L3" s="16" t="s">
        <v>12</v>
      </c>
      <c r="M3" s="17" t="s">
        <v>17</v>
      </c>
      <c r="N3" s="12">
        <v>3652321</v>
      </c>
      <c r="O3" s="14" t="s">
        <v>143</v>
      </c>
      <c r="P3" s="12" t="s">
        <v>149</v>
      </c>
      <c r="Q3" s="12" t="s">
        <v>164</v>
      </c>
      <c r="R3" s="30">
        <v>47600000</v>
      </c>
      <c r="S3" s="30">
        <v>0</v>
      </c>
      <c r="T3" s="30">
        <v>47600000</v>
      </c>
      <c r="U3" s="30">
        <v>0</v>
      </c>
      <c r="V3" s="30">
        <v>0</v>
      </c>
      <c r="W3" s="30">
        <v>47600000</v>
      </c>
      <c r="X3" s="30">
        <v>0</v>
      </c>
      <c r="Y3" s="12"/>
      <c r="Z3" s="30">
        <v>0</v>
      </c>
      <c r="AA3" s="12"/>
      <c r="AB3" s="12"/>
      <c r="AC3" s="30">
        <v>0</v>
      </c>
      <c r="AD3" s="12"/>
      <c r="AE3" s="12"/>
      <c r="AF3" s="30">
        <v>0</v>
      </c>
      <c r="AG3" s="12"/>
      <c r="AH3" s="12"/>
      <c r="AI3" s="14">
        <v>45351</v>
      </c>
    </row>
    <row r="4" spans="1:35" x14ac:dyDescent="0.35">
      <c r="A4" s="12">
        <v>901573385</v>
      </c>
      <c r="B4" s="12" t="s">
        <v>224</v>
      </c>
      <c r="C4" s="12" t="s">
        <v>10</v>
      </c>
      <c r="D4" s="12">
        <v>12</v>
      </c>
      <c r="E4" s="12" t="s">
        <v>23</v>
      </c>
      <c r="F4" s="12" t="s">
        <v>24</v>
      </c>
      <c r="G4" s="13">
        <v>44700</v>
      </c>
      <c r="H4" s="14">
        <v>45170</v>
      </c>
      <c r="I4" s="14">
        <v>44725</v>
      </c>
      <c r="J4" s="15">
        <v>36000000</v>
      </c>
      <c r="K4" s="15">
        <v>36000000</v>
      </c>
      <c r="L4" s="16" t="s">
        <v>12</v>
      </c>
      <c r="M4" s="17" t="s">
        <v>17</v>
      </c>
      <c r="N4" s="12">
        <v>3510545</v>
      </c>
      <c r="O4" s="12" t="s">
        <v>143</v>
      </c>
      <c r="P4" s="12" t="s">
        <v>149</v>
      </c>
      <c r="Q4" s="12" t="s">
        <v>164</v>
      </c>
      <c r="R4" s="30">
        <v>36000000</v>
      </c>
      <c r="S4" s="30">
        <v>0</v>
      </c>
      <c r="T4" s="30">
        <v>36000000</v>
      </c>
      <c r="U4" s="30">
        <v>0</v>
      </c>
      <c r="V4" s="30">
        <v>0</v>
      </c>
      <c r="W4" s="30">
        <v>36000000</v>
      </c>
      <c r="X4" s="30">
        <v>0</v>
      </c>
      <c r="Y4" s="12"/>
      <c r="Z4" s="30">
        <v>0</v>
      </c>
      <c r="AA4" s="12"/>
      <c r="AB4" s="12"/>
      <c r="AC4" s="30">
        <v>0</v>
      </c>
      <c r="AD4" s="12"/>
      <c r="AE4" s="12"/>
      <c r="AF4" s="30">
        <v>0</v>
      </c>
      <c r="AG4" s="12"/>
      <c r="AH4" s="12"/>
      <c r="AI4" s="14">
        <v>45351</v>
      </c>
    </row>
    <row r="5" spans="1:35" x14ac:dyDescent="0.35">
      <c r="A5" s="12">
        <v>901573385</v>
      </c>
      <c r="B5" s="12" t="s">
        <v>224</v>
      </c>
      <c r="C5" s="12" t="s">
        <v>10</v>
      </c>
      <c r="D5" s="12">
        <v>24</v>
      </c>
      <c r="E5" s="12" t="s">
        <v>25</v>
      </c>
      <c r="F5" s="12" t="s">
        <v>26</v>
      </c>
      <c r="G5" s="13">
        <v>44712</v>
      </c>
      <c r="H5" s="14">
        <v>45170</v>
      </c>
      <c r="I5" s="14">
        <v>44722</v>
      </c>
      <c r="J5" s="15">
        <v>3000000</v>
      </c>
      <c r="K5" s="15">
        <v>3000000</v>
      </c>
      <c r="L5" s="16" t="s">
        <v>12</v>
      </c>
      <c r="M5" s="17" t="s">
        <v>17</v>
      </c>
      <c r="N5" s="12">
        <v>1523238</v>
      </c>
      <c r="O5" s="12" t="s">
        <v>143</v>
      </c>
      <c r="P5" s="12" t="s">
        <v>149</v>
      </c>
      <c r="Q5" s="12" t="s">
        <v>164</v>
      </c>
      <c r="R5" s="30">
        <v>3000000</v>
      </c>
      <c r="S5" s="30">
        <v>0</v>
      </c>
      <c r="T5" s="30">
        <v>3000000</v>
      </c>
      <c r="U5" s="30">
        <v>0</v>
      </c>
      <c r="V5" s="30">
        <v>0</v>
      </c>
      <c r="W5" s="30">
        <v>3000000</v>
      </c>
      <c r="X5" s="30">
        <v>0</v>
      </c>
      <c r="Y5" s="12"/>
      <c r="Z5" s="30">
        <v>0</v>
      </c>
      <c r="AA5" s="12"/>
      <c r="AB5" s="12"/>
      <c r="AC5" s="30">
        <v>0</v>
      </c>
      <c r="AD5" s="12"/>
      <c r="AE5" s="12"/>
      <c r="AF5" s="30">
        <v>0</v>
      </c>
      <c r="AG5" s="12"/>
      <c r="AH5" s="12"/>
      <c r="AI5" s="14">
        <v>45351</v>
      </c>
    </row>
    <row r="6" spans="1:35" x14ac:dyDescent="0.35">
      <c r="A6" s="12">
        <v>901573385</v>
      </c>
      <c r="B6" s="12" t="s">
        <v>224</v>
      </c>
      <c r="C6" s="12" t="s">
        <v>10</v>
      </c>
      <c r="D6" s="12">
        <v>25</v>
      </c>
      <c r="E6" s="12" t="s">
        <v>27</v>
      </c>
      <c r="F6" s="12" t="s">
        <v>28</v>
      </c>
      <c r="G6" s="13">
        <v>44712</v>
      </c>
      <c r="H6" s="14">
        <v>45170</v>
      </c>
      <c r="I6" s="14">
        <v>44722</v>
      </c>
      <c r="J6" s="15">
        <v>3000000</v>
      </c>
      <c r="K6" s="15">
        <v>3000000</v>
      </c>
      <c r="L6" s="16" t="s">
        <v>12</v>
      </c>
      <c r="M6" s="17" t="s">
        <v>17</v>
      </c>
      <c r="N6" s="12">
        <v>3206611</v>
      </c>
      <c r="O6" s="12" t="s">
        <v>143</v>
      </c>
      <c r="P6" s="12" t="s">
        <v>149</v>
      </c>
      <c r="Q6" s="12" t="s">
        <v>164</v>
      </c>
      <c r="R6" s="30">
        <v>3000000</v>
      </c>
      <c r="S6" s="30">
        <v>0</v>
      </c>
      <c r="T6" s="30">
        <v>3000000</v>
      </c>
      <c r="U6" s="30">
        <v>0</v>
      </c>
      <c r="V6" s="30">
        <v>0</v>
      </c>
      <c r="W6" s="30">
        <v>3000000</v>
      </c>
      <c r="X6" s="30">
        <v>0</v>
      </c>
      <c r="Y6" s="12"/>
      <c r="Z6" s="30">
        <v>0</v>
      </c>
      <c r="AA6" s="12"/>
      <c r="AB6" s="12"/>
      <c r="AC6" s="30">
        <v>0</v>
      </c>
      <c r="AD6" s="12"/>
      <c r="AE6" s="12"/>
      <c r="AF6" s="30">
        <v>0</v>
      </c>
      <c r="AG6" s="12"/>
      <c r="AH6" s="12"/>
      <c r="AI6" s="14">
        <v>45351</v>
      </c>
    </row>
    <row r="7" spans="1:35" x14ac:dyDescent="0.35">
      <c r="A7" s="12">
        <v>901573385</v>
      </c>
      <c r="B7" s="12" t="s">
        <v>224</v>
      </c>
      <c r="C7" s="12" t="s">
        <v>10</v>
      </c>
      <c r="D7" s="12">
        <v>26</v>
      </c>
      <c r="E7" s="12" t="s">
        <v>29</v>
      </c>
      <c r="F7" s="12" t="s">
        <v>30</v>
      </c>
      <c r="G7" s="13">
        <v>44712</v>
      </c>
      <c r="H7" s="14">
        <v>45170</v>
      </c>
      <c r="I7" s="14">
        <v>44722</v>
      </c>
      <c r="J7" s="15">
        <v>3000000</v>
      </c>
      <c r="K7" s="15">
        <v>3000000</v>
      </c>
      <c r="L7" s="16" t="s">
        <v>12</v>
      </c>
      <c r="M7" s="17" t="s">
        <v>17</v>
      </c>
      <c r="N7" s="12">
        <v>1515645</v>
      </c>
      <c r="O7" s="12" t="s">
        <v>143</v>
      </c>
      <c r="P7" s="12" t="s">
        <v>149</v>
      </c>
      <c r="Q7" s="12" t="s">
        <v>164</v>
      </c>
      <c r="R7" s="30">
        <v>3000000</v>
      </c>
      <c r="S7" s="30">
        <v>0</v>
      </c>
      <c r="T7" s="30">
        <v>3000000</v>
      </c>
      <c r="U7" s="30">
        <v>0</v>
      </c>
      <c r="V7" s="30">
        <v>0</v>
      </c>
      <c r="W7" s="30">
        <v>3000000</v>
      </c>
      <c r="X7" s="30">
        <v>0</v>
      </c>
      <c r="Y7" s="12"/>
      <c r="Z7" s="30">
        <v>0</v>
      </c>
      <c r="AA7" s="12"/>
      <c r="AB7" s="12"/>
      <c r="AC7" s="30">
        <v>0</v>
      </c>
      <c r="AD7" s="12"/>
      <c r="AE7" s="12"/>
      <c r="AF7" s="30">
        <v>0</v>
      </c>
      <c r="AG7" s="12"/>
      <c r="AH7" s="12"/>
      <c r="AI7" s="14">
        <v>45351</v>
      </c>
    </row>
    <row r="8" spans="1:35" x14ac:dyDescent="0.35">
      <c r="A8" s="12">
        <v>901573385</v>
      </c>
      <c r="B8" s="12" t="s">
        <v>224</v>
      </c>
      <c r="C8" s="12" t="s">
        <v>10</v>
      </c>
      <c r="D8" s="12">
        <v>71</v>
      </c>
      <c r="E8" s="12" t="s">
        <v>31</v>
      </c>
      <c r="F8" s="12" t="s">
        <v>32</v>
      </c>
      <c r="G8" s="13">
        <v>44782</v>
      </c>
      <c r="H8" s="14">
        <v>45170</v>
      </c>
      <c r="I8" s="14">
        <v>45170.291666666664</v>
      </c>
      <c r="J8" s="15">
        <v>3000000</v>
      </c>
      <c r="K8" s="15">
        <v>3000000</v>
      </c>
      <c r="L8" s="16" t="s">
        <v>13</v>
      </c>
      <c r="M8" s="17" t="s">
        <v>17</v>
      </c>
      <c r="N8" s="12">
        <v>5058815</v>
      </c>
      <c r="O8" s="12" t="s">
        <v>143</v>
      </c>
      <c r="P8" s="12" t="s">
        <v>149</v>
      </c>
      <c r="Q8" s="12" t="s">
        <v>164</v>
      </c>
      <c r="R8" s="30">
        <v>3000000</v>
      </c>
      <c r="S8" s="30">
        <v>0</v>
      </c>
      <c r="T8" s="30">
        <v>3000000</v>
      </c>
      <c r="U8" s="30">
        <v>0</v>
      </c>
      <c r="V8" s="30">
        <v>0</v>
      </c>
      <c r="W8" s="30">
        <v>3000000</v>
      </c>
      <c r="X8" s="30">
        <v>0</v>
      </c>
      <c r="Y8" s="12"/>
      <c r="Z8" s="30">
        <v>0</v>
      </c>
      <c r="AA8" s="12"/>
      <c r="AB8" s="12"/>
      <c r="AC8" s="30">
        <v>0</v>
      </c>
      <c r="AD8" s="12"/>
      <c r="AE8" s="12"/>
      <c r="AF8" s="30">
        <v>0</v>
      </c>
      <c r="AG8" s="12"/>
      <c r="AH8" s="12"/>
      <c r="AI8" s="14">
        <v>45351</v>
      </c>
    </row>
    <row r="9" spans="1:35" x14ac:dyDescent="0.35">
      <c r="A9" s="12">
        <v>901573385</v>
      </c>
      <c r="B9" s="12" t="s">
        <v>224</v>
      </c>
      <c r="C9" s="12" t="s">
        <v>10</v>
      </c>
      <c r="D9" s="12">
        <v>72</v>
      </c>
      <c r="E9" s="12" t="s">
        <v>33</v>
      </c>
      <c r="F9" s="12" t="s">
        <v>34</v>
      </c>
      <c r="G9" s="13">
        <v>44782</v>
      </c>
      <c r="H9" s="14">
        <v>45170</v>
      </c>
      <c r="I9" s="14">
        <v>45170.291666666664</v>
      </c>
      <c r="J9" s="15">
        <v>2400000</v>
      </c>
      <c r="K9" s="15">
        <v>2400000</v>
      </c>
      <c r="L9" s="16" t="s">
        <v>13</v>
      </c>
      <c r="M9" s="17" t="s">
        <v>17</v>
      </c>
      <c r="N9" s="12">
        <v>5058816</v>
      </c>
      <c r="O9" s="12" t="s">
        <v>143</v>
      </c>
      <c r="P9" s="12" t="s">
        <v>149</v>
      </c>
      <c r="Q9" s="12" t="s">
        <v>164</v>
      </c>
      <c r="R9" s="30">
        <v>2400000</v>
      </c>
      <c r="S9" s="30">
        <v>0</v>
      </c>
      <c r="T9" s="30">
        <v>2400000</v>
      </c>
      <c r="U9" s="30">
        <v>0</v>
      </c>
      <c r="V9" s="30">
        <v>0</v>
      </c>
      <c r="W9" s="30">
        <v>2400000</v>
      </c>
      <c r="X9" s="30">
        <v>0</v>
      </c>
      <c r="Y9" s="12"/>
      <c r="Z9" s="30">
        <v>0</v>
      </c>
      <c r="AA9" s="12"/>
      <c r="AB9" s="12"/>
      <c r="AC9" s="30">
        <v>0</v>
      </c>
      <c r="AD9" s="12"/>
      <c r="AE9" s="12"/>
      <c r="AF9" s="30">
        <v>0</v>
      </c>
      <c r="AG9" s="12"/>
      <c r="AH9" s="12"/>
      <c r="AI9" s="14">
        <v>45351</v>
      </c>
    </row>
    <row r="10" spans="1:35" x14ac:dyDescent="0.35">
      <c r="A10" s="12">
        <v>901573385</v>
      </c>
      <c r="B10" s="12" t="s">
        <v>224</v>
      </c>
      <c r="C10" s="12" t="s">
        <v>10</v>
      </c>
      <c r="D10" s="12">
        <v>73</v>
      </c>
      <c r="E10" s="12" t="s">
        <v>35</v>
      </c>
      <c r="F10" s="12" t="s">
        <v>36</v>
      </c>
      <c r="G10" s="13">
        <v>44782</v>
      </c>
      <c r="H10" s="14">
        <v>45170</v>
      </c>
      <c r="I10" s="14">
        <v>45170.291666666664</v>
      </c>
      <c r="J10" s="15">
        <v>400000</v>
      </c>
      <c r="K10" s="15">
        <v>392000</v>
      </c>
      <c r="L10" s="16" t="s">
        <v>13</v>
      </c>
      <c r="M10" s="17" t="s">
        <v>17</v>
      </c>
      <c r="N10" s="12">
        <v>5058817</v>
      </c>
      <c r="O10" s="12" t="s">
        <v>143</v>
      </c>
      <c r="P10" s="12" t="s">
        <v>149</v>
      </c>
      <c r="Q10" s="12" t="s">
        <v>164</v>
      </c>
      <c r="R10" s="30">
        <v>400000</v>
      </c>
      <c r="S10" s="30">
        <v>0</v>
      </c>
      <c r="T10" s="30">
        <v>400000</v>
      </c>
      <c r="U10" s="30">
        <v>0</v>
      </c>
      <c r="V10" s="30">
        <v>0</v>
      </c>
      <c r="W10" s="30">
        <v>400000</v>
      </c>
      <c r="X10" s="30">
        <v>392000</v>
      </c>
      <c r="Y10" s="12">
        <v>1222347282</v>
      </c>
      <c r="Z10" s="30">
        <v>0</v>
      </c>
      <c r="AA10" s="12"/>
      <c r="AB10" s="12"/>
      <c r="AC10" s="30">
        <v>0</v>
      </c>
      <c r="AD10" s="12"/>
      <c r="AE10" s="12"/>
      <c r="AF10" s="30">
        <v>0</v>
      </c>
      <c r="AG10" s="12"/>
      <c r="AH10" s="12"/>
      <c r="AI10" s="14">
        <v>45351</v>
      </c>
    </row>
    <row r="11" spans="1:35" x14ac:dyDescent="0.35">
      <c r="A11" s="12">
        <v>901573385</v>
      </c>
      <c r="B11" s="12" t="s">
        <v>224</v>
      </c>
      <c r="C11" s="12" t="s">
        <v>10</v>
      </c>
      <c r="D11" s="12">
        <v>99</v>
      </c>
      <c r="E11" s="12" t="s">
        <v>37</v>
      </c>
      <c r="F11" s="12" t="s">
        <v>38</v>
      </c>
      <c r="G11" s="13">
        <v>44782</v>
      </c>
      <c r="H11" s="14">
        <v>45170</v>
      </c>
      <c r="I11" s="14">
        <v>45170.291666666664</v>
      </c>
      <c r="J11" s="15">
        <v>2000000</v>
      </c>
      <c r="K11" s="15">
        <v>2000000</v>
      </c>
      <c r="L11" s="16" t="s">
        <v>13</v>
      </c>
      <c r="M11" s="17" t="s">
        <v>17</v>
      </c>
      <c r="N11" s="12">
        <v>5058818</v>
      </c>
      <c r="O11" s="12" t="s">
        <v>143</v>
      </c>
      <c r="P11" s="12" t="s">
        <v>149</v>
      </c>
      <c r="Q11" s="12" t="s">
        <v>164</v>
      </c>
      <c r="R11" s="30">
        <v>2000000</v>
      </c>
      <c r="S11" s="30">
        <v>0</v>
      </c>
      <c r="T11" s="30">
        <v>2000000</v>
      </c>
      <c r="U11" s="30">
        <v>0</v>
      </c>
      <c r="V11" s="30">
        <v>0</v>
      </c>
      <c r="W11" s="30">
        <v>2000000</v>
      </c>
      <c r="X11" s="30">
        <v>0</v>
      </c>
      <c r="Y11" s="12"/>
      <c r="Z11" s="30">
        <v>0</v>
      </c>
      <c r="AA11" s="12"/>
      <c r="AB11" s="12"/>
      <c r="AC11" s="30">
        <v>0</v>
      </c>
      <c r="AD11" s="12"/>
      <c r="AE11" s="12"/>
      <c r="AF11" s="30">
        <v>0</v>
      </c>
      <c r="AG11" s="12"/>
      <c r="AH11" s="12"/>
      <c r="AI11" s="14">
        <v>45351</v>
      </c>
    </row>
    <row r="12" spans="1:35" x14ac:dyDescent="0.35">
      <c r="A12" s="12">
        <v>901573385</v>
      </c>
      <c r="B12" s="12" t="s">
        <v>224</v>
      </c>
      <c r="C12" s="12" t="s">
        <v>10</v>
      </c>
      <c r="D12" s="12">
        <v>102</v>
      </c>
      <c r="E12" s="12" t="s">
        <v>39</v>
      </c>
      <c r="F12" s="12" t="s">
        <v>40</v>
      </c>
      <c r="G12" s="13">
        <v>44782</v>
      </c>
      <c r="H12" s="14">
        <v>45170</v>
      </c>
      <c r="I12" s="14">
        <v>45170.291666666664</v>
      </c>
      <c r="J12" s="15">
        <v>9000000</v>
      </c>
      <c r="K12" s="15">
        <v>9000000</v>
      </c>
      <c r="L12" s="16" t="s">
        <v>13</v>
      </c>
      <c r="M12" s="17" t="s">
        <v>17</v>
      </c>
      <c r="N12" s="12">
        <v>5058819</v>
      </c>
      <c r="O12" s="12" t="s">
        <v>143</v>
      </c>
      <c r="P12" s="12" t="s">
        <v>149</v>
      </c>
      <c r="Q12" s="12" t="s">
        <v>164</v>
      </c>
      <c r="R12" s="30">
        <v>9000000</v>
      </c>
      <c r="S12" s="30">
        <v>0</v>
      </c>
      <c r="T12" s="30">
        <v>9000000</v>
      </c>
      <c r="U12" s="30">
        <v>0</v>
      </c>
      <c r="V12" s="30">
        <v>0</v>
      </c>
      <c r="W12" s="30">
        <v>9000000</v>
      </c>
      <c r="X12" s="30">
        <v>0</v>
      </c>
      <c r="Y12" s="12"/>
      <c r="Z12" s="30">
        <v>0</v>
      </c>
      <c r="AA12" s="12"/>
      <c r="AB12" s="12"/>
      <c r="AC12" s="30">
        <v>0</v>
      </c>
      <c r="AD12" s="12"/>
      <c r="AE12" s="12"/>
      <c r="AF12" s="30">
        <v>0</v>
      </c>
      <c r="AG12" s="12"/>
      <c r="AH12" s="12"/>
      <c r="AI12" s="14">
        <v>45351</v>
      </c>
    </row>
    <row r="13" spans="1:35" x14ac:dyDescent="0.35">
      <c r="A13" s="12">
        <v>901573385</v>
      </c>
      <c r="B13" s="12" t="s">
        <v>224</v>
      </c>
      <c r="C13" s="12" t="s">
        <v>10</v>
      </c>
      <c r="D13" s="12">
        <v>104</v>
      </c>
      <c r="E13" s="12" t="s">
        <v>41</v>
      </c>
      <c r="F13" s="12" t="s">
        <v>42</v>
      </c>
      <c r="G13" s="13">
        <v>44782</v>
      </c>
      <c r="H13" s="14">
        <v>45170</v>
      </c>
      <c r="I13" s="14">
        <v>45170.291666666664</v>
      </c>
      <c r="J13" s="15">
        <v>5600000</v>
      </c>
      <c r="K13" s="15">
        <v>5600000</v>
      </c>
      <c r="L13" s="16" t="s">
        <v>13</v>
      </c>
      <c r="M13" s="17" t="s">
        <v>17</v>
      </c>
      <c r="N13" s="12">
        <v>5058820</v>
      </c>
      <c r="O13" s="12" t="s">
        <v>143</v>
      </c>
      <c r="P13" s="12" t="s">
        <v>149</v>
      </c>
      <c r="Q13" s="12" t="s">
        <v>164</v>
      </c>
      <c r="R13" s="30">
        <v>5600000</v>
      </c>
      <c r="S13" s="30">
        <v>0</v>
      </c>
      <c r="T13" s="30">
        <v>5600000</v>
      </c>
      <c r="U13" s="30">
        <v>0</v>
      </c>
      <c r="V13" s="30">
        <v>0</v>
      </c>
      <c r="W13" s="30">
        <v>5600000</v>
      </c>
      <c r="X13" s="30">
        <v>0</v>
      </c>
      <c r="Y13" s="12"/>
      <c r="Z13" s="30">
        <v>0</v>
      </c>
      <c r="AA13" s="12"/>
      <c r="AB13" s="12"/>
      <c r="AC13" s="30">
        <v>0</v>
      </c>
      <c r="AD13" s="12"/>
      <c r="AE13" s="12"/>
      <c r="AF13" s="30">
        <v>0</v>
      </c>
      <c r="AG13" s="12"/>
      <c r="AH13" s="12"/>
      <c r="AI13" s="14">
        <v>45351</v>
      </c>
    </row>
    <row r="14" spans="1:35" x14ac:dyDescent="0.35">
      <c r="A14" s="12">
        <v>901573385</v>
      </c>
      <c r="B14" s="12" t="s">
        <v>224</v>
      </c>
      <c r="C14" s="12" t="s">
        <v>10</v>
      </c>
      <c r="D14" s="12">
        <v>106</v>
      </c>
      <c r="E14" s="12" t="s">
        <v>43</v>
      </c>
      <c r="F14" s="12" t="s">
        <v>44</v>
      </c>
      <c r="G14" s="13">
        <v>44783</v>
      </c>
      <c r="H14" s="14">
        <v>45170</v>
      </c>
      <c r="I14" s="14">
        <v>45170.291666666664</v>
      </c>
      <c r="J14" s="15">
        <v>2200000</v>
      </c>
      <c r="K14" s="15">
        <v>2200000</v>
      </c>
      <c r="L14" s="16" t="s">
        <v>13</v>
      </c>
      <c r="M14" s="17" t="s">
        <v>17</v>
      </c>
      <c r="N14" s="12">
        <v>5058821</v>
      </c>
      <c r="O14" s="12" t="s">
        <v>143</v>
      </c>
      <c r="P14" s="12" t="s">
        <v>149</v>
      </c>
      <c r="Q14" s="12" t="s">
        <v>164</v>
      </c>
      <c r="R14" s="30">
        <v>2200000</v>
      </c>
      <c r="S14" s="30">
        <v>0</v>
      </c>
      <c r="T14" s="30">
        <v>2200000</v>
      </c>
      <c r="U14" s="30">
        <v>0</v>
      </c>
      <c r="V14" s="30">
        <v>0</v>
      </c>
      <c r="W14" s="30">
        <v>2200000</v>
      </c>
      <c r="X14" s="30">
        <v>0</v>
      </c>
      <c r="Y14" s="12"/>
      <c r="Z14" s="30">
        <v>0</v>
      </c>
      <c r="AA14" s="12"/>
      <c r="AB14" s="12"/>
      <c r="AC14" s="30">
        <v>0</v>
      </c>
      <c r="AD14" s="12"/>
      <c r="AE14" s="12"/>
      <c r="AF14" s="30">
        <v>0</v>
      </c>
      <c r="AG14" s="12"/>
      <c r="AH14" s="12"/>
      <c r="AI14" s="14">
        <v>45351</v>
      </c>
    </row>
    <row r="15" spans="1:35" x14ac:dyDescent="0.35">
      <c r="A15" s="12">
        <v>901573385</v>
      </c>
      <c r="B15" s="12" t="s">
        <v>224</v>
      </c>
      <c r="C15" s="12" t="s">
        <v>10</v>
      </c>
      <c r="D15" s="12">
        <v>540</v>
      </c>
      <c r="E15" s="12" t="s">
        <v>45</v>
      </c>
      <c r="F15" s="12" t="s">
        <v>46</v>
      </c>
      <c r="G15" s="13">
        <v>44977</v>
      </c>
      <c r="H15" s="14">
        <v>45170</v>
      </c>
      <c r="I15" s="14">
        <v>45170.291666666664</v>
      </c>
      <c r="J15" s="15">
        <v>2000000</v>
      </c>
      <c r="K15" s="15">
        <v>2000000</v>
      </c>
      <c r="L15" s="16" t="s">
        <v>13</v>
      </c>
      <c r="M15" s="17" t="s">
        <v>17</v>
      </c>
      <c r="N15" s="18">
        <v>5058822</v>
      </c>
      <c r="O15" s="12" t="s">
        <v>143</v>
      </c>
      <c r="P15" s="12" t="s">
        <v>149</v>
      </c>
      <c r="Q15" s="12" t="s">
        <v>164</v>
      </c>
      <c r="R15" s="30">
        <v>2000000</v>
      </c>
      <c r="S15" s="30">
        <v>0</v>
      </c>
      <c r="T15" s="30">
        <v>2000000</v>
      </c>
      <c r="U15" s="30">
        <v>0</v>
      </c>
      <c r="V15" s="30">
        <v>0</v>
      </c>
      <c r="W15" s="30">
        <v>2000000</v>
      </c>
      <c r="X15" s="30">
        <v>0</v>
      </c>
      <c r="Y15" s="12"/>
      <c r="Z15" s="30">
        <v>0</v>
      </c>
      <c r="AA15" s="12"/>
      <c r="AB15" s="12"/>
      <c r="AC15" s="30">
        <v>0</v>
      </c>
      <c r="AD15" s="12"/>
      <c r="AE15" s="12"/>
      <c r="AF15" s="30">
        <v>0</v>
      </c>
      <c r="AG15" s="12"/>
      <c r="AH15" s="12"/>
      <c r="AI15" s="14">
        <v>45351</v>
      </c>
    </row>
    <row r="16" spans="1:35" x14ac:dyDescent="0.35">
      <c r="A16" s="12">
        <v>901573385</v>
      </c>
      <c r="B16" s="12" t="s">
        <v>224</v>
      </c>
      <c r="C16" s="12" t="s">
        <v>10</v>
      </c>
      <c r="D16" s="12">
        <v>541</v>
      </c>
      <c r="E16" s="12" t="s">
        <v>47</v>
      </c>
      <c r="F16" s="12" t="s">
        <v>48</v>
      </c>
      <c r="G16" s="13">
        <v>44977</v>
      </c>
      <c r="H16" s="14">
        <v>45170</v>
      </c>
      <c r="I16" s="14">
        <v>45170.291666666664</v>
      </c>
      <c r="J16" s="15">
        <v>400000</v>
      </c>
      <c r="K16" s="15">
        <v>400000</v>
      </c>
      <c r="L16" s="16" t="s">
        <v>13</v>
      </c>
      <c r="M16" s="17" t="s">
        <v>17</v>
      </c>
      <c r="N16" s="18">
        <v>5058823</v>
      </c>
      <c r="O16" s="12" t="s">
        <v>143</v>
      </c>
      <c r="P16" s="12" t="s">
        <v>149</v>
      </c>
      <c r="Q16" s="12" t="s">
        <v>164</v>
      </c>
      <c r="R16" s="30">
        <v>400000</v>
      </c>
      <c r="S16" s="30">
        <v>0</v>
      </c>
      <c r="T16" s="30">
        <v>400000</v>
      </c>
      <c r="U16" s="30">
        <v>0</v>
      </c>
      <c r="V16" s="30">
        <v>0</v>
      </c>
      <c r="W16" s="30">
        <v>400000</v>
      </c>
      <c r="X16" s="30">
        <v>0</v>
      </c>
      <c r="Y16" s="12"/>
      <c r="Z16" s="30">
        <v>0</v>
      </c>
      <c r="AA16" s="12"/>
      <c r="AB16" s="12"/>
      <c r="AC16" s="30">
        <v>0</v>
      </c>
      <c r="AD16" s="12"/>
      <c r="AE16" s="12"/>
      <c r="AF16" s="30">
        <v>0</v>
      </c>
      <c r="AG16" s="12"/>
      <c r="AH16" s="12"/>
      <c r="AI16" s="14">
        <v>45351</v>
      </c>
    </row>
    <row r="17" spans="1:35" x14ac:dyDescent="0.35">
      <c r="A17" s="12">
        <v>901573385</v>
      </c>
      <c r="B17" s="12" t="s">
        <v>224</v>
      </c>
      <c r="C17" s="12" t="s">
        <v>10</v>
      </c>
      <c r="D17" s="12">
        <v>542</v>
      </c>
      <c r="E17" s="12" t="s">
        <v>49</v>
      </c>
      <c r="F17" s="12" t="s">
        <v>50</v>
      </c>
      <c r="G17" s="13">
        <v>44977</v>
      </c>
      <c r="H17" s="14">
        <v>45170</v>
      </c>
      <c r="I17" s="14">
        <v>45170.291666666664</v>
      </c>
      <c r="J17" s="15">
        <v>800000</v>
      </c>
      <c r="K17" s="15">
        <v>800000</v>
      </c>
      <c r="L17" s="16" t="s">
        <v>13</v>
      </c>
      <c r="M17" s="17" t="s">
        <v>17</v>
      </c>
      <c r="N17" s="18">
        <v>5058824</v>
      </c>
      <c r="O17" s="12" t="s">
        <v>143</v>
      </c>
      <c r="P17" s="12" t="s">
        <v>149</v>
      </c>
      <c r="Q17" s="12" t="s">
        <v>164</v>
      </c>
      <c r="R17" s="30">
        <v>800000</v>
      </c>
      <c r="S17" s="30">
        <v>0</v>
      </c>
      <c r="T17" s="30">
        <v>800000</v>
      </c>
      <c r="U17" s="30">
        <v>0</v>
      </c>
      <c r="V17" s="30">
        <v>0</v>
      </c>
      <c r="W17" s="30">
        <v>800000</v>
      </c>
      <c r="X17" s="30">
        <v>0</v>
      </c>
      <c r="Y17" s="12"/>
      <c r="Z17" s="30">
        <v>0</v>
      </c>
      <c r="AA17" s="12"/>
      <c r="AB17" s="12"/>
      <c r="AC17" s="30">
        <v>0</v>
      </c>
      <c r="AD17" s="12"/>
      <c r="AE17" s="12"/>
      <c r="AF17" s="30">
        <v>0</v>
      </c>
      <c r="AG17" s="12"/>
      <c r="AH17" s="12"/>
      <c r="AI17" s="14">
        <v>45351</v>
      </c>
    </row>
    <row r="18" spans="1:35" x14ac:dyDescent="0.35">
      <c r="A18" s="12">
        <v>901573385</v>
      </c>
      <c r="B18" s="12" t="s">
        <v>224</v>
      </c>
      <c r="C18" s="12" t="s">
        <v>10</v>
      </c>
      <c r="D18" s="12">
        <v>543</v>
      </c>
      <c r="E18" s="12" t="s">
        <v>51</v>
      </c>
      <c r="F18" s="12" t="s">
        <v>52</v>
      </c>
      <c r="G18" s="13">
        <v>44977</v>
      </c>
      <c r="H18" s="14">
        <v>45170</v>
      </c>
      <c r="I18" s="14">
        <v>45170.291666666664</v>
      </c>
      <c r="J18" s="15">
        <v>3600000</v>
      </c>
      <c r="K18" s="15">
        <v>3600000</v>
      </c>
      <c r="L18" s="16" t="s">
        <v>13</v>
      </c>
      <c r="M18" s="17" t="s">
        <v>17</v>
      </c>
      <c r="N18" s="18">
        <v>5058825</v>
      </c>
      <c r="O18" s="12" t="s">
        <v>143</v>
      </c>
      <c r="P18" s="12" t="s">
        <v>149</v>
      </c>
      <c r="Q18" s="12" t="s">
        <v>164</v>
      </c>
      <c r="R18" s="30">
        <v>3600000</v>
      </c>
      <c r="S18" s="30">
        <v>0</v>
      </c>
      <c r="T18" s="30">
        <v>3600000</v>
      </c>
      <c r="U18" s="30">
        <v>0</v>
      </c>
      <c r="V18" s="30">
        <v>0</v>
      </c>
      <c r="W18" s="30">
        <v>3600000</v>
      </c>
      <c r="X18" s="30">
        <v>0</v>
      </c>
      <c r="Y18" s="12"/>
      <c r="Z18" s="30">
        <v>0</v>
      </c>
      <c r="AA18" s="12"/>
      <c r="AB18" s="12"/>
      <c r="AC18" s="30">
        <v>0</v>
      </c>
      <c r="AD18" s="12"/>
      <c r="AE18" s="12"/>
      <c r="AF18" s="30">
        <v>0</v>
      </c>
      <c r="AG18" s="12"/>
      <c r="AH18" s="12"/>
      <c r="AI18" s="14">
        <v>45351</v>
      </c>
    </row>
    <row r="19" spans="1:35" x14ac:dyDescent="0.35">
      <c r="A19" s="12">
        <v>901573385</v>
      </c>
      <c r="B19" s="12" t="s">
        <v>224</v>
      </c>
      <c r="C19" s="12" t="s">
        <v>10</v>
      </c>
      <c r="D19" s="12">
        <v>544</v>
      </c>
      <c r="E19" s="12" t="s">
        <v>53</v>
      </c>
      <c r="F19" s="12" t="s">
        <v>54</v>
      </c>
      <c r="G19" s="13">
        <v>44977</v>
      </c>
      <c r="H19" s="14">
        <v>45170</v>
      </c>
      <c r="I19" s="14">
        <v>45170.291666666664</v>
      </c>
      <c r="J19" s="15">
        <v>34200000</v>
      </c>
      <c r="K19" s="15">
        <v>34200000</v>
      </c>
      <c r="L19" s="16" t="s">
        <v>13</v>
      </c>
      <c r="M19" s="17" t="s">
        <v>17</v>
      </c>
      <c r="N19" s="18">
        <v>5058826</v>
      </c>
      <c r="O19" s="12" t="s">
        <v>143</v>
      </c>
      <c r="P19" s="12" t="s">
        <v>150</v>
      </c>
      <c r="Q19" s="12" t="s">
        <v>165</v>
      </c>
      <c r="R19" s="30">
        <v>34200000</v>
      </c>
      <c r="S19" s="30">
        <v>0</v>
      </c>
      <c r="T19" s="30">
        <v>34200000</v>
      </c>
      <c r="U19" s="30">
        <v>5600000</v>
      </c>
      <c r="V19" s="30">
        <v>0</v>
      </c>
      <c r="W19" s="30">
        <v>28600000</v>
      </c>
      <c r="X19" s="30">
        <v>0</v>
      </c>
      <c r="Y19" s="12"/>
      <c r="Z19" s="30">
        <v>6036803.9199999999</v>
      </c>
      <c r="AA19" s="12">
        <v>1222333928</v>
      </c>
      <c r="AB19" s="14">
        <v>45230</v>
      </c>
      <c r="AC19" s="30">
        <v>27479196.079999998</v>
      </c>
      <c r="AD19" s="12">
        <v>1222333927</v>
      </c>
      <c r="AE19" s="14">
        <v>45230</v>
      </c>
      <c r="AF19" s="30">
        <v>11600000</v>
      </c>
      <c r="AG19" s="12" t="s">
        <v>170</v>
      </c>
      <c r="AH19" s="12" t="s">
        <v>171</v>
      </c>
      <c r="AI19" s="14">
        <v>45351</v>
      </c>
    </row>
    <row r="20" spans="1:35" x14ac:dyDescent="0.35">
      <c r="A20" s="12">
        <v>901573385</v>
      </c>
      <c r="B20" s="12" t="s">
        <v>224</v>
      </c>
      <c r="C20" s="12" t="s">
        <v>10</v>
      </c>
      <c r="D20" s="12">
        <v>545</v>
      </c>
      <c r="E20" s="12" t="s">
        <v>55</v>
      </c>
      <c r="F20" s="12" t="s">
        <v>56</v>
      </c>
      <c r="G20" s="13">
        <v>44977</v>
      </c>
      <c r="H20" s="14">
        <v>45170</v>
      </c>
      <c r="I20" s="14">
        <v>45170.291666666664</v>
      </c>
      <c r="J20" s="15">
        <v>13200000</v>
      </c>
      <c r="K20" s="15">
        <v>13200000</v>
      </c>
      <c r="L20" s="16" t="s">
        <v>13</v>
      </c>
      <c r="M20" s="17" t="s">
        <v>17</v>
      </c>
      <c r="N20" s="18">
        <v>5058827</v>
      </c>
      <c r="O20" s="12" t="s">
        <v>144</v>
      </c>
      <c r="P20" s="12" t="s">
        <v>150</v>
      </c>
      <c r="Q20" s="12" t="s">
        <v>221</v>
      </c>
      <c r="R20" s="30">
        <v>13200000</v>
      </c>
      <c r="S20" s="30">
        <v>0</v>
      </c>
      <c r="T20" s="30">
        <v>13200000</v>
      </c>
      <c r="U20" s="30">
        <v>4800000</v>
      </c>
      <c r="V20" s="30">
        <v>0</v>
      </c>
      <c r="W20" s="30">
        <v>8400000</v>
      </c>
      <c r="X20" s="30">
        <v>0</v>
      </c>
      <c r="Y20" s="12"/>
      <c r="Z20" s="30">
        <v>0</v>
      </c>
      <c r="AA20" s="12"/>
      <c r="AB20" s="12"/>
      <c r="AC20" s="30">
        <v>0</v>
      </c>
      <c r="AD20" s="12"/>
      <c r="AE20" s="12"/>
      <c r="AF20" s="30">
        <v>6400000</v>
      </c>
      <c r="AG20" s="12" t="s">
        <v>172</v>
      </c>
      <c r="AH20" s="12" t="s">
        <v>171</v>
      </c>
      <c r="AI20" s="14">
        <v>45351</v>
      </c>
    </row>
    <row r="21" spans="1:35" x14ac:dyDescent="0.35">
      <c r="A21" s="12">
        <v>901573385</v>
      </c>
      <c r="B21" s="12" t="s">
        <v>224</v>
      </c>
      <c r="C21" s="12" t="s">
        <v>10</v>
      </c>
      <c r="D21" s="12">
        <v>546</v>
      </c>
      <c r="E21" s="12" t="s">
        <v>57</v>
      </c>
      <c r="F21" s="12" t="s">
        <v>58</v>
      </c>
      <c r="G21" s="13">
        <v>44977</v>
      </c>
      <c r="H21" s="14">
        <v>45170</v>
      </c>
      <c r="I21" s="14">
        <v>45170.291666666664</v>
      </c>
      <c r="J21" s="15">
        <v>2800000</v>
      </c>
      <c r="K21" s="15">
        <v>2800000</v>
      </c>
      <c r="L21" s="16" t="s">
        <v>13</v>
      </c>
      <c r="M21" s="17" t="s">
        <v>17</v>
      </c>
      <c r="N21" s="18">
        <v>5058828</v>
      </c>
      <c r="O21" s="12" t="s">
        <v>143</v>
      </c>
      <c r="P21" s="12" t="s">
        <v>149</v>
      </c>
      <c r="Q21" s="12" t="s">
        <v>164</v>
      </c>
      <c r="R21" s="30">
        <v>2800000</v>
      </c>
      <c r="S21" s="30">
        <v>0</v>
      </c>
      <c r="T21" s="30">
        <v>2800000</v>
      </c>
      <c r="U21" s="30">
        <v>0</v>
      </c>
      <c r="V21" s="30">
        <v>0</v>
      </c>
      <c r="W21" s="30">
        <v>2800000</v>
      </c>
      <c r="X21" s="30">
        <v>0</v>
      </c>
      <c r="Y21" s="12"/>
      <c r="Z21" s="30">
        <v>0</v>
      </c>
      <c r="AA21" s="12"/>
      <c r="AB21" s="12"/>
      <c r="AC21" s="30">
        <v>0</v>
      </c>
      <c r="AD21" s="12"/>
      <c r="AE21" s="12"/>
      <c r="AF21" s="30">
        <v>0</v>
      </c>
      <c r="AG21" s="12"/>
      <c r="AH21" s="12"/>
      <c r="AI21" s="14">
        <v>45351</v>
      </c>
    </row>
    <row r="22" spans="1:35" x14ac:dyDescent="0.35">
      <c r="A22" s="12">
        <v>901573385</v>
      </c>
      <c r="B22" s="12" t="s">
        <v>224</v>
      </c>
      <c r="C22" s="12" t="s">
        <v>10</v>
      </c>
      <c r="D22" s="12">
        <v>547</v>
      </c>
      <c r="E22" s="12" t="s">
        <v>59</v>
      </c>
      <c r="F22" s="12" t="s">
        <v>60</v>
      </c>
      <c r="G22" s="13">
        <v>44977</v>
      </c>
      <c r="H22" s="14">
        <v>45170</v>
      </c>
      <c r="I22" s="14">
        <v>45170.291666666664</v>
      </c>
      <c r="J22" s="15">
        <v>800000</v>
      </c>
      <c r="K22" s="15">
        <v>800000</v>
      </c>
      <c r="L22" s="16" t="s">
        <v>13</v>
      </c>
      <c r="M22" s="17" t="s">
        <v>17</v>
      </c>
      <c r="N22" s="18">
        <v>5058829</v>
      </c>
      <c r="O22" s="12" t="s">
        <v>143</v>
      </c>
      <c r="P22" s="12" t="s">
        <v>149</v>
      </c>
      <c r="Q22" s="12" t="s">
        <v>164</v>
      </c>
      <c r="R22" s="30">
        <v>800000</v>
      </c>
      <c r="S22" s="30">
        <v>0</v>
      </c>
      <c r="T22" s="30">
        <v>800000</v>
      </c>
      <c r="U22" s="30">
        <v>0</v>
      </c>
      <c r="V22" s="30">
        <v>0</v>
      </c>
      <c r="W22" s="30">
        <v>800000</v>
      </c>
      <c r="X22" s="30">
        <v>0</v>
      </c>
      <c r="Y22" s="12"/>
      <c r="Z22" s="30">
        <v>0</v>
      </c>
      <c r="AA22" s="12"/>
      <c r="AB22" s="12"/>
      <c r="AC22" s="30">
        <v>0</v>
      </c>
      <c r="AD22" s="12"/>
      <c r="AE22" s="12"/>
      <c r="AF22" s="30">
        <v>0</v>
      </c>
      <c r="AG22" s="12"/>
      <c r="AH22" s="12"/>
      <c r="AI22" s="14">
        <v>45351</v>
      </c>
    </row>
    <row r="23" spans="1:35" x14ac:dyDescent="0.35">
      <c r="A23" s="12">
        <v>901573385</v>
      </c>
      <c r="B23" s="12" t="s">
        <v>224</v>
      </c>
      <c r="C23" s="12" t="s">
        <v>10</v>
      </c>
      <c r="D23" s="12">
        <v>548</v>
      </c>
      <c r="E23" s="12" t="s">
        <v>61</v>
      </c>
      <c r="F23" s="12" t="s">
        <v>62</v>
      </c>
      <c r="G23" s="13">
        <v>44977</v>
      </c>
      <c r="H23" s="14">
        <v>45170</v>
      </c>
      <c r="I23" s="14">
        <v>45170.291666666664</v>
      </c>
      <c r="J23" s="15">
        <v>3200000</v>
      </c>
      <c r="K23" s="15">
        <v>3200000</v>
      </c>
      <c r="L23" s="16" t="s">
        <v>13</v>
      </c>
      <c r="M23" s="17" t="s">
        <v>17</v>
      </c>
      <c r="N23" s="18">
        <v>5058830</v>
      </c>
      <c r="O23" s="12" t="s">
        <v>143</v>
      </c>
      <c r="P23" s="12" t="s">
        <v>149</v>
      </c>
      <c r="Q23" s="12" t="s">
        <v>164</v>
      </c>
      <c r="R23" s="30">
        <v>3200000</v>
      </c>
      <c r="S23" s="30">
        <v>0</v>
      </c>
      <c r="T23" s="30">
        <v>3200000</v>
      </c>
      <c r="U23" s="30">
        <v>0</v>
      </c>
      <c r="V23" s="30">
        <v>0</v>
      </c>
      <c r="W23" s="30">
        <v>3200000</v>
      </c>
      <c r="X23" s="30">
        <v>0</v>
      </c>
      <c r="Y23" s="12"/>
      <c r="Z23" s="30">
        <v>0</v>
      </c>
      <c r="AA23" s="12"/>
      <c r="AB23" s="12"/>
      <c r="AC23" s="30">
        <v>0</v>
      </c>
      <c r="AD23" s="12"/>
      <c r="AE23" s="12"/>
      <c r="AF23" s="30">
        <v>0</v>
      </c>
      <c r="AG23" s="12"/>
      <c r="AH23" s="12"/>
      <c r="AI23" s="14">
        <v>45351</v>
      </c>
    </row>
    <row r="24" spans="1:35" x14ac:dyDescent="0.35">
      <c r="A24" s="12">
        <v>901573385</v>
      </c>
      <c r="B24" s="12" t="s">
        <v>224</v>
      </c>
      <c r="C24" s="12" t="s">
        <v>10</v>
      </c>
      <c r="D24" s="12">
        <v>549</v>
      </c>
      <c r="E24" s="12" t="s">
        <v>63</v>
      </c>
      <c r="F24" s="12" t="s">
        <v>64</v>
      </c>
      <c r="G24" s="13">
        <v>44977</v>
      </c>
      <c r="H24" s="14">
        <v>45170</v>
      </c>
      <c r="I24" s="14">
        <v>45170.291666666664</v>
      </c>
      <c r="J24" s="15">
        <v>1000000</v>
      </c>
      <c r="K24" s="15">
        <v>1000000</v>
      </c>
      <c r="L24" s="16" t="s">
        <v>13</v>
      </c>
      <c r="M24" s="17" t="s">
        <v>17</v>
      </c>
      <c r="N24" s="12">
        <v>5058831</v>
      </c>
      <c r="O24" s="12" t="s">
        <v>143</v>
      </c>
      <c r="P24" s="12" t="s">
        <v>149</v>
      </c>
      <c r="Q24" s="12" t="s">
        <v>164</v>
      </c>
      <c r="R24" s="30">
        <v>1000000</v>
      </c>
      <c r="S24" s="30">
        <v>0</v>
      </c>
      <c r="T24" s="30">
        <v>1000000</v>
      </c>
      <c r="U24" s="30">
        <v>0</v>
      </c>
      <c r="V24" s="30">
        <v>0</v>
      </c>
      <c r="W24" s="30">
        <v>1000000</v>
      </c>
      <c r="X24" s="30">
        <v>0</v>
      </c>
      <c r="Y24" s="12"/>
      <c r="Z24" s="30">
        <v>0</v>
      </c>
      <c r="AA24" s="12"/>
      <c r="AB24" s="12"/>
      <c r="AC24" s="30">
        <v>0</v>
      </c>
      <c r="AD24" s="12"/>
      <c r="AE24" s="12"/>
      <c r="AF24" s="30">
        <v>0</v>
      </c>
      <c r="AG24" s="12"/>
      <c r="AH24" s="12"/>
      <c r="AI24" s="14">
        <v>45351</v>
      </c>
    </row>
    <row r="25" spans="1:35" x14ac:dyDescent="0.35">
      <c r="A25" s="12">
        <v>901573385</v>
      </c>
      <c r="B25" s="12" t="s">
        <v>224</v>
      </c>
      <c r="C25" s="12" t="s">
        <v>10</v>
      </c>
      <c r="D25" s="12">
        <v>550</v>
      </c>
      <c r="E25" s="12" t="s">
        <v>65</v>
      </c>
      <c r="F25" s="12" t="s">
        <v>66</v>
      </c>
      <c r="G25" s="13">
        <v>44977</v>
      </c>
      <c r="H25" s="14">
        <v>45170</v>
      </c>
      <c r="I25" s="14">
        <v>45170.291666666664</v>
      </c>
      <c r="J25" s="15">
        <v>4400000</v>
      </c>
      <c r="K25" s="15">
        <v>4400000</v>
      </c>
      <c r="L25" s="16" t="s">
        <v>13</v>
      </c>
      <c r="M25" s="17" t="s">
        <v>17</v>
      </c>
      <c r="N25" s="12">
        <v>5058832</v>
      </c>
      <c r="O25" s="12" t="s">
        <v>143</v>
      </c>
      <c r="P25" s="12" t="s">
        <v>149</v>
      </c>
      <c r="Q25" s="12" t="s">
        <v>164</v>
      </c>
      <c r="R25" s="30">
        <v>4400000</v>
      </c>
      <c r="S25" s="30">
        <v>0</v>
      </c>
      <c r="T25" s="30">
        <v>4400000</v>
      </c>
      <c r="U25" s="30">
        <v>0</v>
      </c>
      <c r="V25" s="30">
        <v>0</v>
      </c>
      <c r="W25" s="30">
        <v>4400000</v>
      </c>
      <c r="X25" s="30">
        <v>0</v>
      </c>
      <c r="Y25" s="12"/>
      <c r="Z25" s="30">
        <v>0</v>
      </c>
      <c r="AA25" s="12"/>
      <c r="AB25" s="12"/>
      <c r="AC25" s="30">
        <v>0</v>
      </c>
      <c r="AD25" s="12"/>
      <c r="AE25" s="12"/>
      <c r="AF25" s="30">
        <v>0</v>
      </c>
      <c r="AG25" s="12"/>
      <c r="AH25" s="12"/>
      <c r="AI25" s="14">
        <v>45351</v>
      </c>
    </row>
    <row r="26" spans="1:35" x14ac:dyDescent="0.35">
      <c r="A26" s="12">
        <v>901573385</v>
      </c>
      <c r="B26" s="12" t="s">
        <v>224</v>
      </c>
      <c r="C26" s="12" t="s">
        <v>10</v>
      </c>
      <c r="D26" s="12">
        <v>551</v>
      </c>
      <c r="E26" s="12" t="s">
        <v>67</v>
      </c>
      <c r="F26" s="12" t="s">
        <v>68</v>
      </c>
      <c r="G26" s="13">
        <v>44977</v>
      </c>
      <c r="H26" s="14">
        <v>45170</v>
      </c>
      <c r="I26" s="14">
        <v>45170.291666666664</v>
      </c>
      <c r="J26" s="15">
        <v>6000000</v>
      </c>
      <c r="K26" s="15">
        <v>6000000</v>
      </c>
      <c r="L26" s="16" t="s">
        <v>13</v>
      </c>
      <c r="M26" s="17" t="s">
        <v>17</v>
      </c>
      <c r="N26" s="12">
        <v>5058833</v>
      </c>
      <c r="O26" s="12" t="s">
        <v>143</v>
      </c>
      <c r="P26" s="12" t="s">
        <v>149</v>
      </c>
      <c r="Q26" s="12" t="s">
        <v>164</v>
      </c>
      <c r="R26" s="30">
        <v>6000000</v>
      </c>
      <c r="S26" s="30">
        <v>0</v>
      </c>
      <c r="T26" s="30">
        <v>6000000</v>
      </c>
      <c r="U26" s="30">
        <v>0</v>
      </c>
      <c r="V26" s="30">
        <v>0</v>
      </c>
      <c r="W26" s="30">
        <v>6000000</v>
      </c>
      <c r="X26" s="30">
        <v>0</v>
      </c>
      <c r="Y26" s="12"/>
      <c r="Z26" s="30">
        <v>0</v>
      </c>
      <c r="AA26" s="12"/>
      <c r="AB26" s="12"/>
      <c r="AC26" s="30">
        <v>0</v>
      </c>
      <c r="AD26" s="12"/>
      <c r="AE26" s="12"/>
      <c r="AF26" s="30">
        <v>0</v>
      </c>
      <c r="AG26" s="12"/>
      <c r="AH26" s="12"/>
      <c r="AI26" s="14">
        <v>45351</v>
      </c>
    </row>
    <row r="27" spans="1:35" x14ac:dyDescent="0.35">
      <c r="A27" s="12">
        <v>901573385</v>
      </c>
      <c r="B27" s="12" t="s">
        <v>224</v>
      </c>
      <c r="C27" s="12" t="s">
        <v>10</v>
      </c>
      <c r="D27" s="12">
        <v>552</v>
      </c>
      <c r="E27" s="12" t="s">
        <v>69</v>
      </c>
      <c r="F27" s="12" t="s">
        <v>70</v>
      </c>
      <c r="G27" s="13">
        <v>44977</v>
      </c>
      <c r="H27" s="14">
        <v>45170</v>
      </c>
      <c r="I27" s="14">
        <v>45170.291666666664</v>
      </c>
      <c r="J27" s="15">
        <v>3600000</v>
      </c>
      <c r="K27" s="15">
        <v>3600000</v>
      </c>
      <c r="L27" s="16" t="s">
        <v>13</v>
      </c>
      <c r="M27" s="17" t="s">
        <v>17</v>
      </c>
      <c r="N27" s="12">
        <v>5058834</v>
      </c>
      <c r="O27" s="12" t="s">
        <v>143</v>
      </c>
      <c r="P27" s="12" t="s">
        <v>149</v>
      </c>
      <c r="Q27" s="12" t="s">
        <v>164</v>
      </c>
      <c r="R27" s="30">
        <v>3600000</v>
      </c>
      <c r="S27" s="30">
        <v>0</v>
      </c>
      <c r="T27" s="30">
        <v>3600000</v>
      </c>
      <c r="U27" s="30">
        <v>0</v>
      </c>
      <c r="V27" s="30">
        <v>0</v>
      </c>
      <c r="W27" s="30">
        <v>3600000</v>
      </c>
      <c r="X27" s="30">
        <v>0</v>
      </c>
      <c r="Y27" s="12"/>
      <c r="Z27" s="30">
        <v>0</v>
      </c>
      <c r="AA27" s="12"/>
      <c r="AB27" s="12"/>
      <c r="AC27" s="30">
        <v>0</v>
      </c>
      <c r="AD27" s="12"/>
      <c r="AE27" s="12"/>
      <c r="AF27" s="30">
        <v>0</v>
      </c>
      <c r="AG27" s="12"/>
      <c r="AH27" s="12"/>
      <c r="AI27" s="14">
        <v>45351</v>
      </c>
    </row>
    <row r="28" spans="1:35" x14ac:dyDescent="0.35">
      <c r="A28" s="12">
        <v>901573385</v>
      </c>
      <c r="B28" s="12" t="s">
        <v>224</v>
      </c>
      <c r="C28" s="12" t="s">
        <v>10</v>
      </c>
      <c r="D28" s="12">
        <v>553</v>
      </c>
      <c r="E28" s="12" t="s">
        <v>71</v>
      </c>
      <c r="F28" s="12" t="s">
        <v>72</v>
      </c>
      <c r="G28" s="13">
        <v>44977</v>
      </c>
      <c r="H28" s="14">
        <v>45170</v>
      </c>
      <c r="I28" s="14">
        <v>45170.291666666664</v>
      </c>
      <c r="J28" s="15">
        <v>1200000</v>
      </c>
      <c r="K28" s="15">
        <v>1200000</v>
      </c>
      <c r="L28" s="16" t="s">
        <v>13</v>
      </c>
      <c r="M28" s="17" t="s">
        <v>17</v>
      </c>
      <c r="N28" s="12">
        <v>5058835</v>
      </c>
      <c r="O28" s="12" t="s">
        <v>143</v>
      </c>
      <c r="P28" s="12" t="s">
        <v>149</v>
      </c>
      <c r="Q28" s="12" t="s">
        <v>164</v>
      </c>
      <c r="R28" s="30">
        <v>1200000</v>
      </c>
      <c r="S28" s="30">
        <v>0</v>
      </c>
      <c r="T28" s="30">
        <v>1200000</v>
      </c>
      <c r="U28" s="30">
        <v>0</v>
      </c>
      <c r="V28" s="30">
        <v>0</v>
      </c>
      <c r="W28" s="30">
        <v>1200000</v>
      </c>
      <c r="X28" s="30">
        <v>0</v>
      </c>
      <c r="Y28" s="12"/>
      <c r="Z28" s="30">
        <v>0</v>
      </c>
      <c r="AA28" s="12"/>
      <c r="AB28" s="12"/>
      <c r="AC28" s="30">
        <v>0</v>
      </c>
      <c r="AD28" s="12"/>
      <c r="AE28" s="12"/>
      <c r="AF28" s="30">
        <v>0</v>
      </c>
      <c r="AG28" s="12"/>
      <c r="AH28" s="12"/>
      <c r="AI28" s="14">
        <v>45351</v>
      </c>
    </row>
    <row r="29" spans="1:35" x14ac:dyDescent="0.35">
      <c r="A29" s="12">
        <v>901573385</v>
      </c>
      <c r="B29" s="12" t="s">
        <v>224</v>
      </c>
      <c r="C29" s="12" t="s">
        <v>10</v>
      </c>
      <c r="D29" s="12">
        <v>554</v>
      </c>
      <c r="E29" s="12" t="s">
        <v>73</v>
      </c>
      <c r="F29" s="12" t="s">
        <v>74</v>
      </c>
      <c r="G29" s="13">
        <v>44977</v>
      </c>
      <c r="H29" s="14">
        <v>45170</v>
      </c>
      <c r="I29" s="14">
        <v>45170.291666666664</v>
      </c>
      <c r="J29" s="15">
        <v>12400000</v>
      </c>
      <c r="K29" s="15">
        <v>12400000</v>
      </c>
      <c r="L29" s="16" t="s">
        <v>13</v>
      </c>
      <c r="M29" s="17" t="s">
        <v>17</v>
      </c>
      <c r="N29" s="12">
        <v>5058836</v>
      </c>
      <c r="O29" s="12" t="s">
        <v>143</v>
      </c>
      <c r="P29" s="12" t="s">
        <v>150</v>
      </c>
      <c r="Q29" s="12" t="s">
        <v>164</v>
      </c>
      <c r="R29" s="30">
        <v>12400000</v>
      </c>
      <c r="S29" s="30">
        <v>0</v>
      </c>
      <c r="T29" s="30">
        <v>12400000</v>
      </c>
      <c r="U29" s="30">
        <v>0</v>
      </c>
      <c r="V29" s="30">
        <v>0</v>
      </c>
      <c r="W29" s="30">
        <v>12400000</v>
      </c>
      <c r="X29" s="30">
        <v>0</v>
      </c>
      <c r="Y29" s="12"/>
      <c r="Z29" s="30">
        <v>0</v>
      </c>
      <c r="AA29" s="12"/>
      <c r="AB29" s="12"/>
      <c r="AC29" s="30">
        <v>0</v>
      </c>
      <c r="AD29" s="12"/>
      <c r="AE29" s="12"/>
      <c r="AF29" s="30">
        <v>10200000</v>
      </c>
      <c r="AG29" s="12" t="s">
        <v>173</v>
      </c>
      <c r="AH29" s="12" t="s">
        <v>171</v>
      </c>
      <c r="AI29" s="14">
        <v>45351</v>
      </c>
    </row>
    <row r="30" spans="1:35" x14ac:dyDescent="0.35">
      <c r="A30" s="12">
        <v>901573385</v>
      </c>
      <c r="B30" s="12" t="s">
        <v>224</v>
      </c>
      <c r="C30" s="12" t="s">
        <v>10</v>
      </c>
      <c r="D30" s="12">
        <v>555</v>
      </c>
      <c r="E30" s="12" t="s">
        <v>75</v>
      </c>
      <c r="F30" s="12" t="s">
        <v>76</v>
      </c>
      <c r="G30" s="13">
        <v>44977</v>
      </c>
      <c r="H30" s="14">
        <v>45170</v>
      </c>
      <c r="I30" s="14">
        <v>45170.291666666664</v>
      </c>
      <c r="J30" s="15">
        <v>5200000</v>
      </c>
      <c r="K30" s="15">
        <v>5200000</v>
      </c>
      <c r="L30" s="16" t="s">
        <v>13</v>
      </c>
      <c r="M30" s="17" t="s">
        <v>17</v>
      </c>
      <c r="N30" s="12">
        <v>5058837</v>
      </c>
      <c r="O30" s="12" t="s">
        <v>143</v>
      </c>
      <c r="P30" s="12" t="s">
        <v>149</v>
      </c>
      <c r="Q30" s="12" t="s">
        <v>164</v>
      </c>
      <c r="R30" s="30">
        <v>5200000</v>
      </c>
      <c r="S30" s="30">
        <v>0</v>
      </c>
      <c r="T30" s="30">
        <v>5200000</v>
      </c>
      <c r="U30" s="30">
        <v>0</v>
      </c>
      <c r="V30" s="30">
        <v>0</v>
      </c>
      <c r="W30" s="30">
        <v>5200000</v>
      </c>
      <c r="X30" s="30">
        <v>0</v>
      </c>
      <c r="Y30" s="12"/>
      <c r="Z30" s="30">
        <v>0</v>
      </c>
      <c r="AA30" s="12"/>
      <c r="AB30" s="12"/>
      <c r="AC30" s="30">
        <v>0</v>
      </c>
      <c r="AD30" s="12"/>
      <c r="AE30" s="12"/>
      <c r="AF30" s="30">
        <v>0</v>
      </c>
      <c r="AG30" s="12"/>
      <c r="AH30" s="12"/>
      <c r="AI30" s="14">
        <v>45351</v>
      </c>
    </row>
    <row r="31" spans="1:35" x14ac:dyDescent="0.35">
      <c r="A31" s="12">
        <v>901573385</v>
      </c>
      <c r="B31" s="12" t="s">
        <v>224</v>
      </c>
      <c r="C31" s="12" t="s">
        <v>10</v>
      </c>
      <c r="D31" s="12">
        <v>556</v>
      </c>
      <c r="E31" s="12" t="s">
        <v>77</v>
      </c>
      <c r="F31" s="12" t="s">
        <v>78</v>
      </c>
      <c r="G31" s="13">
        <v>44977</v>
      </c>
      <c r="H31" s="14">
        <v>45170</v>
      </c>
      <c r="I31" s="14">
        <v>45170.291666666664</v>
      </c>
      <c r="J31" s="15">
        <v>16600000</v>
      </c>
      <c r="K31" s="15">
        <v>16600000</v>
      </c>
      <c r="L31" s="16" t="s">
        <v>13</v>
      </c>
      <c r="M31" s="17" t="s">
        <v>17</v>
      </c>
      <c r="N31" s="12">
        <v>5058838</v>
      </c>
      <c r="O31" s="12" t="s">
        <v>143</v>
      </c>
      <c r="P31" s="12" t="s">
        <v>150</v>
      </c>
      <c r="Q31" s="12" t="s">
        <v>164</v>
      </c>
      <c r="R31" s="30">
        <v>16600000</v>
      </c>
      <c r="S31" s="30">
        <v>0</v>
      </c>
      <c r="T31" s="30">
        <v>16600000</v>
      </c>
      <c r="U31" s="30">
        <v>0</v>
      </c>
      <c r="V31" s="30">
        <v>0</v>
      </c>
      <c r="W31" s="30">
        <v>16600000</v>
      </c>
      <c r="X31" s="30">
        <v>0</v>
      </c>
      <c r="Y31" s="12"/>
      <c r="Z31" s="30">
        <v>0</v>
      </c>
      <c r="AA31" s="12"/>
      <c r="AB31" s="12"/>
      <c r="AC31" s="30">
        <v>0</v>
      </c>
      <c r="AD31" s="12"/>
      <c r="AE31" s="12"/>
      <c r="AF31" s="30">
        <v>10600000</v>
      </c>
      <c r="AG31" s="12" t="s">
        <v>174</v>
      </c>
      <c r="AH31" s="12" t="s">
        <v>171</v>
      </c>
      <c r="AI31" s="14">
        <v>45351</v>
      </c>
    </row>
    <row r="32" spans="1:35" x14ac:dyDescent="0.35">
      <c r="A32" s="12">
        <v>901573385</v>
      </c>
      <c r="B32" s="12" t="s">
        <v>224</v>
      </c>
      <c r="C32" s="12" t="s">
        <v>10</v>
      </c>
      <c r="D32" s="12">
        <v>557</v>
      </c>
      <c r="E32" s="12" t="s">
        <v>79</v>
      </c>
      <c r="F32" s="12" t="s">
        <v>80</v>
      </c>
      <c r="G32" s="13">
        <v>44977</v>
      </c>
      <c r="H32" s="14">
        <v>45170</v>
      </c>
      <c r="I32" s="14">
        <v>45170.291666666664</v>
      </c>
      <c r="J32" s="15">
        <v>2000000</v>
      </c>
      <c r="K32" s="15">
        <v>2000000</v>
      </c>
      <c r="L32" s="16" t="s">
        <v>13</v>
      </c>
      <c r="M32" s="17" t="s">
        <v>17</v>
      </c>
      <c r="N32" s="12">
        <v>5058839</v>
      </c>
      <c r="O32" s="12" t="s">
        <v>143</v>
      </c>
      <c r="P32" s="12" t="s">
        <v>149</v>
      </c>
      <c r="Q32" s="12" t="s">
        <v>164</v>
      </c>
      <c r="R32" s="30">
        <v>2000000</v>
      </c>
      <c r="S32" s="30">
        <v>0</v>
      </c>
      <c r="T32" s="30">
        <v>2000000</v>
      </c>
      <c r="U32" s="30">
        <v>0</v>
      </c>
      <c r="V32" s="30">
        <v>0</v>
      </c>
      <c r="W32" s="30">
        <v>2000000</v>
      </c>
      <c r="X32" s="30">
        <v>0</v>
      </c>
      <c r="Y32" s="12"/>
      <c r="Z32" s="30">
        <v>0</v>
      </c>
      <c r="AA32" s="12"/>
      <c r="AB32" s="12"/>
      <c r="AC32" s="30">
        <v>0</v>
      </c>
      <c r="AD32" s="12"/>
      <c r="AE32" s="12"/>
      <c r="AF32" s="30">
        <v>0</v>
      </c>
      <c r="AG32" s="12"/>
      <c r="AH32" s="12"/>
      <c r="AI32" s="14">
        <v>45351</v>
      </c>
    </row>
    <row r="33" spans="1:35" x14ac:dyDescent="0.35">
      <c r="A33" s="12">
        <v>901573385</v>
      </c>
      <c r="B33" s="12" t="s">
        <v>224</v>
      </c>
      <c r="C33" s="12" t="s">
        <v>10</v>
      </c>
      <c r="D33" s="12">
        <v>558</v>
      </c>
      <c r="E33" s="12" t="s">
        <v>81</v>
      </c>
      <c r="F33" s="12" t="s">
        <v>82</v>
      </c>
      <c r="G33" s="13">
        <v>44977</v>
      </c>
      <c r="H33" s="14">
        <v>45170</v>
      </c>
      <c r="I33" s="14">
        <v>45170.291666666664</v>
      </c>
      <c r="J33" s="15">
        <v>400000</v>
      </c>
      <c r="K33" s="15">
        <v>400000</v>
      </c>
      <c r="L33" s="16" t="s">
        <v>13</v>
      </c>
      <c r="M33" s="17" t="s">
        <v>17</v>
      </c>
      <c r="N33" s="12">
        <v>5058840</v>
      </c>
      <c r="O33" s="12" t="s">
        <v>143</v>
      </c>
      <c r="P33" s="12" t="s">
        <v>149</v>
      </c>
      <c r="Q33" s="12" t="s">
        <v>164</v>
      </c>
      <c r="R33" s="30">
        <v>400000</v>
      </c>
      <c r="S33" s="30">
        <v>0</v>
      </c>
      <c r="T33" s="30">
        <v>400000</v>
      </c>
      <c r="U33" s="30">
        <v>0</v>
      </c>
      <c r="V33" s="30">
        <v>0</v>
      </c>
      <c r="W33" s="30">
        <v>400000</v>
      </c>
      <c r="X33" s="30">
        <v>0</v>
      </c>
      <c r="Y33" s="12"/>
      <c r="Z33" s="30">
        <v>0</v>
      </c>
      <c r="AA33" s="12"/>
      <c r="AB33" s="12"/>
      <c r="AC33" s="30">
        <v>0</v>
      </c>
      <c r="AD33" s="12"/>
      <c r="AE33" s="12"/>
      <c r="AF33" s="30">
        <v>0</v>
      </c>
      <c r="AG33" s="12"/>
      <c r="AH33" s="12"/>
      <c r="AI33" s="14">
        <v>45351</v>
      </c>
    </row>
    <row r="34" spans="1:35" x14ac:dyDescent="0.35">
      <c r="A34" s="12">
        <v>901573385</v>
      </c>
      <c r="B34" s="12" t="s">
        <v>224</v>
      </c>
      <c r="C34" s="12" t="s">
        <v>10</v>
      </c>
      <c r="D34" s="12">
        <v>559</v>
      </c>
      <c r="E34" s="12" t="s">
        <v>83</v>
      </c>
      <c r="F34" s="12" t="s">
        <v>84</v>
      </c>
      <c r="G34" s="13">
        <v>44977</v>
      </c>
      <c r="H34" s="14">
        <v>45170</v>
      </c>
      <c r="I34" s="14">
        <v>45170.291666666664</v>
      </c>
      <c r="J34" s="15">
        <v>800000</v>
      </c>
      <c r="K34" s="15">
        <v>800000</v>
      </c>
      <c r="L34" s="16" t="s">
        <v>13</v>
      </c>
      <c r="M34" s="17" t="s">
        <v>17</v>
      </c>
      <c r="N34" s="12">
        <v>5059008</v>
      </c>
      <c r="O34" s="12" t="s">
        <v>143</v>
      </c>
      <c r="P34" s="12" t="s">
        <v>149</v>
      </c>
      <c r="Q34" s="12" t="s">
        <v>164</v>
      </c>
      <c r="R34" s="30">
        <v>800000</v>
      </c>
      <c r="S34" s="30">
        <v>0</v>
      </c>
      <c r="T34" s="30">
        <v>800000</v>
      </c>
      <c r="U34" s="30">
        <v>0</v>
      </c>
      <c r="V34" s="30">
        <v>0</v>
      </c>
      <c r="W34" s="30">
        <v>800000</v>
      </c>
      <c r="X34" s="30">
        <v>0</v>
      </c>
      <c r="Y34" s="12"/>
      <c r="Z34" s="30">
        <v>0</v>
      </c>
      <c r="AA34" s="12"/>
      <c r="AB34" s="12"/>
      <c r="AC34" s="30">
        <v>0</v>
      </c>
      <c r="AD34" s="12"/>
      <c r="AE34" s="12"/>
      <c r="AF34" s="30">
        <v>0</v>
      </c>
      <c r="AG34" s="12"/>
      <c r="AH34" s="12"/>
      <c r="AI34" s="14">
        <v>45351</v>
      </c>
    </row>
    <row r="35" spans="1:35" x14ac:dyDescent="0.35">
      <c r="A35" s="12">
        <v>901573385</v>
      </c>
      <c r="B35" s="12" t="s">
        <v>224</v>
      </c>
      <c r="C35" s="12" t="s">
        <v>10</v>
      </c>
      <c r="D35" s="12">
        <v>560</v>
      </c>
      <c r="E35" s="12" t="s">
        <v>85</v>
      </c>
      <c r="F35" s="12" t="s">
        <v>86</v>
      </c>
      <c r="G35" s="13">
        <v>44977</v>
      </c>
      <c r="H35" s="14">
        <v>45170</v>
      </c>
      <c r="I35" s="14">
        <v>45170.291666666664</v>
      </c>
      <c r="J35" s="15">
        <v>2800000</v>
      </c>
      <c r="K35" s="15">
        <v>2800000</v>
      </c>
      <c r="L35" s="16" t="s">
        <v>13</v>
      </c>
      <c r="M35" s="17" t="s">
        <v>17</v>
      </c>
      <c r="N35" s="12">
        <v>5059009</v>
      </c>
      <c r="O35" s="12" t="s">
        <v>143</v>
      </c>
      <c r="P35" s="12" t="s">
        <v>149</v>
      </c>
      <c r="Q35" s="12" t="s">
        <v>164</v>
      </c>
      <c r="R35" s="30">
        <v>2800000</v>
      </c>
      <c r="S35" s="30">
        <v>0</v>
      </c>
      <c r="T35" s="30">
        <v>2800000</v>
      </c>
      <c r="U35" s="30">
        <v>0</v>
      </c>
      <c r="V35" s="30">
        <v>0</v>
      </c>
      <c r="W35" s="30">
        <v>2800000</v>
      </c>
      <c r="X35" s="30">
        <v>0</v>
      </c>
      <c r="Y35" s="12"/>
      <c r="Z35" s="30">
        <v>0</v>
      </c>
      <c r="AA35" s="12"/>
      <c r="AB35" s="12"/>
      <c r="AC35" s="30">
        <v>0</v>
      </c>
      <c r="AD35" s="12"/>
      <c r="AE35" s="12"/>
      <c r="AF35" s="30">
        <v>0</v>
      </c>
      <c r="AG35" s="12"/>
      <c r="AH35" s="12"/>
      <c r="AI35" s="14">
        <v>45351</v>
      </c>
    </row>
    <row r="36" spans="1:35" x14ac:dyDescent="0.35">
      <c r="A36" s="12">
        <v>901573385</v>
      </c>
      <c r="B36" s="12" t="s">
        <v>224</v>
      </c>
      <c r="C36" s="12" t="s">
        <v>10</v>
      </c>
      <c r="D36" s="12">
        <v>561</v>
      </c>
      <c r="E36" s="12" t="s">
        <v>87</v>
      </c>
      <c r="F36" s="12" t="s">
        <v>88</v>
      </c>
      <c r="G36" s="13">
        <v>44977</v>
      </c>
      <c r="H36" s="14">
        <v>45170</v>
      </c>
      <c r="I36" s="14">
        <v>45170.291666666664</v>
      </c>
      <c r="J36" s="15">
        <v>9400000</v>
      </c>
      <c r="K36" s="15">
        <v>9400000</v>
      </c>
      <c r="L36" s="16" t="s">
        <v>13</v>
      </c>
      <c r="M36" s="17" t="s">
        <v>17</v>
      </c>
      <c r="N36" s="12">
        <v>5059010</v>
      </c>
      <c r="O36" s="12" t="s">
        <v>143</v>
      </c>
      <c r="P36" s="12" t="s">
        <v>149</v>
      </c>
      <c r="Q36" s="12" t="s">
        <v>164</v>
      </c>
      <c r="R36" s="30">
        <v>9400000</v>
      </c>
      <c r="S36" s="30">
        <v>0</v>
      </c>
      <c r="T36" s="30">
        <v>9400000</v>
      </c>
      <c r="U36" s="30">
        <v>0</v>
      </c>
      <c r="V36" s="30">
        <v>0</v>
      </c>
      <c r="W36" s="30">
        <v>9400000</v>
      </c>
      <c r="X36" s="30">
        <v>0</v>
      </c>
      <c r="Y36" s="12"/>
      <c r="Z36" s="30">
        <v>0</v>
      </c>
      <c r="AA36" s="12"/>
      <c r="AB36" s="12"/>
      <c r="AC36" s="30">
        <v>0</v>
      </c>
      <c r="AD36" s="12"/>
      <c r="AE36" s="12"/>
      <c r="AF36" s="30">
        <v>0</v>
      </c>
      <c r="AG36" s="12"/>
      <c r="AH36" s="12"/>
      <c r="AI36" s="14">
        <v>45351</v>
      </c>
    </row>
    <row r="37" spans="1:35" x14ac:dyDescent="0.35">
      <c r="A37" s="12">
        <v>901573385</v>
      </c>
      <c r="B37" s="12" t="s">
        <v>224</v>
      </c>
      <c r="C37" s="12" t="s">
        <v>10</v>
      </c>
      <c r="D37" s="12">
        <v>562</v>
      </c>
      <c r="E37" s="12" t="s">
        <v>89</v>
      </c>
      <c r="F37" s="12" t="s">
        <v>90</v>
      </c>
      <c r="G37" s="13">
        <v>44977</v>
      </c>
      <c r="H37" s="14">
        <v>45170</v>
      </c>
      <c r="I37" s="14">
        <v>45170.291666666664</v>
      </c>
      <c r="J37" s="15">
        <v>1600000</v>
      </c>
      <c r="K37" s="15">
        <v>1600000</v>
      </c>
      <c r="L37" s="16" t="s">
        <v>13</v>
      </c>
      <c r="M37" s="17" t="s">
        <v>17</v>
      </c>
      <c r="N37" s="12">
        <v>5059011</v>
      </c>
      <c r="O37" s="12" t="s">
        <v>143</v>
      </c>
      <c r="P37" s="12" t="s">
        <v>149</v>
      </c>
      <c r="Q37" s="12" t="s">
        <v>164</v>
      </c>
      <c r="R37" s="30">
        <v>1600000</v>
      </c>
      <c r="S37" s="30">
        <v>0</v>
      </c>
      <c r="T37" s="30">
        <v>1600000</v>
      </c>
      <c r="U37" s="30">
        <v>0</v>
      </c>
      <c r="V37" s="30">
        <v>0</v>
      </c>
      <c r="W37" s="30">
        <v>1600000</v>
      </c>
      <c r="X37" s="30">
        <v>0</v>
      </c>
      <c r="Y37" s="12"/>
      <c r="Z37" s="30">
        <v>0</v>
      </c>
      <c r="AA37" s="12"/>
      <c r="AB37" s="12"/>
      <c r="AC37" s="30">
        <v>0</v>
      </c>
      <c r="AD37" s="12"/>
      <c r="AE37" s="12"/>
      <c r="AF37" s="30">
        <v>0</v>
      </c>
      <c r="AG37" s="12"/>
      <c r="AH37" s="12"/>
      <c r="AI37" s="14">
        <v>45351</v>
      </c>
    </row>
    <row r="38" spans="1:35" x14ac:dyDescent="0.35">
      <c r="A38" s="12">
        <v>901573385</v>
      </c>
      <c r="B38" s="12" t="s">
        <v>224</v>
      </c>
      <c r="C38" s="12" t="s">
        <v>10</v>
      </c>
      <c r="D38" s="12">
        <v>563</v>
      </c>
      <c r="E38" s="12" t="s">
        <v>91</v>
      </c>
      <c r="F38" s="12" t="s">
        <v>92</v>
      </c>
      <c r="G38" s="13">
        <v>44977</v>
      </c>
      <c r="H38" s="14">
        <v>45170</v>
      </c>
      <c r="I38" s="14">
        <v>45170.291666666664</v>
      </c>
      <c r="J38" s="15">
        <v>800000</v>
      </c>
      <c r="K38" s="15">
        <v>800000</v>
      </c>
      <c r="L38" s="16" t="s">
        <v>13</v>
      </c>
      <c r="M38" s="17" t="s">
        <v>17</v>
      </c>
      <c r="N38" s="12">
        <v>5059012</v>
      </c>
      <c r="O38" s="12" t="s">
        <v>143</v>
      </c>
      <c r="P38" s="12" t="s">
        <v>149</v>
      </c>
      <c r="Q38" s="12" t="s">
        <v>164</v>
      </c>
      <c r="R38" s="30">
        <v>800000</v>
      </c>
      <c r="S38" s="30">
        <v>0</v>
      </c>
      <c r="T38" s="30">
        <v>800000</v>
      </c>
      <c r="U38" s="30">
        <v>0</v>
      </c>
      <c r="V38" s="30">
        <v>0</v>
      </c>
      <c r="W38" s="30">
        <v>800000</v>
      </c>
      <c r="X38" s="30">
        <v>0</v>
      </c>
      <c r="Y38" s="12"/>
      <c r="Z38" s="30">
        <v>0</v>
      </c>
      <c r="AA38" s="12"/>
      <c r="AB38" s="12"/>
      <c r="AC38" s="30">
        <v>0</v>
      </c>
      <c r="AD38" s="12"/>
      <c r="AE38" s="12"/>
      <c r="AF38" s="30">
        <v>0</v>
      </c>
      <c r="AG38" s="12"/>
      <c r="AH38" s="12"/>
      <c r="AI38" s="14">
        <v>45351</v>
      </c>
    </row>
    <row r="39" spans="1:35" x14ac:dyDescent="0.35">
      <c r="A39" s="12">
        <v>901573385</v>
      </c>
      <c r="B39" s="12" t="s">
        <v>224</v>
      </c>
      <c r="C39" s="12" t="s">
        <v>10</v>
      </c>
      <c r="D39" s="12">
        <v>564</v>
      </c>
      <c r="E39" s="12" t="s">
        <v>93</v>
      </c>
      <c r="F39" s="12" t="s">
        <v>94</v>
      </c>
      <c r="G39" s="13">
        <v>44977</v>
      </c>
      <c r="H39" s="14">
        <v>45170</v>
      </c>
      <c r="I39" s="14">
        <v>45170.291666666664</v>
      </c>
      <c r="J39" s="15">
        <v>4200000</v>
      </c>
      <c r="K39" s="15">
        <v>4200000</v>
      </c>
      <c r="L39" s="16" t="s">
        <v>13</v>
      </c>
      <c r="M39" s="17" t="s">
        <v>17</v>
      </c>
      <c r="N39" s="12">
        <v>5059013</v>
      </c>
      <c r="O39" s="12" t="s">
        <v>143</v>
      </c>
      <c r="P39" s="12" t="s">
        <v>149</v>
      </c>
      <c r="Q39" s="12" t="s">
        <v>164</v>
      </c>
      <c r="R39" s="30">
        <v>4200000</v>
      </c>
      <c r="S39" s="30">
        <v>0</v>
      </c>
      <c r="T39" s="30">
        <v>4200000</v>
      </c>
      <c r="U39" s="30">
        <v>0</v>
      </c>
      <c r="V39" s="30">
        <v>0</v>
      </c>
      <c r="W39" s="30">
        <v>4200000</v>
      </c>
      <c r="X39" s="30">
        <v>0</v>
      </c>
      <c r="Y39" s="12"/>
      <c r="Z39" s="30">
        <v>0</v>
      </c>
      <c r="AA39" s="12"/>
      <c r="AB39" s="12"/>
      <c r="AC39" s="30">
        <v>0</v>
      </c>
      <c r="AD39" s="12"/>
      <c r="AE39" s="12"/>
      <c r="AF39" s="30">
        <v>0</v>
      </c>
      <c r="AG39" s="12"/>
      <c r="AH39" s="12"/>
      <c r="AI39" s="14">
        <v>45351</v>
      </c>
    </row>
    <row r="40" spans="1:35" x14ac:dyDescent="0.35">
      <c r="A40" s="12">
        <v>901573385</v>
      </c>
      <c r="B40" s="12" t="s">
        <v>224</v>
      </c>
      <c r="C40" s="12" t="s">
        <v>10</v>
      </c>
      <c r="D40" s="12">
        <v>565</v>
      </c>
      <c r="E40" s="12" t="s">
        <v>95</v>
      </c>
      <c r="F40" s="12" t="s">
        <v>96</v>
      </c>
      <c r="G40" s="13">
        <v>44977</v>
      </c>
      <c r="H40" s="14">
        <v>45170</v>
      </c>
      <c r="I40" s="14">
        <v>45170.291666666664</v>
      </c>
      <c r="J40" s="15">
        <v>2200000</v>
      </c>
      <c r="K40" s="15">
        <v>2200000</v>
      </c>
      <c r="L40" s="16" t="s">
        <v>13</v>
      </c>
      <c r="M40" s="17" t="s">
        <v>17</v>
      </c>
      <c r="N40" s="12">
        <v>5059014</v>
      </c>
      <c r="O40" s="12" t="s">
        <v>143</v>
      </c>
      <c r="P40" s="12" t="s">
        <v>149</v>
      </c>
      <c r="Q40" s="12" t="s">
        <v>164</v>
      </c>
      <c r="R40" s="30">
        <v>2200000</v>
      </c>
      <c r="S40" s="30">
        <v>0</v>
      </c>
      <c r="T40" s="30">
        <v>2200000</v>
      </c>
      <c r="U40" s="30">
        <v>0</v>
      </c>
      <c r="V40" s="30">
        <v>0</v>
      </c>
      <c r="W40" s="30">
        <v>2200000</v>
      </c>
      <c r="X40" s="30">
        <v>0</v>
      </c>
      <c r="Y40" s="12"/>
      <c r="Z40" s="30">
        <v>0</v>
      </c>
      <c r="AA40" s="12"/>
      <c r="AB40" s="12"/>
      <c r="AC40" s="30">
        <v>0</v>
      </c>
      <c r="AD40" s="12"/>
      <c r="AE40" s="12"/>
      <c r="AF40" s="30">
        <v>0</v>
      </c>
      <c r="AG40" s="12"/>
      <c r="AH40" s="12"/>
      <c r="AI40" s="14">
        <v>45351</v>
      </c>
    </row>
    <row r="41" spans="1:35" x14ac:dyDescent="0.35">
      <c r="A41" s="12">
        <v>901573385</v>
      </c>
      <c r="B41" s="12" t="s">
        <v>224</v>
      </c>
      <c r="C41" s="12" t="s">
        <v>10</v>
      </c>
      <c r="D41" s="12">
        <v>566</v>
      </c>
      <c r="E41" s="12" t="s">
        <v>97</v>
      </c>
      <c r="F41" s="12" t="s">
        <v>98</v>
      </c>
      <c r="G41" s="13">
        <v>44977</v>
      </c>
      <c r="H41" s="14">
        <v>45170</v>
      </c>
      <c r="I41" s="14">
        <v>45170.334420868057</v>
      </c>
      <c r="J41" s="15">
        <v>5400000</v>
      </c>
      <c r="K41" s="15">
        <v>5400000</v>
      </c>
      <c r="L41" s="16" t="s">
        <v>13</v>
      </c>
      <c r="M41" s="17" t="s">
        <v>17</v>
      </c>
      <c r="N41" s="12">
        <v>5059015</v>
      </c>
      <c r="O41" s="12" t="s">
        <v>143</v>
      </c>
      <c r="P41" s="12" t="s">
        <v>149</v>
      </c>
      <c r="Q41" s="12" t="s">
        <v>164</v>
      </c>
      <c r="R41" s="30">
        <v>5400000</v>
      </c>
      <c r="S41" s="30">
        <v>0</v>
      </c>
      <c r="T41" s="30">
        <v>5400000</v>
      </c>
      <c r="U41" s="30">
        <v>0</v>
      </c>
      <c r="V41" s="30">
        <v>0</v>
      </c>
      <c r="W41" s="30">
        <v>5400000</v>
      </c>
      <c r="X41" s="30">
        <v>0</v>
      </c>
      <c r="Y41" s="12"/>
      <c r="Z41" s="30">
        <v>0</v>
      </c>
      <c r="AA41" s="12"/>
      <c r="AB41" s="12"/>
      <c r="AC41" s="30">
        <v>0</v>
      </c>
      <c r="AD41" s="12"/>
      <c r="AE41" s="12"/>
      <c r="AF41" s="30">
        <v>0</v>
      </c>
      <c r="AG41" s="12"/>
      <c r="AH41" s="12"/>
      <c r="AI41" s="14">
        <v>45351</v>
      </c>
    </row>
    <row r="42" spans="1:35" x14ac:dyDescent="0.35">
      <c r="A42" s="12">
        <v>901573385</v>
      </c>
      <c r="B42" s="12" t="s">
        <v>224</v>
      </c>
      <c r="C42" s="12" t="s">
        <v>10</v>
      </c>
      <c r="D42" s="12">
        <v>567</v>
      </c>
      <c r="E42" s="12" t="s">
        <v>99</v>
      </c>
      <c r="F42" s="12" t="s">
        <v>100</v>
      </c>
      <c r="G42" s="13">
        <v>44977</v>
      </c>
      <c r="H42" s="14">
        <v>45170</v>
      </c>
      <c r="I42" s="14">
        <v>45170.339040624996</v>
      </c>
      <c r="J42" s="15">
        <v>8200000</v>
      </c>
      <c r="K42" s="15">
        <v>8200000</v>
      </c>
      <c r="L42" s="16" t="s">
        <v>13</v>
      </c>
      <c r="M42" s="17" t="s">
        <v>17</v>
      </c>
      <c r="N42" s="12">
        <v>5059016</v>
      </c>
      <c r="O42" s="12" t="s">
        <v>143</v>
      </c>
      <c r="P42" s="12" t="s">
        <v>149</v>
      </c>
      <c r="Q42" s="12" t="s">
        <v>164</v>
      </c>
      <c r="R42" s="30">
        <v>8200000</v>
      </c>
      <c r="S42" s="30">
        <v>0</v>
      </c>
      <c r="T42" s="30">
        <v>8200000</v>
      </c>
      <c r="U42" s="30">
        <v>0</v>
      </c>
      <c r="V42" s="30">
        <v>0</v>
      </c>
      <c r="W42" s="30">
        <v>8200000</v>
      </c>
      <c r="X42" s="30">
        <v>0</v>
      </c>
      <c r="Y42" s="12"/>
      <c r="Z42" s="30">
        <v>0</v>
      </c>
      <c r="AA42" s="12"/>
      <c r="AB42" s="12"/>
      <c r="AC42" s="30">
        <v>0</v>
      </c>
      <c r="AD42" s="12"/>
      <c r="AE42" s="12"/>
      <c r="AF42" s="30">
        <v>0</v>
      </c>
      <c r="AG42" s="12"/>
      <c r="AH42" s="12"/>
      <c r="AI42" s="14">
        <v>45351</v>
      </c>
    </row>
    <row r="43" spans="1:35" x14ac:dyDescent="0.35">
      <c r="A43" s="12">
        <v>901573385</v>
      </c>
      <c r="B43" s="12" t="s">
        <v>224</v>
      </c>
      <c r="C43" s="12" t="s">
        <v>10</v>
      </c>
      <c r="D43" s="12">
        <v>568</v>
      </c>
      <c r="E43" s="12" t="s">
        <v>101</v>
      </c>
      <c r="F43" s="12" t="s">
        <v>102</v>
      </c>
      <c r="G43" s="13">
        <v>44977</v>
      </c>
      <c r="H43" s="14">
        <v>45170</v>
      </c>
      <c r="I43" s="14">
        <v>45170.340945254633</v>
      </c>
      <c r="J43" s="15">
        <v>4600000</v>
      </c>
      <c r="K43" s="15">
        <v>4600000</v>
      </c>
      <c r="L43" s="16" t="s">
        <v>13</v>
      </c>
      <c r="M43" s="17" t="s">
        <v>17</v>
      </c>
      <c r="N43" s="12">
        <v>5059017</v>
      </c>
      <c r="O43" s="12" t="s">
        <v>143</v>
      </c>
      <c r="P43" s="12" t="s">
        <v>149</v>
      </c>
      <c r="Q43" s="12" t="s">
        <v>164</v>
      </c>
      <c r="R43" s="30">
        <v>4600000</v>
      </c>
      <c r="S43" s="30">
        <v>0</v>
      </c>
      <c r="T43" s="30">
        <v>4600000</v>
      </c>
      <c r="U43" s="30">
        <v>0</v>
      </c>
      <c r="V43" s="30">
        <v>0</v>
      </c>
      <c r="W43" s="30">
        <v>4600000</v>
      </c>
      <c r="X43" s="30">
        <v>0</v>
      </c>
      <c r="Y43" s="12"/>
      <c r="Z43" s="30">
        <v>0</v>
      </c>
      <c r="AA43" s="12"/>
      <c r="AB43" s="12"/>
      <c r="AC43" s="30">
        <v>0</v>
      </c>
      <c r="AD43" s="12"/>
      <c r="AE43" s="12"/>
      <c r="AF43" s="30">
        <v>0</v>
      </c>
      <c r="AG43" s="12"/>
      <c r="AH43" s="12"/>
      <c r="AI43" s="14">
        <v>45351</v>
      </c>
    </row>
    <row r="44" spans="1:35" x14ac:dyDescent="0.35">
      <c r="A44" s="12">
        <v>901573385</v>
      </c>
      <c r="B44" s="12" t="s">
        <v>224</v>
      </c>
      <c r="C44" s="12" t="s">
        <v>10</v>
      </c>
      <c r="D44" s="12">
        <v>569</v>
      </c>
      <c r="E44" s="12" t="s">
        <v>103</v>
      </c>
      <c r="F44" s="12" t="s">
        <v>104</v>
      </c>
      <c r="G44" s="13">
        <v>44977</v>
      </c>
      <c r="H44" s="14">
        <v>45170</v>
      </c>
      <c r="I44" s="14">
        <v>45170.343662071762</v>
      </c>
      <c r="J44" s="15">
        <v>2400000</v>
      </c>
      <c r="K44" s="15">
        <v>2400000</v>
      </c>
      <c r="L44" s="16" t="s">
        <v>13</v>
      </c>
      <c r="M44" s="17" t="s">
        <v>17</v>
      </c>
      <c r="N44" s="12">
        <v>5059018</v>
      </c>
      <c r="O44" s="12" t="s">
        <v>143</v>
      </c>
      <c r="P44" s="12" t="s">
        <v>149</v>
      </c>
      <c r="Q44" s="12" t="s">
        <v>164</v>
      </c>
      <c r="R44" s="30">
        <v>2400000</v>
      </c>
      <c r="S44" s="30">
        <v>0</v>
      </c>
      <c r="T44" s="30">
        <v>2400000</v>
      </c>
      <c r="U44" s="30">
        <v>0</v>
      </c>
      <c r="V44" s="30">
        <v>0</v>
      </c>
      <c r="W44" s="30">
        <v>2400000</v>
      </c>
      <c r="X44" s="30">
        <v>0</v>
      </c>
      <c r="Y44" s="12"/>
      <c r="Z44" s="30">
        <v>0</v>
      </c>
      <c r="AA44" s="12"/>
      <c r="AB44" s="12"/>
      <c r="AC44" s="30">
        <v>0</v>
      </c>
      <c r="AD44" s="12"/>
      <c r="AE44" s="12"/>
      <c r="AF44" s="30">
        <v>0</v>
      </c>
      <c r="AG44" s="12"/>
      <c r="AH44" s="12"/>
      <c r="AI44" s="14">
        <v>45351</v>
      </c>
    </row>
    <row r="45" spans="1:35" x14ac:dyDescent="0.35">
      <c r="A45" s="12">
        <v>901573385</v>
      </c>
      <c r="B45" s="12" t="s">
        <v>224</v>
      </c>
      <c r="C45" s="12" t="s">
        <v>10</v>
      </c>
      <c r="D45" s="12">
        <v>570</v>
      </c>
      <c r="E45" s="12" t="s">
        <v>105</v>
      </c>
      <c r="F45" s="12" t="s">
        <v>106</v>
      </c>
      <c r="G45" s="13">
        <v>44977</v>
      </c>
      <c r="H45" s="14">
        <v>45170</v>
      </c>
      <c r="I45" s="14">
        <v>45170.345124884261</v>
      </c>
      <c r="J45" s="15">
        <v>1600000</v>
      </c>
      <c r="K45" s="15">
        <v>1600000</v>
      </c>
      <c r="L45" s="16" t="s">
        <v>13</v>
      </c>
      <c r="M45" s="17" t="s">
        <v>17</v>
      </c>
      <c r="N45" s="12">
        <v>5059019</v>
      </c>
      <c r="O45" s="12" t="s">
        <v>143</v>
      </c>
      <c r="P45" s="12" t="s">
        <v>149</v>
      </c>
      <c r="Q45" s="12" t="s">
        <v>164</v>
      </c>
      <c r="R45" s="30">
        <v>1600000</v>
      </c>
      <c r="S45" s="30">
        <v>0</v>
      </c>
      <c r="T45" s="30">
        <v>1600000</v>
      </c>
      <c r="U45" s="30">
        <v>0</v>
      </c>
      <c r="V45" s="30">
        <v>0</v>
      </c>
      <c r="W45" s="30">
        <v>1600000</v>
      </c>
      <c r="X45" s="30">
        <v>0</v>
      </c>
      <c r="Y45" s="12"/>
      <c r="Z45" s="30">
        <v>0</v>
      </c>
      <c r="AA45" s="12"/>
      <c r="AB45" s="12"/>
      <c r="AC45" s="30">
        <v>0</v>
      </c>
      <c r="AD45" s="12"/>
      <c r="AE45" s="12"/>
      <c r="AF45" s="30">
        <v>0</v>
      </c>
      <c r="AG45" s="12"/>
      <c r="AH45" s="12"/>
      <c r="AI45" s="14">
        <v>45351</v>
      </c>
    </row>
    <row r="46" spans="1:35" x14ac:dyDescent="0.35">
      <c r="A46" s="12">
        <v>901573385</v>
      </c>
      <c r="B46" s="12" t="s">
        <v>224</v>
      </c>
      <c r="C46" s="12" t="s">
        <v>10</v>
      </c>
      <c r="D46" s="12">
        <v>571</v>
      </c>
      <c r="E46" s="12" t="s">
        <v>107</v>
      </c>
      <c r="F46" s="12" t="s">
        <v>108</v>
      </c>
      <c r="G46" s="13">
        <v>44977</v>
      </c>
      <c r="H46" s="14">
        <v>45170</v>
      </c>
      <c r="I46" s="14">
        <v>45170.346459062501</v>
      </c>
      <c r="J46" s="15">
        <v>11716000</v>
      </c>
      <c r="K46" s="15">
        <v>11716000</v>
      </c>
      <c r="L46" s="16" t="s">
        <v>13</v>
      </c>
      <c r="M46" s="17" t="s">
        <v>17</v>
      </c>
      <c r="N46" s="12">
        <v>5059020</v>
      </c>
      <c r="O46" s="12" t="s">
        <v>143</v>
      </c>
      <c r="P46" s="12" t="s">
        <v>150</v>
      </c>
      <c r="Q46" s="12" t="s">
        <v>164</v>
      </c>
      <c r="R46" s="30">
        <v>11716000</v>
      </c>
      <c r="S46" s="30">
        <v>0</v>
      </c>
      <c r="T46" s="30">
        <v>11716000</v>
      </c>
      <c r="U46" s="30">
        <v>0</v>
      </c>
      <c r="V46" s="30">
        <v>0</v>
      </c>
      <c r="W46" s="30">
        <v>11716000</v>
      </c>
      <c r="X46" s="30">
        <v>0</v>
      </c>
      <c r="Y46" s="12"/>
      <c r="Z46" s="30">
        <v>0</v>
      </c>
      <c r="AA46" s="12"/>
      <c r="AB46" s="12"/>
      <c r="AC46" s="30">
        <v>0</v>
      </c>
      <c r="AD46" s="12"/>
      <c r="AE46" s="12"/>
      <c r="AF46" s="30">
        <v>3200000</v>
      </c>
      <c r="AG46" s="12" t="s">
        <v>175</v>
      </c>
      <c r="AH46" s="12" t="s">
        <v>171</v>
      </c>
      <c r="AI46" s="14">
        <v>45351</v>
      </c>
    </row>
    <row r="47" spans="1:35" x14ac:dyDescent="0.35">
      <c r="A47" s="12">
        <v>901573385</v>
      </c>
      <c r="B47" s="12" t="s">
        <v>224</v>
      </c>
      <c r="C47" s="12" t="s">
        <v>10</v>
      </c>
      <c r="D47" s="12">
        <v>572</v>
      </c>
      <c r="E47" s="12" t="s">
        <v>109</v>
      </c>
      <c r="F47" s="12" t="s">
        <v>110</v>
      </c>
      <c r="G47" s="13">
        <v>44977</v>
      </c>
      <c r="H47" s="14">
        <v>45170</v>
      </c>
      <c r="I47" s="14">
        <v>45170.347943206019</v>
      </c>
      <c r="J47" s="15">
        <v>9000000</v>
      </c>
      <c r="K47" s="15">
        <v>9000000</v>
      </c>
      <c r="L47" s="16" t="s">
        <v>13</v>
      </c>
      <c r="M47" s="17" t="s">
        <v>17</v>
      </c>
      <c r="N47" s="12">
        <v>5059021</v>
      </c>
      <c r="O47" s="12" t="s">
        <v>143</v>
      </c>
      <c r="P47" s="12" t="s">
        <v>149</v>
      </c>
      <c r="Q47" s="12" t="s">
        <v>164</v>
      </c>
      <c r="R47" s="30">
        <v>9000000</v>
      </c>
      <c r="S47" s="30">
        <v>0</v>
      </c>
      <c r="T47" s="30">
        <v>9000000</v>
      </c>
      <c r="U47" s="30">
        <v>0</v>
      </c>
      <c r="V47" s="30">
        <v>0</v>
      </c>
      <c r="W47" s="30">
        <v>9000000</v>
      </c>
      <c r="X47" s="30">
        <v>0</v>
      </c>
      <c r="Y47" s="12"/>
      <c r="Z47" s="30">
        <v>0</v>
      </c>
      <c r="AA47" s="12"/>
      <c r="AB47" s="12"/>
      <c r="AC47" s="30">
        <v>0</v>
      </c>
      <c r="AD47" s="12"/>
      <c r="AE47" s="12"/>
      <c r="AF47" s="30">
        <v>0</v>
      </c>
      <c r="AG47" s="12"/>
      <c r="AH47" s="12"/>
      <c r="AI47" s="14">
        <v>45351</v>
      </c>
    </row>
    <row r="48" spans="1:35" x14ac:dyDescent="0.35">
      <c r="A48" s="12">
        <v>901573385</v>
      </c>
      <c r="B48" s="12" t="s">
        <v>224</v>
      </c>
      <c r="C48" s="12" t="s">
        <v>10</v>
      </c>
      <c r="D48" s="12">
        <v>573</v>
      </c>
      <c r="E48" s="12" t="s">
        <v>111</v>
      </c>
      <c r="F48" s="12" t="s">
        <v>112</v>
      </c>
      <c r="G48" s="13">
        <v>44977</v>
      </c>
      <c r="H48" s="14">
        <v>45170</v>
      </c>
      <c r="I48" s="14">
        <v>45170.349583912037</v>
      </c>
      <c r="J48" s="15">
        <v>400000</v>
      </c>
      <c r="K48" s="15">
        <v>400000</v>
      </c>
      <c r="L48" s="16" t="s">
        <v>13</v>
      </c>
      <c r="M48" s="17" t="s">
        <v>17</v>
      </c>
      <c r="N48" s="12">
        <v>5059022</v>
      </c>
      <c r="O48" s="12" t="s">
        <v>143</v>
      </c>
      <c r="P48" s="12" t="s">
        <v>149</v>
      </c>
      <c r="Q48" s="12" t="s">
        <v>164</v>
      </c>
      <c r="R48" s="30">
        <v>400000</v>
      </c>
      <c r="S48" s="30">
        <v>0</v>
      </c>
      <c r="T48" s="30">
        <v>400000</v>
      </c>
      <c r="U48" s="30">
        <v>0</v>
      </c>
      <c r="V48" s="30">
        <v>0</v>
      </c>
      <c r="W48" s="30">
        <v>400000</v>
      </c>
      <c r="X48" s="30">
        <v>0</v>
      </c>
      <c r="Y48" s="12"/>
      <c r="Z48" s="30">
        <v>0</v>
      </c>
      <c r="AA48" s="12"/>
      <c r="AB48" s="12"/>
      <c r="AC48" s="30">
        <v>0</v>
      </c>
      <c r="AD48" s="12"/>
      <c r="AE48" s="12"/>
      <c r="AF48" s="30">
        <v>0</v>
      </c>
      <c r="AG48" s="12"/>
      <c r="AH48" s="12"/>
      <c r="AI48" s="14">
        <v>45351</v>
      </c>
    </row>
    <row r="49" spans="1:35" x14ac:dyDescent="0.35">
      <c r="A49" s="12">
        <v>901573385</v>
      </c>
      <c r="B49" s="12" t="s">
        <v>224</v>
      </c>
      <c r="C49" s="12" t="s">
        <v>10</v>
      </c>
      <c r="D49" s="12">
        <v>576</v>
      </c>
      <c r="E49" s="12" t="s">
        <v>113</v>
      </c>
      <c r="F49" s="12" t="s">
        <v>114</v>
      </c>
      <c r="G49" s="13">
        <v>44977</v>
      </c>
      <c r="H49" s="14">
        <v>45170</v>
      </c>
      <c r="I49" s="14">
        <v>45170.354843900466</v>
      </c>
      <c r="J49" s="15">
        <v>1600000</v>
      </c>
      <c r="K49" s="15">
        <v>1600000</v>
      </c>
      <c r="L49" s="16" t="s">
        <v>13</v>
      </c>
      <c r="M49" s="17" t="s">
        <v>17</v>
      </c>
      <c r="N49" s="12">
        <v>5059025</v>
      </c>
      <c r="O49" s="12" t="s">
        <v>145</v>
      </c>
      <c r="P49" s="12" t="s">
        <v>149</v>
      </c>
      <c r="Q49" s="12" t="s">
        <v>164</v>
      </c>
      <c r="R49" s="30">
        <v>0</v>
      </c>
      <c r="S49" s="30">
        <v>0</v>
      </c>
      <c r="T49" s="30">
        <v>0</v>
      </c>
      <c r="U49" s="30">
        <v>0</v>
      </c>
      <c r="V49" s="30">
        <v>0</v>
      </c>
      <c r="W49" s="30">
        <v>0</v>
      </c>
      <c r="X49" s="30">
        <v>0</v>
      </c>
      <c r="Y49" s="12"/>
      <c r="Z49" s="30">
        <v>0</v>
      </c>
      <c r="AA49" s="12"/>
      <c r="AB49" s="12"/>
      <c r="AC49" s="30">
        <v>0</v>
      </c>
      <c r="AD49" s="12"/>
      <c r="AE49" s="12"/>
      <c r="AF49" s="30">
        <v>0</v>
      </c>
      <c r="AG49" s="12"/>
      <c r="AH49" s="12"/>
      <c r="AI49" s="14">
        <v>45351</v>
      </c>
    </row>
    <row r="50" spans="1:35" x14ac:dyDescent="0.35">
      <c r="A50" s="12">
        <v>901573385</v>
      </c>
      <c r="B50" s="12" t="s">
        <v>224</v>
      </c>
      <c r="C50" s="12" t="s">
        <v>10</v>
      </c>
      <c r="D50" s="12">
        <v>577</v>
      </c>
      <c r="E50" s="12" t="s">
        <v>115</v>
      </c>
      <c r="F50" s="12" t="s">
        <v>116</v>
      </c>
      <c r="G50" s="13">
        <v>44977</v>
      </c>
      <c r="H50" s="14">
        <v>45170</v>
      </c>
      <c r="I50" s="14">
        <v>45170.35645428241</v>
      </c>
      <c r="J50" s="15">
        <v>2000000</v>
      </c>
      <c r="K50" s="15">
        <v>2000000</v>
      </c>
      <c r="L50" s="16" t="s">
        <v>13</v>
      </c>
      <c r="M50" s="17" t="s">
        <v>17</v>
      </c>
      <c r="N50" s="12">
        <v>5059026</v>
      </c>
      <c r="O50" s="12" t="s">
        <v>143</v>
      </c>
      <c r="P50" s="12" t="s">
        <v>149</v>
      </c>
      <c r="Q50" s="12" t="s">
        <v>164</v>
      </c>
      <c r="R50" s="30">
        <v>2000000</v>
      </c>
      <c r="S50" s="30">
        <v>0</v>
      </c>
      <c r="T50" s="30">
        <v>2000000</v>
      </c>
      <c r="U50" s="30">
        <v>0</v>
      </c>
      <c r="V50" s="30">
        <v>0</v>
      </c>
      <c r="W50" s="30">
        <v>2000000</v>
      </c>
      <c r="X50" s="30">
        <v>0</v>
      </c>
      <c r="Y50" s="12"/>
      <c r="Z50" s="30">
        <v>0</v>
      </c>
      <c r="AA50" s="12"/>
      <c r="AB50" s="12"/>
      <c r="AC50" s="30">
        <v>0</v>
      </c>
      <c r="AD50" s="12"/>
      <c r="AE50" s="12"/>
      <c r="AF50" s="30">
        <v>0</v>
      </c>
      <c r="AG50" s="12"/>
      <c r="AH50" s="12"/>
      <c r="AI50" s="14">
        <v>45351</v>
      </c>
    </row>
    <row r="51" spans="1:35" x14ac:dyDescent="0.35">
      <c r="A51" s="12">
        <v>901573385</v>
      </c>
      <c r="B51" s="12" t="s">
        <v>224</v>
      </c>
      <c r="C51" s="12" t="s">
        <v>10</v>
      </c>
      <c r="D51" s="12">
        <v>578</v>
      </c>
      <c r="E51" s="12" t="s">
        <v>117</v>
      </c>
      <c r="F51" s="12" t="s">
        <v>118</v>
      </c>
      <c r="G51" s="13">
        <v>44977</v>
      </c>
      <c r="H51" s="14">
        <v>45170</v>
      </c>
      <c r="I51" s="14">
        <v>45170.357116354164</v>
      </c>
      <c r="J51" s="15">
        <v>400000</v>
      </c>
      <c r="K51" s="15">
        <v>400000</v>
      </c>
      <c r="L51" s="16" t="s">
        <v>13</v>
      </c>
      <c r="M51" s="17" t="s">
        <v>17</v>
      </c>
      <c r="N51" s="12">
        <v>5119060</v>
      </c>
      <c r="O51" s="12" t="s">
        <v>146</v>
      </c>
      <c r="P51" s="12" t="s">
        <v>151</v>
      </c>
      <c r="Q51" s="12" t="s">
        <v>166</v>
      </c>
      <c r="R51" s="30">
        <v>400000</v>
      </c>
      <c r="S51" s="30">
        <v>0</v>
      </c>
      <c r="T51" s="30">
        <v>400000</v>
      </c>
      <c r="U51" s="30">
        <v>0</v>
      </c>
      <c r="V51" s="30">
        <v>400000</v>
      </c>
      <c r="W51" s="30">
        <v>400000</v>
      </c>
      <c r="X51" s="30">
        <v>0</v>
      </c>
      <c r="Y51" s="12"/>
      <c r="Z51" s="30">
        <v>0</v>
      </c>
      <c r="AA51" s="12"/>
      <c r="AB51" s="12"/>
      <c r="AC51" s="30">
        <v>0</v>
      </c>
      <c r="AD51" s="12"/>
      <c r="AE51" s="12"/>
      <c r="AF51" s="30">
        <v>0</v>
      </c>
      <c r="AG51" s="12"/>
      <c r="AH51" s="12"/>
      <c r="AI51" s="14">
        <v>45351</v>
      </c>
    </row>
    <row r="52" spans="1:35" x14ac:dyDescent="0.35">
      <c r="A52" s="12">
        <v>901573385</v>
      </c>
      <c r="B52" s="12" t="s">
        <v>224</v>
      </c>
      <c r="C52" s="12" t="s">
        <v>10</v>
      </c>
      <c r="D52" s="12">
        <v>579</v>
      </c>
      <c r="E52" s="12" t="s">
        <v>119</v>
      </c>
      <c r="F52" s="12" t="s">
        <v>120</v>
      </c>
      <c r="G52" s="13">
        <v>44977</v>
      </c>
      <c r="H52" s="14">
        <v>45170</v>
      </c>
      <c r="I52" s="14">
        <v>45170.360749571759</v>
      </c>
      <c r="J52" s="15">
        <v>5400000</v>
      </c>
      <c r="K52" s="15">
        <v>5400000</v>
      </c>
      <c r="L52" s="16" t="s">
        <v>13</v>
      </c>
      <c r="M52" s="17" t="s">
        <v>17</v>
      </c>
      <c r="N52" s="12">
        <v>5059028</v>
      </c>
      <c r="O52" s="12" t="s">
        <v>143</v>
      </c>
      <c r="P52" s="12" t="s">
        <v>149</v>
      </c>
      <c r="Q52" s="12" t="s">
        <v>164</v>
      </c>
      <c r="R52" s="30">
        <v>5400000</v>
      </c>
      <c r="S52" s="30">
        <v>0</v>
      </c>
      <c r="T52" s="30">
        <v>5400000</v>
      </c>
      <c r="U52" s="30">
        <v>0</v>
      </c>
      <c r="V52" s="30">
        <v>0</v>
      </c>
      <c r="W52" s="30">
        <v>5400000</v>
      </c>
      <c r="X52" s="30">
        <v>0</v>
      </c>
      <c r="Y52" s="12"/>
      <c r="Z52" s="30">
        <v>0</v>
      </c>
      <c r="AA52" s="12"/>
      <c r="AB52" s="12"/>
      <c r="AC52" s="30">
        <v>0</v>
      </c>
      <c r="AD52" s="12"/>
      <c r="AE52" s="12"/>
      <c r="AF52" s="30">
        <v>0</v>
      </c>
      <c r="AG52" s="12"/>
      <c r="AH52" s="12"/>
      <c r="AI52" s="14">
        <v>45351</v>
      </c>
    </row>
    <row r="53" spans="1:35" x14ac:dyDescent="0.35">
      <c r="A53" s="12">
        <v>901573385</v>
      </c>
      <c r="B53" s="12" t="s">
        <v>224</v>
      </c>
      <c r="C53" s="12" t="s">
        <v>10</v>
      </c>
      <c r="D53" s="12">
        <v>633</v>
      </c>
      <c r="E53" s="12" t="s">
        <v>121</v>
      </c>
      <c r="F53" s="12" t="s">
        <v>122</v>
      </c>
      <c r="G53" s="13">
        <v>45188</v>
      </c>
      <c r="H53" s="14">
        <v>45201</v>
      </c>
      <c r="I53" s="14">
        <v>45201.291666666664</v>
      </c>
      <c r="J53" s="15">
        <v>3000000</v>
      </c>
      <c r="K53" s="15">
        <v>3000000</v>
      </c>
      <c r="L53" s="16" t="s">
        <v>14</v>
      </c>
      <c r="M53" s="17" t="s">
        <v>17</v>
      </c>
      <c r="N53" s="12">
        <v>5074907</v>
      </c>
      <c r="O53" s="12" t="s">
        <v>143</v>
      </c>
      <c r="P53" s="12" t="s">
        <v>149</v>
      </c>
      <c r="Q53" s="12" t="s">
        <v>164</v>
      </c>
      <c r="R53" s="30">
        <v>3000000</v>
      </c>
      <c r="S53" s="30">
        <v>0</v>
      </c>
      <c r="T53" s="30">
        <v>3000000</v>
      </c>
      <c r="U53" s="30">
        <v>0</v>
      </c>
      <c r="V53" s="30">
        <v>0</v>
      </c>
      <c r="W53" s="30">
        <v>3000000</v>
      </c>
      <c r="X53" s="30">
        <v>0</v>
      </c>
      <c r="Y53" s="12"/>
      <c r="Z53" s="30">
        <v>0</v>
      </c>
      <c r="AA53" s="12"/>
      <c r="AB53" s="12"/>
      <c r="AC53" s="30">
        <v>0</v>
      </c>
      <c r="AD53" s="12"/>
      <c r="AE53" s="12"/>
      <c r="AF53" s="30">
        <v>0</v>
      </c>
      <c r="AG53" s="12"/>
      <c r="AH53" s="12"/>
      <c r="AI53" s="14">
        <v>45351</v>
      </c>
    </row>
    <row r="54" spans="1:35" x14ac:dyDescent="0.35">
      <c r="A54" s="12">
        <v>901573385</v>
      </c>
      <c r="B54" s="12" t="s">
        <v>224</v>
      </c>
      <c r="C54" s="12" t="s">
        <v>10</v>
      </c>
      <c r="D54" s="12">
        <v>634</v>
      </c>
      <c r="E54" s="12" t="s">
        <v>123</v>
      </c>
      <c r="F54" s="12" t="s">
        <v>124</v>
      </c>
      <c r="G54" s="13">
        <v>45188</v>
      </c>
      <c r="H54" s="14">
        <v>45201</v>
      </c>
      <c r="I54" s="14">
        <v>45201.291666666664</v>
      </c>
      <c r="J54" s="15">
        <v>3000000</v>
      </c>
      <c r="K54" s="15">
        <v>3000000</v>
      </c>
      <c r="L54" s="16" t="s">
        <v>14</v>
      </c>
      <c r="M54" s="17" t="s">
        <v>17</v>
      </c>
      <c r="N54" s="12">
        <v>5074908</v>
      </c>
      <c r="O54" s="12" t="s">
        <v>143</v>
      </c>
      <c r="P54" s="12" t="s">
        <v>149</v>
      </c>
      <c r="Q54" s="12" t="s">
        <v>164</v>
      </c>
      <c r="R54" s="30">
        <v>3000000</v>
      </c>
      <c r="S54" s="30">
        <v>0</v>
      </c>
      <c r="T54" s="30">
        <v>3000000</v>
      </c>
      <c r="U54" s="30">
        <v>0</v>
      </c>
      <c r="V54" s="30">
        <v>0</v>
      </c>
      <c r="W54" s="30">
        <v>3000000</v>
      </c>
      <c r="X54" s="30">
        <v>0</v>
      </c>
      <c r="Y54" s="12"/>
      <c r="Z54" s="30">
        <v>0</v>
      </c>
      <c r="AA54" s="12"/>
      <c r="AB54" s="12"/>
      <c r="AC54" s="30">
        <v>0</v>
      </c>
      <c r="AD54" s="12"/>
      <c r="AE54" s="12"/>
      <c r="AF54" s="30">
        <v>0</v>
      </c>
      <c r="AG54" s="12"/>
      <c r="AH54" s="12"/>
      <c r="AI54" s="14">
        <v>45351</v>
      </c>
    </row>
    <row r="55" spans="1:35" x14ac:dyDescent="0.35">
      <c r="A55" s="12">
        <v>901573385</v>
      </c>
      <c r="B55" s="12" t="s">
        <v>224</v>
      </c>
      <c r="C55" s="12" t="s">
        <v>10</v>
      </c>
      <c r="D55" s="12">
        <v>639</v>
      </c>
      <c r="E55" s="12" t="s">
        <v>125</v>
      </c>
      <c r="F55" s="12" t="s">
        <v>126</v>
      </c>
      <c r="G55" s="13">
        <v>45201</v>
      </c>
      <c r="H55" s="14">
        <v>45201</v>
      </c>
      <c r="I55" s="14">
        <v>45201.606628506946</v>
      </c>
      <c r="J55" s="15">
        <v>73087241</v>
      </c>
      <c r="K55" s="15">
        <v>73087241</v>
      </c>
      <c r="L55" s="16" t="s">
        <v>12</v>
      </c>
      <c r="M55" s="17" t="s">
        <v>17</v>
      </c>
      <c r="N55" s="12">
        <v>5081376</v>
      </c>
      <c r="O55" s="12" t="s">
        <v>143</v>
      </c>
      <c r="P55" s="12" t="s">
        <v>149</v>
      </c>
      <c r="Q55" s="12" t="s">
        <v>164</v>
      </c>
      <c r="R55" s="30">
        <v>73087241</v>
      </c>
      <c r="S55" s="30">
        <v>0</v>
      </c>
      <c r="T55" s="30">
        <v>73087241</v>
      </c>
      <c r="U55" s="30">
        <v>0</v>
      </c>
      <c r="V55" s="30">
        <v>0</v>
      </c>
      <c r="W55" s="30">
        <v>73087241</v>
      </c>
      <c r="X55" s="30">
        <v>0</v>
      </c>
      <c r="Y55" s="12"/>
      <c r="Z55" s="30">
        <v>0</v>
      </c>
      <c r="AA55" s="12"/>
      <c r="AB55" s="12"/>
      <c r="AC55" s="30">
        <v>0</v>
      </c>
      <c r="AD55" s="12"/>
      <c r="AE55" s="12"/>
      <c r="AF55" s="30">
        <v>0</v>
      </c>
      <c r="AG55" s="12"/>
      <c r="AH55" s="12"/>
      <c r="AI55" s="14">
        <v>45351</v>
      </c>
    </row>
    <row r="56" spans="1:35" x14ac:dyDescent="0.35">
      <c r="A56" s="12">
        <v>901573385</v>
      </c>
      <c r="B56" s="12" t="s">
        <v>224</v>
      </c>
      <c r="C56" s="12" t="s">
        <v>10</v>
      </c>
      <c r="D56" s="12">
        <v>655</v>
      </c>
      <c r="E56" s="12" t="s">
        <v>127</v>
      </c>
      <c r="F56" s="12" t="s">
        <v>128</v>
      </c>
      <c r="G56" s="13">
        <v>45300</v>
      </c>
      <c r="H56" s="14">
        <v>45300</v>
      </c>
      <c r="I56" s="14">
        <v>45300.489891087964</v>
      </c>
      <c r="J56" s="15">
        <v>76333060</v>
      </c>
      <c r="K56" s="15">
        <v>76333060</v>
      </c>
      <c r="L56" s="16" t="s">
        <v>16</v>
      </c>
      <c r="M56" s="17" t="s">
        <v>17</v>
      </c>
      <c r="N56" s="12">
        <v>5141629</v>
      </c>
      <c r="O56" s="12" t="s">
        <v>147</v>
      </c>
      <c r="P56" s="12" t="s">
        <v>149</v>
      </c>
      <c r="Q56" s="12" t="s">
        <v>164</v>
      </c>
      <c r="R56" s="30">
        <v>0</v>
      </c>
      <c r="S56" s="30">
        <v>0</v>
      </c>
      <c r="T56" s="30">
        <v>0</v>
      </c>
      <c r="U56" s="30">
        <v>0</v>
      </c>
      <c r="V56" s="30">
        <v>0</v>
      </c>
      <c r="W56" s="30">
        <v>0</v>
      </c>
      <c r="X56" s="30">
        <v>74806398.799999997</v>
      </c>
      <c r="Y56" s="12">
        <v>1222358929</v>
      </c>
      <c r="Z56" s="30">
        <v>0</v>
      </c>
      <c r="AA56" s="12"/>
      <c r="AB56" s="12"/>
      <c r="AC56" s="30">
        <v>0</v>
      </c>
      <c r="AD56" s="12"/>
      <c r="AE56" s="12"/>
      <c r="AF56" s="30">
        <v>0</v>
      </c>
      <c r="AG56" s="12"/>
      <c r="AH56" s="12"/>
      <c r="AI56" s="14">
        <v>45351</v>
      </c>
    </row>
    <row r="57" spans="1:35" x14ac:dyDescent="0.35">
      <c r="A57" s="12">
        <v>901573385</v>
      </c>
      <c r="B57" s="12" t="s">
        <v>224</v>
      </c>
      <c r="C57" s="12" t="s">
        <v>10</v>
      </c>
      <c r="D57" s="12">
        <v>657</v>
      </c>
      <c r="E57" s="12" t="s">
        <v>129</v>
      </c>
      <c r="F57" s="12" t="s">
        <v>130</v>
      </c>
      <c r="G57" s="13">
        <v>45309</v>
      </c>
      <c r="H57" s="14">
        <v>45323</v>
      </c>
      <c r="I57" s="14">
        <v>45323.291666666664</v>
      </c>
      <c r="J57" s="15">
        <v>569398306</v>
      </c>
      <c r="K57" s="15">
        <v>569398306</v>
      </c>
      <c r="L57" s="16" t="s">
        <v>16</v>
      </c>
      <c r="M57" s="17" t="s">
        <v>17</v>
      </c>
      <c r="N57" s="12">
        <v>5148307</v>
      </c>
      <c r="O57" s="12" t="s">
        <v>147</v>
      </c>
      <c r="P57" s="12" t="s">
        <v>149</v>
      </c>
      <c r="Q57" s="12" t="s">
        <v>164</v>
      </c>
      <c r="R57" s="30">
        <v>0</v>
      </c>
      <c r="S57" s="30">
        <v>0</v>
      </c>
      <c r="T57" s="30">
        <v>0</v>
      </c>
      <c r="U57" s="30">
        <v>0</v>
      </c>
      <c r="V57" s="30">
        <v>0</v>
      </c>
      <c r="W57" s="30">
        <v>0</v>
      </c>
      <c r="X57" s="30">
        <v>558010339.88</v>
      </c>
      <c r="Y57" s="12">
        <v>1222358984</v>
      </c>
      <c r="Z57" s="30">
        <v>0</v>
      </c>
      <c r="AA57" s="12"/>
      <c r="AB57" s="12"/>
      <c r="AC57" s="30">
        <v>0</v>
      </c>
      <c r="AD57" s="12"/>
      <c r="AE57" s="12"/>
      <c r="AF57" s="30">
        <v>0</v>
      </c>
      <c r="AG57" s="12"/>
      <c r="AH57" s="12"/>
      <c r="AI57" s="14">
        <v>45351</v>
      </c>
    </row>
    <row r="58" spans="1:35" x14ac:dyDescent="0.35">
      <c r="A58" s="12">
        <v>901573385</v>
      </c>
      <c r="B58" s="12" t="s">
        <v>224</v>
      </c>
      <c r="C58" s="12" t="s">
        <v>10</v>
      </c>
      <c r="D58" s="12">
        <v>660</v>
      </c>
      <c r="E58" s="12" t="s">
        <v>131</v>
      </c>
      <c r="F58" s="12" t="s">
        <v>132</v>
      </c>
      <c r="G58" s="13">
        <v>45328</v>
      </c>
      <c r="H58" s="14">
        <v>45328</v>
      </c>
      <c r="I58" s="14">
        <v>45328.474328009259</v>
      </c>
      <c r="J58" s="15">
        <v>569398306</v>
      </c>
      <c r="K58" s="15">
        <v>569398306</v>
      </c>
      <c r="L58" s="16" t="s">
        <v>16</v>
      </c>
      <c r="M58" s="17" t="s">
        <v>17</v>
      </c>
      <c r="N58" s="12">
        <v>5159608</v>
      </c>
      <c r="O58" s="12" t="s">
        <v>147</v>
      </c>
      <c r="P58" s="12" t="e">
        <v>#N/A</v>
      </c>
      <c r="Q58" s="12" t="s">
        <v>164</v>
      </c>
      <c r="R58" s="30">
        <v>0</v>
      </c>
      <c r="S58" s="30">
        <v>0</v>
      </c>
      <c r="T58" s="30">
        <v>0</v>
      </c>
      <c r="U58" s="30">
        <v>0</v>
      </c>
      <c r="V58" s="30">
        <v>0</v>
      </c>
      <c r="W58" s="30">
        <v>0</v>
      </c>
      <c r="X58" s="30">
        <v>558010339.88</v>
      </c>
      <c r="Y58" s="12">
        <v>1222383549</v>
      </c>
      <c r="Z58" s="30">
        <v>0</v>
      </c>
      <c r="AA58" s="12"/>
      <c r="AB58" s="12"/>
      <c r="AC58" s="30">
        <v>0</v>
      </c>
      <c r="AD58" s="12"/>
      <c r="AE58" s="12"/>
      <c r="AF58" s="30">
        <v>0</v>
      </c>
      <c r="AG58" s="12"/>
      <c r="AH58" s="12"/>
      <c r="AI58" s="14">
        <v>45351</v>
      </c>
    </row>
    <row r="59" spans="1:35" x14ac:dyDescent="0.35">
      <c r="A59" s="12">
        <v>901573385</v>
      </c>
      <c r="B59" s="12" t="s">
        <v>224</v>
      </c>
      <c r="C59" s="12" t="s">
        <v>10</v>
      </c>
      <c r="D59" s="12">
        <v>662</v>
      </c>
      <c r="E59" s="12" t="s">
        <v>133</v>
      </c>
      <c r="F59" s="12" t="s">
        <v>134</v>
      </c>
      <c r="G59" s="13">
        <v>45336</v>
      </c>
      <c r="H59" s="14">
        <v>45336</v>
      </c>
      <c r="I59" s="14">
        <v>45336.4293056713</v>
      </c>
      <c r="J59" s="15">
        <v>169931250</v>
      </c>
      <c r="K59" s="15">
        <v>169931250</v>
      </c>
      <c r="L59" s="16" t="s">
        <v>15</v>
      </c>
      <c r="M59" s="17" t="s">
        <v>17</v>
      </c>
      <c r="N59" s="12">
        <v>5164125</v>
      </c>
      <c r="O59" s="12" t="s">
        <v>147</v>
      </c>
      <c r="P59" s="12" t="e">
        <v>#N/A</v>
      </c>
      <c r="Q59" s="12" t="s">
        <v>164</v>
      </c>
      <c r="R59" s="30">
        <v>0</v>
      </c>
      <c r="S59" s="30">
        <v>0</v>
      </c>
      <c r="T59" s="30">
        <v>0</v>
      </c>
      <c r="U59" s="30">
        <v>0</v>
      </c>
      <c r="V59" s="30">
        <v>0</v>
      </c>
      <c r="W59" s="30">
        <v>0</v>
      </c>
      <c r="X59" s="30">
        <v>166532625</v>
      </c>
      <c r="Y59" s="12">
        <v>1222383552</v>
      </c>
      <c r="Z59" s="30">
        <v>0</v>
      </c>
      <c r="AA59" s="12"/>
      <c r="AB59" s="12"/>
      <c r="AC59" s="30">
        <v>0</v>
      </c>
      <c r="AD59" s="12"/>
      <c r="AE59" s="12"/>
      <c r="AF59" s="30">
        <v>0</v>
      </c>
      <c r="AG59" s="12"/>
      <c r="AH59" s="12"/>
      <c r="AI59" s="14">
        <v>45351</v>
      </c>
    </row>
    <row r="60" spans="1:35" x14ac:dyDescent="0.35">
      <c r="A60" s="12">
        <v>901573385</v>
      </c>
      <c r="B60" s="12" t="s">
        <v>224</v>
      </c>
      <c r="C60" s="12" t="s">
        <v>10</v>
      </c>
      <c r="D60" s="12">
        <v>663</v>
      </c>
      <c r="E60" s="12" t="s">
        <v>135</v>
      </c>
      <c r="F60" s="12" t="s">
        <v>136</v>
      </c>
      <c r="G60" s="13">
        <v>45336</v>
      </c>
      <c r="H60" s="14">
        <v>45336</v>
      </c>
      <c r="I60" s="14">
        <v>45336.429673993058</v>
      </c>
      <c r="J60" s="15">
        <v>1068750</v>
      </c>
      <c r="K60" s="15">
        <v>1068750</v>
      </c>
      <c r="L60" s="16" t="s">
        <v>15</v>
      </c>
      <c r="M60" s="17" t="s">
        <v>17</v>
      </c>
      <c r="N60" s="12">
        <v>5164126</v>
      </c>
      <c r="O60" s="12" t="s">
        <v>147</v>
      </c>
      <c r="P60" s="12" t="e">
        <v>#N/A</v>
      </c>
      <c r="Q60" s="12" t="s">
        <v>164</v>
      </c>
      <c r="R60" s="30">
        <v>0</v>
      </c>
      <c r="S60" s="30">
        <v>0</v>
      </c>
      <c r="T60" s="30">
        <v>0</v>
      </c>
      <c r="U60" s="30">
        <v>0</v>
      </c>
      <c r="V60" s="30">
        <v>0</v>
      </c>
      <c r="W60" s="30">
        <v>0</v>
      </c>
      <c r="X60" s="30">
        <v>1047375</v>
      </c>
      <c r="Y60" s="12">
        <v>1222384923</v>
      </c>
      <c r="Z60" s="30">
        <v>0</v>
      </c>
      <c r="AA60" s="12"/>
      <c r="AB60" s="12"/>
      <c r="AC60" s="30">
        <v>0</v>
      </c>
      <c r="AD60" s="12"/>
      <c r="AE60" s="12"/>
      <c r="AF60" s="30">
        <v>0</v>
      </c>
      <c r="AG60" s="12"/>
      <c r="AH60" s="12"/>
      <c r="AI60" s="14">
        <v>45351</v>
      </c>
    </row>
    <row r="61" spans="1:35" x14ac:dyDescent="0.35">
      <c r="A61" s="12">
        <v>901573385</v>
      </c>
      <c r="B61" s="12" t="s">
        <v>224</v>
      </c>
      <c r="C61" s="12" t="s">
        <v>10</v>
      </c>
      <c r="D61" s="12">
        <v>665</v>
      </c>
      <c r="E61" s="12" t="s">
        <v>137</v>
      </c>
      <c r="F61" s="12" t="s">
        <v>138</v>
      </c>
      <c r="G61" s="13">
        <v>45362</v>
      </c>
      <c r="H61" s="14">
        <v>45362</v>
      </c>
      <c r="I61" s="14">
        <v>45362.568376469906</v>
      </c>
      <c r="J61" s="15">
        <v>569398306</v>
      </c>
      <c r="K61" s="15">
        <v>569398306</v>
      </c>
      <c r="L61" s="16" t="s">
        <v>16</v>
      </c>
      <c r="M61" s="17" t="s">
        <v>17</v>
      </c>
      <c r="N61" s="12">
        <v>5179380</v>
      </c>
      <c r="O61" s="12" t="s">
        <v>147</v>
      </c>
      <c r="P61" s="12" t="e">
        <v>#N/A</v>
      </c>
      <c r="Q61" s="12" t="s">
        <v>164</v>
      </c>
      <c r="R61" s="30">
        <v>0</v>
      </c>
      <c r="S61" s="30">
        <v>0</v>
      </c>
      <c r="T61" s="30">
        <v>0</v>
      </c>
      <c r="U61" s="30">
        <v>0</v>
      </c>
      <c r="V61" s="30">
        <v>0</v>
      </c>
      <c r="W61" s="30">
        <v>0</v>
      </c>
      <c r="X61" s="30">
        <v>558010339.88</v>
      </c>
      <c r="Y61" s="12">
        <v>1222402537</v>
      </c>
      <c r="Z61" s="30">
        <v>0</v>
      </c>
      <c r="AA61" s="12"/>
      <c r="AB61" s="12"/>
      <c r="AC61" s="30">
        <v>0</v>
      </c>
      <c r="AD61" s="12"/>
      <c r="AE61" s="12"/>
      <c r="AF61" s="30">
        <v>0</v>
      </c>
      <c r="AG61" s="12"/>
      <c r="AH61" s="12"/>
      <c r="AI61" s="14">
        <v>45351</v>
      </c>
    </row>
    <row r="62" spans="1:35" x14ac:dyDescent="0.35">
      <c r="A62" s="12">
        <v>901573385</v>
      </c>
      <c r="B62" s="12" t="s">
        <v>224</v>
      </c>
      <c r="C62" s="12" t="s">
        <v>10</v>
      </c>
      <c r="D62" s="12">
        <v>666</v>
      </c>
      <c r="E62" s="12" t="s">
        <v>139</v>
      </c>
      <c r="F62" s="12" t="s">
        <v>140</v>
      </c>
      <c r="G62" s="13">
        <v>45362</v>
      </c>
      <c r="H62" s="14">
        <v>45362</v>
      </c>
      <c r="I62" s="14">
        <v>45362.538232488427</v>
      </c>
      <c r="J62" s="15">
        <v>137966694</v>
      </c>
      <c r="K62" s="15">
        <v>137966694</v>
      </c>
      <c r="L62" s="16" t="s">
        <v>16</v>
      </c>
      <c r="M62" s="17" t="s">
        <v>17</v>
      </c>
      <c r="N62" s="12">
        <v>5179381</v>
      </c>
      <c r="O62" s="12" t="s">
        <v>147</v>
      </c>
      <c r="P62" s="12" t="e">
        <v>#N/A</v>
      </c>
      <c r="Q62" s="12" t="s">
        <v>164</v>
      </c>
      <c r="R62" s="30">
        <v>0</v>
      </c>
      <c r="S62" s="30">
        <v>0</v>
      </c>
      <c r="T62" s="30">
        <v>0</v>
      </c>
      <c r="U62" s="30">
        <v>0</v>
      </c>
      <c r="V62" s="30">
        <v>0</v>
      </c>
      <c r="W62" s="30">
        <v>0</v>
      </c>
      <c r="X62" s="30">
        <v>135207360.12</v>
      </c>
      <c r="Y62" s="12">
        <v>1222402538</v>
      </c>
      <c r="Z62" s="30">
        <v>0</v>
      </c>
      <c r="AA62" s="12"/>
      <c r="AB62" s="12"/>
      <c r="AC62" s="30">
        <v>0</v>
      </c>
      <c r="AD62" s="12"/>
      <c r="AE62" s="12"/>
      <c r="AF62" s="30">
        <v>0</v>
      </c>
      <c r="AG62" s="12"/>
      <c r="AH62" s="12"/>
      <c r="AI62" s="14">
        <v>45351</v>
      </c>
    </row>
  </sheetData>
  <dataValidations count="1">
    <dataValidation type="whole" operator="greaterThan" allowBlank="1" showInputMessage="1" showErrorMessage="1" errorTitle="DATO ERRADO" error="El valor debe ser diferente de cero" sqref="J2:K62" xr:uid="{10564B26-9C80-4D11-AE6C-8303903E6C35}">
      <formula1>1</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4F9C4-8669-4C03-8656-E46D4011153B}">
  <dimension ref="B1:P44"/>
  <sheetViews>
    <sheetView showGridLines="0" tabSelected="1" topLeftCell="B1" zoomScale="80" zoomScaleNormal="80" workbookViewId="0">
      <selection activeCell="M27" sqref="M27"/>
    </sheetView>
  </sheetViews>
  <sheetFormatPr baseColWidth="10" defaultRowHeight="12.5" x14ac:dyDescent="0.25"/>
  <cols>
    <col min="1" max="1" width="1" style="33" customWidth="1"/>
    <col min="2" max="2" width="7.81640625" style="33" customWidth="1"/>
    <col min="3" max="3" width="17.54296875" style="33" customWidth="1"/>
    <col min="4" max="4" width="11.54296875" style="33" customWidth="1"/>
    <col min="5" max="6" width="11.453125" style="33" customWidth="1"/>
    <col min="7" max="7" width="8.1796875" style="33" customWidth="1"/>
    <col min="8" max="8" width="20.81640625" style="33" customWidth="1"/>
    <col min="9" max="9" width="25.453125" style="33" customWidth="1"/>
    <col min="10" max="10" width="12.453125" style="33" customWidth="1"/>
    <col min="11" max="11" width="1.7265625" style="33" customWidth="1"/>
    <col min="12" max="12" width="8.7265625" style="33" customWidth="1"/>
    <col min="13" max="13" width="31" style="62" customWidth="1"/>
    <col min="14" max="14" width="13.81640625" style="33" bestFit="1" customWidth="1"/>
    <col min="15" max="15" width="14.453125" style="33" customWidth="1"/>
    <col min="16" max="16" width="13.26953125" style="33" bestFit="1" customWidth="1"/>
    <col min="17" max="225" width="10.90625" style="33"/>
    <col min="226" max="226" width="4.453125" style="33" customWidth="1"/>
    <col min="227" max="227" width="10.90625" style="33"/>
    <col min="228" max="228" width="17.54296875" style="33" customWidth="1"/>
    <col min="229" max="229" width="11.54296875" style="33" customWidth="1"/>
    <col min="230" max="233" width="10.90625" style="33"/>
    <col min="234" max="234" width="22.54296875" style="33" customWidth="1"/>
    <col min="235" max="235" width="14" style="33" customWidth="1"/>
    <col min="236" max="236" width="1.7265625" style="33" customWidth="1"/>
    <col min="237" max="481" width="10.90625" style="33"/>
    <col min="482" max="482" width="4.453125" style="33" customWidth="1"/>
    <col min="483" max="483" width="10.90625" style="33"/>
    <col min="484" max="484" width="17.54296875" style="33" customWidth="1"/>
    <col min="485" max="485" width="11.54296875" style="33" customWidth="1"/>
    <col min="486" max="489" width="10.90625" style="33"/>
    <col min="490" max="490" width="22.54296875" style="33" customWidth="1"/>
    <col min="491" max="491" width="14" style="33" customWidth="1"/>
    <col min="492" max="492" width="1.7265625" style="33" customWidth="1"/>
    <col min="493" max="737" width="10.90625" style="33"/>
    <col min="738" max="738" width="4.453125" style="33" customWidth="1"/>
    <col min="739" max="739" width="10.90625" style="33"/>
    <col min="740" max="740" width="17.54296875" style="33" customWidth="1"/>
    <col min="741" max="741" width="11.54296875" style="33" customWidth="1"/>
    <col min="742" max="745" width="10.90625" style="33"/>
    <col min="746" max="746" width="22.54296875" style="33" customWidth="1"/>
    <col min="747" max="747" width="14" style="33" customWidth="1"/>
    <col min="748" max="748" width="1.7265625" style="33" customWidth="1"/>
    <col min="749" max="993" width="10.90625" style="33"/>
    <col min="994" max="994" width="4.453125" style="33" customWidth="1"/>
    <col min="995" max="995" width="10.90625" style="33"/>
    <col min="996" max="996" width="17.54296875" style="33" customWidth="1"/>
    <col min="997" max="997" width="11.54296875" style="33" customWidth="1"/>
    <col min="998" max="1001" width="10.90625" style="33"/>
    <col min="1002" max="1002" width="22.54296875" style="33" customWidth="1"/>
    <col min="1003" max="1003" width="14" style="33" customWidth="1"/>
    <col min="1004" max="1004" width="1.7265625" style="33" customWidth="1"/>
    <col min="1005" max="1249" width="10.90625" style="33"/>
    <col min="1250" max="1250" width="4.453125" style="33" customWidth="1"/>
    <col min="1251" max="1251" width="10.90625" style="33"/>
    <col min="1252" max="1252" width="17.54296875" style="33" customWidth="1"/>
    <col min="1253" max="1253" width="11.54296875" style="33" customWidth="1"/>
    <col min="1254" max="1257" width="10.90625" style="33"/>
    <col min="1258" max="1258" width="22.54296875" style="33" customWidth="1"/>
    <col min="1259" max="1259" width="14" style="33" customWidth="1"/>
    <col min="1260" max="1260" width="1.7265625" style="33" customWidth="1"/>
    <col min="1261" max="1505" width="10.90625" style="33"/>
    <col min="1506" max="1506" width="4.453125" style="33" customWidth="1"/>
    <col min="1507" max="1507" width="10.90625" style="33"/>
    <col min="1508" max="1508" width="17.54296875" style="33" customWidth="1"/>
    <col min="1509" max="1509" width="11.54296875" style="33" customWidth="1"/>
    <col min="1510" max="1513" width="10.90625" style="33"/>
    <col min="1514" max="1514" width="22.54296875" style="33" customWidth="1"/>
    <col min="1515" max="1515" width="14" style="33" customWidth="1"/>
    <col min="1516" max="1516" width="1.7265625" style="33" customWidth="1"/>
    <col min="1517" max="1761" width="10.90625" style="33"/>
    <col min="1762" max="1762" width="4.453125" style="33" customWidth="1"/>
    <col min="1763" max="1763" width="10.90625" style="33"/>
    <col min="1764" max="1764" width="17.54296875" style="33" customWidth="1"/>
    <col min="1765" max="1765" width="11.54296875" style="33" customWidth="1"/>
    <col min="1766" max="1769" width="10.90625" style="33"/>
    <col min="1770" max="1770" width="22.54296875" style="33" customWidth="1"/>
    <col min="1771" max="1771" width="14" style="33" customWidth="1"/>
    <col min="1772" max="1772" width="1.7265625" style="33" customWidth="1"/>
    <col min="1773" max="2017" width="10.90625" style="33"/>
    <col min="2018" max="2018" width="4.453125" style="33" customWidth="1"/>
    <col min="2019" max="2019" width="10.90625" style="33"/>
    <col min="2020" max="2020" width="17.54296875" style="33" customWidth="1"/>
    <col min="2021" max="2021" width="11.54296875" style="33" customWidth="1"/>
    <col min="2022" max="2025" width="10.90625" style="33"/>
    <col min="2026" max="2026" width="22.54296875" style="33" customWidth="1"/>
    <col min="2027" max="2027" width="14" style="33" customWidth="1"/>
    <col min="2028" max="2028" width="1.7265625" style="33" customWidth="1"/>
    <col min="2029" max="2273" width="10.90625" style="33"/>
    <col min="2274" max="2274" width="4.453125" style="33" customWidth="1"/>
    <col min="2275" max="2275" width="10.90625" style="33"/>
    <col min="2276" max="2276" width="17.54296875" style="33" customWidth="1"/>
    <col min="2277" max="2277" width="11.54296875" style="33" customWidth="1"/>
    <col min="2278" max="2281" width="10.90625" style="33"/>
    <col min="2282" max="2282" width="22.54296875" style="33" customWidth="1"/>
    <col min="2283" max="2283" width="14" style="33" customWidth="1"/>
    <col min="2284" max="2284" width="1.7265625" style="33" customWidth="1"/>
    <col min="2285" max="2529" width="10.90625" style="33"/>
    <col min="2530" max="2530" width="4.453125" style="33" customWidth="1"/>
    <col min="2531" max="2531" width="10.90625" style="33"/>
    <col min="2532" max="2532" width="17.54296875" style="33" customWidth="1"/>
    <col min="2533" max="2533" width="11.54296875" style="33" customWidth="1"/>
    <col min="2534" max="2537" width="10.90625" style="33"/>
    <col min="2538" max="2538" width="22.54296875" style="33" customWidth="1"/>
    <col min="2539" max="2539" width="14" style="33" customWidth="1"/>
    <col min="2540" max="2540" width="1.7265625" style="33" customWidth="1"/>
    <col min="2541" max="2785" width="10.90625" style="33"/>
    <col min="2786" max="2786" width="4.453125" style="33" customWidth="1"/>
    <col min="2787" max="2787" width="10.90625" style="33"/>
    <col min="2788" max="2788" width="17.54296875" style="33" customWidth="1"/>
    <col min="2789" max="2789" width="11.54296875" style="33" customWidth="1"/>
    <col min="2790" max="2793" width="10.90625" style="33"/>
    <col min="2794" max="2794" width="22.54296875" style="33" customWidth="1"/>
    <col min="2795" max="2795" width="14" style="33" customWidth="1"/>
    <col min="2796" max="2796" width="1.7265625" style="33" customWidth="1"/>
    <col min="2797" max="3041" width="10.90625" style="33"/>
    <col min="3042" max="3042" width="4.453125" style="33" customWidth="1"/>
    <col min="3043" max="3043" width="10.90625" style="33"/>
    <col min="3044" max="3044" width="17.54296875" style="33" customWidth="1"/>
    <col min="3045" max="3045" width="11.54296875" style="33" customWidth="1"/>
    <col min="3046" max="3049" width="10.90625" style="33"/>
    <col min="3050" max="3050" width="22.54296875" style="33" customWidth="1"/>
    <col min="3051" max="3051" width="14" style="33" customWidth="1"/>
    <col min="3052" max="3052" width="1.7265625" style="33" customWidth="1"/>
    <col min="3053" max="3297" width="10.90625" style="33"/>
    <col min="3298" max="3298" width="4.453125" style="33" customWidth="1"/>
    <col min="3299" max="3299" width="10.90625" style="33"/>
    <col min="3300" max="3300" width="17.54296875" style="33" customWidth="1"/>
    <col min="3301" max="3301" width="11.54296875" style="33" customWidth="1"/>
    <col min="3302" max="3305" width="10.90625" style="33"/>
    <col min="3306" max="3306" width="22.54296875" style="33" customWidth="1"/>
    <col min="3307" max="3307" width="14" style="33" customWidth="1"/>
    <col min="3308" max="3308" width="1.7265625" style="33" customWidth="1"/>
    <col min="3309" max="3553" width="10.90625" style="33"/>
    <col min="3554" max="3554" width="4.453125" style="33" customWidth="1"/>
    <col min="3555" max="3555" width="10.90625" style="33"/>
    <col min="3556" max="3556" width="17.54296875" style="33" customWidth="1"/>
    <col min="3557" max="3557" width="11.54296875" style="33" customWidth="1"/>
    <col min="3558" max="3561" width="10.90625" style="33"/>
    <col min="3562" max="3562" width="22.54296875" style="33" customWidth="1"/>
    <col min="3563" max="3563" width="14" style="33" customWidth="1"/>
    <col min="3564" max="3564" width="1.7265625" style="33" customWidth="1"/>
    <col min="3565" max="3809" width="10.90625" style="33"/>
    <col min="3810" max="3810" width="4.453125" style="33" customWidth="1"/>
    <col min="3811" max="3811" width="10.90625" style="33"/>
    <col min="3812" max="3812" width="17.54296875" style="33" customWidth="1"/>
    <col min="3813" max="3813" width="11.54296875" style="33" customWidth="1"/>
    <col min="3814" max="3817" width="10.90625" style="33"/>
    <col min="3818" max="3818" width="22.54296875" style="33" customWidth="1"/>
    <col min="3819" max="3819" width="14" style="33" customWidth="1"/>
    <col min="3820" max="3820" width="1.7265625" style="33" customWidth="1"/>
    <col min="3821" max="4065" width="10.90625" style="33"/>
    <col min="4066" max="4066" width="4.453125" style="33" customWidth="1"/>
    <col min="4067" max="4067" width="10.90625" style="33"/>
    <col min="4068" max="4068" width="17.54296875" style="33" customWidth="1"/>
    <col min="4069" max="4069" width="11.54296875" style="33" customWidth="1"/>
    <col min="4070" max="4073" width="10.90625" style="33"/>
    <col min="4074" max="4074" width="22.54296875" style="33" customWidth="1"/>
    <col min="4075" max="4075" width="14" style="33" customWidth="1"/>
    <col min="4076" max="4076" width="1.7265625" style="33" customWidth="1"/>
    <col min="4077" max="4321" width="10.90625" style="33"/>
    <col min="4322" max="4322" width="4.453125" style="33" customWidth="1"/>
    <col min="4323" max="4323" width="10.90625" style="33"/>
    <col min="4324" max="4324" width="17.54296875" style="33" customWidth="1"/>
    <col min="4325" max="4325" width="11.54296875" style="33" customWidth="1"/>
    <col min="4326" max="4329" width="10.90625" style="33"/>
    <col min="4330" max="4330" width="22.54296875" style="33" customWidth="1"/>
    <col min="4331" max="4331" width="14" style="33" customWidth="1"/>
    <col min="4332" max="4332" width="1.7265625" style="33" customWidth="1"/>
    <col min="4333" max="4577" width="10.90625" style="33"/>
    <col min="4578" max="4578" width="4.453125" style="33" customWidth="1"/>
    <col min="4579" max="4579" width="10.90625" style="33"/>
    <col min="4580" max="4580" width="17.54296875" style="33" customWidth="1"/>
    <col min="4581" max="4581" width="11.54296875" style="33" customWidth="1"/>
    <col min="4582" max="4585" width="10.90625" style="33"/>
    <col min="4586" max="4586" width="22.54296875" style="33" customWidth="1"/>
    <col min="4587" max="4587" width="14" style="33" customWidth="1"/>
    <col min="4588" max="4588" width="1.7265625" style="33" customWidth="1"/>
    <col min="4589" max="4833" width="10.90625" style="33"/>
    <col min="4834" max="4834" width="4.453125" style="33" customWidth="1"/>
    <col min="4835" max="4835" width="10.90625" style="33"/>
    <col min="4836" max="4836" width="17.54296875" style="33" customWidth="1"/>
    <col min="4837" max="4837" width="11.54296875" style="33" customWidth="1"/>
    <col min="4838" max="4841" width="10.90625" style="33"/>
    <col min="4842" max="4842" width="22.54296875" style="33" customWidth="1"/>
    <col min="4843" max="4843" width="14" style="33" customWidth="1"/>
    <col min="4844" max="4844" width="1.7265625" style="33" customWidth="1"/>
    <col min="4845" max="5089" width="10.90625" style="33"/>
    <col min="5090" max="5090" width="4.453125" style="33" customWidth="1"/>
    <col min="5091" max="5091" width="10.90625" style="33"/>
    <col min="5092" max="5092" width="17.54296875" style="33" customWidth="1"/>
    <col min="5093" max="5093" width="11.54296875" style="33" customWidth="1"/>
    <col min="5094" max="5097" width="10.90625" style="33"/>
    <col min="5098" max="5098" width="22.54296875" style="33" customWidth="1"/>
    <col min="5099" max="5099" width="14" style="33" customWidth="1"/>
    <col min="5100" max="5100" width="1.7265625" style="33" customWidth="1"/>
    <col min="5101" max="5345" width="10.90625" style="33"/>
    <col min="5346" max="5346" width="4.453125" style="33" customWidth="1"/>
    <col min="5347" max="5347" width="10.90625" style="33"/>
    <col min="5348" max="5348" width="17.54296875" style="33" customWidth="1"/>
    <col min="5349" max="5349" width="11.54296875" style="33" customWidth="1"/>
    <col min="5350" max="5353" width="10.90625" style="33"/>
    <col min="5354" max="5354" width="22.54296875" style="33" customWidth="1"/>
    <col min="5355" max="5355" width="14" style="33" customWidth="1"/>
    <col min="5356" max="5356" width="1.7265625" style="33" customWidth="1"/>
    <col min="5357" max="5601" width="10.90625" style="33"/>
    <col min="5602" max="5602" width="4.453125" style="33" customWidth="1"/>
    <col min="5603" max="5603" width="10.90625" style="33"/>
    <col min="5604" max="5604" width="17.54296875" style="33" customWidth="1"/>
    <col min="5605" max="5605" width="11.54296875" style="33" customWidth="1"/>
    <col min="5606" max="5609" width="10.90625" style="33"/>
    <col min="5610" max="5610" width="22.54296875" style="33" customWidth="1"/>
    <col min="5611" max="5611" width="14" style="33" customWidth="1"/>
    <col min="5612" max="5612" width="1.7265625" style="33" customWidth="1"/>
    <col min="5613" max="5857" width="10.90625" style="33"/>
    <col min="5858" max="5858" width="4.453125" style="33" customWidth="1"/>
    <col min="5859" max="5859" width="10.90625" style="33"/>
    <col min="5860" max="5860" width="17.54296875" style="33" customWidth="1"/>
    <col min="5861" max="5861" width="11.54296875" style="33" customWidth="1"/>
    <col min="5862" max="5865" width="10.90625" style="33"/>
    <col min="5866" max="5866" width="22.54296875" style="33" customWidth="1"/>
    <col min="5867" max="5867" width="14" style="33" customWidth="1"/>
    <col min="5868" max="5868" width="1.7265625" style="33" customWidth="1"/>
    <col min="5869" max="6113" width="10.90625" style="33"/>
    <col min="6114" max="6114" width="4.453125" style="33" customWidth="1"/>
    <col min="6115" max="6115" width="10.90625" style="33"/>
    <col min="6116" max="6116" width="17.54296875" style="33" customWidth="1"/>
    <col min="6117" max="6117" width="11.54296875" style="33" customWidth="1"/>
    <col min="6118" max="6121" width="10.90625" style="33"/>
    <col min="6122" max="6122" width="22.54296875" style="33" customWidth="1"/>
    <col min="6123" max="6123" width="14" style="33" customWidth="1"/>
    <col min="6124" max="6124" width="1.7265625" style="33" customWidth="1"/>
    <col min="6125" max="6369" width="10.90625" style="33"/>
    <col min="6370" max="6370" width="4.453125" style="33" customWidth="1"/>
    <col min="6371" max="6371" width="10.90625" style="33"/>
    <col min="6372" max="6372" width="17.54296875" style="33" customWidth="1"/>
    <col min="6373" max="6373" width="11.54296875" style="33" customWidth="1"/>
    <col min="6374" max="6377" width="10.90625" style="33"/>
    <col min="6378" max="6378" width="22.54296875" style="33" customWidth="1"/>
    <col min="6379" max="6379" width="14" style="33" customWidth="1"/>
    <col min="6380" max="6380" width="1.7265625" style="33" customWidth="1"/>
    <col min="6381" max="6625" width="10.90625" style="33"/>
    <col min="6626" max="6626" width="4.453125" style="33" customWidth="1"/>
    <col min="6627" max="6627" width="10.90625" style="33"/>
    <col min="6628" max="6628" width="17.54296875" style="33" customWidth="1"/>
    <col min="6629" max="6629" width="11.54296875" style="33" customWidth="1"/>
    <col min="6630" max="6633" width="10.90625" style="33"/>
    <col min="6634" max="6634" width="22.54296875" style="33" customWidth="1"/>
    <col min="6635" max="6635" width="14" style="33" customWidth="1"/>
    <col min="6636" max="6636" width="1.7265625" style="33" customWidth="1"/>
    <col min="6637" max="6881" width="10.90625" style="33"/>
    <col min="6882" max="6882" width="4.453125" style="33" customWidth="1"/>
    <col min="6883" max="6883" width="10.90625" style="33"/>
    <col min="6884" max="6884" width="17.54296875" style="33" customWidth="1"/>
    <col min="6885" max="6885" width="11.54296875" style="33" customWidth="1"/>
    <col min="6886" max="6889" width="10.90625" style="33"/>
    <col min="6890" max="6890" width="22.54296875" style="33" customWidth="1"/>
    <col min="6891" max="6891" width="14" style="33" customWidth="1"/>
    <col min="6892" max="6892" width="1.7265625" style="33" customWidth="1"/>
    <col min="6893" max="7137" width="10.90625" style="33"/>
    <col min="7138" max="7138" width="4.453125" style="33" customWidth="1"/>
    <col min="7139" max="7139" width="10.90625" style="33"/>
    <col min="7140" max="7140" width="17.54296875" style="33" customWidth="1"/>
    <col min="7141" max="7141" width="11.54296875" style="33" customWidth="1"/>
    <col min="7142" max="7145" width="10.90625" style="33"/>
    <col min="7146" max="7146" width="22.54296875" style="33" customWidth="1"/>
    <col min="7147" max="7147" width="14" style="33" customWidth="1"/>
    <col min="7148" max="7148" width="1.7265625" style="33" customWidth="1"/>
    <col min="7149" max="7393" width="10.90625" style="33"/>
    <col min="7394" max="7394" width="4.453125" style="33" customWidth="1"/>
    <col min="7395" max="7395" width="10.90625" style="33"/>
    <col min="7396" max="7396" width="17.54296875" style="33" customWidth="1"/>
    <col min="7397" max="7397" width="11.54296875" style="33" customWidth="1"/>
    <col min="7398" max="7401" width="10.90625" style="33"/>
    <col min="7402" max="7402" width="22.54296875" style="33" customWidth="1"/>
    <col min="7403" max="7403" width="14" style="33" customWidth="1"/>
    <col min="7404" max="7404" width="1.7265625" style="33" customWidth="1"/>
    <col min="7405" max="7649" width="10.90625" style="33"/>
    <col min="7650" max="7650" width="4.453125" style="33" customWidth="1"/>
    <col min="7651" max="7651" width="10.90625" style="33"/>
    <col min="7652" max="7652" width="17.54296875" style="33" customWidth="1"/>
    <col min="7653" max="7653" width="11.54296875" style="33" customWidth="1"/>
    <col min="7654" max="7657" width="10.90625" style="33"/>
    <col min="7658" max="7658" width="22.54296875" style="33" customWidth="1"/>
    <col min="7659" max="7659" width="14" style="33" customWidth="1"/>
    <col min="7660" max="7660" width="1.7265625" style="33" customWidth="1"/>
    <col min="7661" max="7905" width="10.90625" style="33"/>
    <col min="7906" max="7906" width="4.453125" style="33" customWidth="1"/>
    <col min="7907" max="7907" width="10.90625" style="33"/>
    <col min="7908" max="7908" width="17.54296875" style="33" customWidth="1"/>
    <col min="7909" max="7909" width="11.54296875" style="33" customWidth="1"/>
    <col min="7910" max="7913" width="10.90625" style="33"/>
    <col min="7914" max="7914" width="22.54296875" style="33" customWidth="1"/>
    <col min="7915" max="7915" width="14" style="33" customWidth="1"/>
    <col min="7916" max="7916" width="1.7265625" style="33" customWidth="1"/>
    <col min="7917" max="8161" width="10.90625" style="33"/>
    <col min="8162" max="8162" width="4.453125" style="33" customWidth="1"/>
    <col min="8163" max="8163" width="10.90625" style="33"/>
    <col min="8164" max="8164" width="17.54296875" style="33" customWidth="1"/>
    <col min="8165" max="8165" width="11.54296875" style="33" customWidth="1"/>
    <col min="8166" max="8169" width="10.90625" style="33"/>
    <col min="8170" max="8170" width="22.54296875" style="33" customWidth="1"/>
    <col min="8171" max="8171" width="14" style="33" customWidth="1"/>
    <col min="8172" max="8172" width="1.7265625" style="33" customWidth="1"/>
    <col min="8173" max="8417" width="10.90625" style="33"/>
    <col min="8418" max="8418" width="4.453125" style="33" customWidth="1"/>
    <col min="8419" max="8419" width="10.90625" style="33"/>
    <col min="8420" max="8420" width="17.54296875" style="33" customWidth="1"/>
    <col min="8421" max="8421" width="11.54296875" style="33" customWidth="1"/>
    <col min="8422" max="8425" width="10.90625" style="33"/>
    <col min="8426" max="8426" width="22.54296875" style="33" customWidth="1"/>
    <col min="8427" max="8427" width="14" style="33" customWidth="1"/>
    <col min="8428" max="8428" width="1.7265625" style="33" customWidth="1"/>
    <col min="8429" max="8673" width="10.90625" style="33"/>
    <col min="8674" max="8674" width="4.453125" style="33" customWidth="1"/>
    <col min="8675" max="8675" width="10.90625" style="33"/>
    <col min="8676" max="8676" width="17.54296875" style="33" customWidth="1"/>
    <col min="8677" max="8677" width="11.54296875" style="33" customWidth="1"/>
    <col min="8678" max="8681" width="10.90625" style="33"/>
    <col min="8682" max="8682" width="22.54296875" style="33" customWidth="1"/>
    <col min="8683" max="8683" width="14" style="33" customWidth="1"/>
    <col min="8684" max="8684" width="1.7265625" style="33" customWidth="1"/>
    <col min="8685" max="8929" width="10.90625" style="33"/>
    <col min="8930" max="8930" width="4.453125" style="33" customWidth="1"/>
    <col min="8931" max="8931" width="10.90625" style="33"/>
    <col min="8932" max="8932" width="17.54296875" style="33" customWidth="1"/>
    <col min="8933" max="8933" width="11.54296875" style="33" customWidth="1"/>
    <col min="8934" max="8937" width="10.90625" style="33"/>
    <col min="8938" max="8938" width="22.54296875" style="33" customWidth="1"/>
    <col min="8939" max="8939" width="14" style="33" customWidth="1"/>
    <col min="8940" max="8940" width="1.7265625" style="33" customWidth="1"/>
    <col min="8941" max="9185" width="10.90625" style="33"/>
    <col min="9186" max="9186" width="4.453125" style="33" customWidth="1"/>
    <col min="9187" max="9187" width="10.90625" style="33"/>
    <col min="9188" max="9188" width="17.54296875" style="33" customWidth="1"/>
    <col min="9189" max="9189" width="11.54296875" style="33" customWidth="1"/>
    <col min="9190" max="9193" width="10.90625" style="33"/>
    <col min="9194" max="9194" width="22.54296875" style="33" customWidth="1"/>
    <col min="9195" max="9195" width="14" style="33" customWidth="1"/>
    <col min="9196" max="9196" width="1.7265625" style="33" customWidth="1"/>
    <col min="9197" max="9441" width="10.90625" style="33"/>
    <col min="9442" max="9442" width="4.453125" style="33" customWidth="1"/>
    <col min="9443" max="9443" width="10.90625" style="33"/>
    <col min="9444" max="9444" width="17.54296875" style="33" customWidth="1"/>
    <col min="9445" max="9445" width="11.54296875" style="33" customWidth="1"/>
    <col min="9446" max="9449" width="10.90625" style="33"/>
    <col min="9450" max="9450" width="22.54296875" style="33" customWidth="1"/>
    <col min="9451" max="9451" width="14" style="33" customWidth="1"/>
    <col min="9452" max="9452" width="1.7265625" style="33" customWidth="1"/>
    <col min="9453" max="9697" width="10.90625" style="33"/>
    <col min="9698" max="9698" width="4.453125" style="33" customWidth="1"/>
    <col min="9699" max="9699" width="10.90625" style="33"/>
    <col min="9700" max="9700" width="17.54296875" style="33" customWidth="1"/>
    <col min="9701" max="9701" width="11.54296875" style="33" customWidth="1"/>
    <col min="9702" max="9705" width="10.90625" style="33"/>
    <col min="9706" max="9706" width="22.54296875" style="33" customWidth="1"/>
    <col min="9707" max="9707" width="14" style="33" customWidth="1"/>
    <col min="9708" max="9708" width="1.7265625" style="33" customWidth="1"/>
    <col min="9709" max="9953" width="10.90625" style="33"/>
    <col min="9954" max="9954" width="4.453125" style="33" customWidth="1"/>
    <col min="9955" max="9955" width="10.90625" style="33"/>
    <col min="9956" max="9956" width="17.54296875" style="33" customWidth="1"/>
    <col min="9957" max="9957" width="11.54296875" style="33" customWidth="1"/>
    <col min="9958" max="9961" width="10.90625" style="33"/>
    <col min="9962" max="9962" width="22.54296875" style="33" customWidth="1"/>
    <col min="9963" max="9963" width="14" style="33" customWidth="1"/>
    <col min="9964" max="9964" width="1.7265625" style="33" customWidth="1"/>
    <col min="9965" max="10209" width="10.90625" style="33"/>
    <col min="10210" max="10210" width="4.453125" style="33" customWidth="1"/>
    <col min="10211" max="10211" width="10.90625" style="33"/>
    <col min="10212" max="10212" width="17.54296875" style="33" customWidth="1"/>
    <col min="10213" max="10213" width="11.54296875" style="33" customWidth="1"/>
    <col min="10214" max="10217" width="10.90625" style="33"/>
    <col min="10218" max="10218" width="22.54296875" style="33" customWidth="1"/>
    <col min="10219" max="10219" width="14" style="33" customWidth="1"/>
    <col min="10220" max="10220" width="1.7265625" style="33" customWidth="1"/>
    <col min="10221" max="10465" width="10.90625" style="33"/>
    <col min="10466" max="10466" width="4.453125" style="33" customWidth="1"/>
    <col min="10467" max="10467" width="10.90625" style="33"/>
    <col min="10468" max="10468" width="17.54296875" style="33" customWidth="1"/>
    <col min="10469" max="10469" width="11.54296875" style="33" customWidth="1"/>
    <col min="10470" max="10473" width="10.90625" style="33"/>
    <col min="10474" max="10474" width="22.54296875" style="33" customWidth="1"/>
    <col min="10475" max="10475" width="14" style="33" customWidth="1"/>
    <col min="10476" max="10476" width="1.7265625" style="33" customWidth="1"/>
    <col min="10477" max="10721" width="10.90625" style="33"/>
    <col min="10722" max="10722" width="4.453125" style="33" customWidth="1"/>
    <col min="10723" max="10723" width="10.90625" style="33"/>
    <col min="10724" max="10724" width="17.54296875" style="33" customWidth="1"/>
    <col min="10725" max="10725" width="11.54296875" style="33" customWidth="1"/>
    <col min="10726" max="10729" width="10.90625" style="33"/>
    <col min="10730" max="10730" width="22.54296875" style="33" customWidth="1"/>
    <col min="10731" max="10731" width="14" style="33" customWidth="1"/>
    <col min="10732" max="10732" width="1.7265625" style="33" customWidth="1"/>
    <col min="10733" max="10977" width="10.90625" style="33"/>
    <col min="10978" max="10978" width="4.453125" style="33" customWidth="1"/>
    <col min="10979" max="10979" width="10.90625" style="33"/>
    <col min="10980" max="10980" width="17.54296875" style="33" customWidth="1"/>
    <col min="10981" max="10981" width="11.54296875" style="33" customWidth="1"/>
    <col min="10982" max="10985" width="10.90625" style="33"/>
    <col min="10986" max="10986" width="22.54296875" style="33" customWidth="1"/>
    <col min="10987" max="10987" width="14" style="33" customWidth="1"/>
    <col min="10988" max="10988" width="1.7265625" style="33" customWidth="1"/>
    <col min="10989" max="11233" width="10.90625" style="33"/>
    <col min="11234" max="11234" width="4.453125" style="33" customWidth="1"/>
    <col min="11235" max="11235" width="10.90625" style="33"/>
    <col min="11236" max="11236" width="17.54296875" style="33" customWidth="1"/>
    <col min="11237" max="11237" width="11.54296875" style="33" customWidth="1"/>
    <col min="11238" max="11241" width="10.90625" style="33"/>
    <col min="11242" max="11242" width="22.54296875" style="33" customWidth="1"/>
    <col min="11243" max="11243" width="14" style="33" customWidth="1"/>
    <col min="11244" max="11244" width="1.7265625" style="33" customWidth="1"/>
    <col min="11245" max="11489" width="10.90625" style="33"/>
    <col min="11490" max="11490" width="4.453125" style="33" customWidth="1"/>
    <col min="11491" max="11491" width="10.90625" style="33"/>
    <col min="11492" max="11492" width="17.54296875" style="33" customWidth="1"/>
    <col min="11493" max="11493" width="11.54296875" style="33" customWidth="1"/>
    <col min="11494" max="11497" width="10.90625" style="33"/>
    <col min="11498" max="11498" width="22.54296875" style="33" customWidth="1"/>
    <col min="11499" max="11499" width="14" style="33" customWidth="1"/>
    <col min="11500" max="11500" width="1.7265625" style="33" customWidth="1"/>
    <col min="11501" max="11745" width="10.90625" style="33"/>
    <col min="11746" max="11746" width="4.453125" style="33" customWidth="1"/>
    <col min="11747" max="11747" width="10.90625" style="33"/>
    <col min="11748" max="11748" width="17.54296875" style="33" customWidth="1"/>
    <col min="11749" max="11749" width="11.54296875" style="33" customWidth="1"/>
    <col min="11750" max="11753" width="10.90625" style="33"/>
    <col min="11754" max="11754" width="22.54296875" style="33" customWidth="1"/>
    <col min="11755" max="11755" width="14" style="33" customWidth="1"/>
    <col min="11756" max="11756" width="1.7265625" style="33" customWidth="1"/>
    <col min="11757" max="12001" width="10.90625" style="33"/>
    <col min="12002" max="12002" width="4.453125" style="33" customWidth="1"/>
    <col min="12003" max="12003" width="10.90625" style="33"/>
    <col min="12004" max="12004" width="17.54296875" style="33" customWidth="1"/>
    <col min="12005" max="12005" width="11.54296875" style="33" customWidth="1"/>
    <col min="12006" max="12009" width="10.90625" style="33"/>
    <col min="12010" max="12010" width="22.54296875" style="33" customWidth="1"/>
    <col min="12011" max="12011" width="14" style="33" customWidth="1"/>
    <col min="12012" max="12012" width="1.7265625" style="33" customWidth="1"/>
    <col min="12013" max="12257" width="10.90625" style="33"/>
    <col min="12258" max="12258" width="4.453125" style="33" customWidth="1"/>
    <col min="12259" max="12259" width="10.90625" style="33"/>
    <col min="12260" max="12260" width="17.54296875" style="33" customWidth="1"/>
    <col min="12261" max="12261" width="11.54296875" style="33" customWidth="1"/>
    <col min="12262" max="12265" width="10.90625" style="33"/>
    <col min="12266" max="12266" width="22.54296875" style="33" customWidth="1"/>
    <col min="12267" max="12267" width="14" style="33" customWidth="1"/>
    <col min="12268" max="12268" width="1.7265625" style="33" customWidth="1"/>
    <col min="12269" max="12513" width="10.90625" style="33"/>
    <col min="12514" max="12514" width="4.453125" style="33" customWidth="1"/>
    <col min="12515" max="12515" width="10.90625" style="33"/>
    <col min="12516" max="12516" width="17.54296875" style="33" customWidth="1"/>
    <col min="12517" max="12517" width="11.54296875" style="33" customWidth="1"/>
    <col min="12518" max="12521" width="10.90625" style="33"/>
    <col min="12522" max="12522" width="22.54296875" style="33" customWidth="1"/>
    <col min="12523" max="12523" width="14" style="33" customWidth="1"/>
    <col min="12524" max="12524" width="1.7265625" style="33" customWidth="1"/>
    <col min="12525" max="12769" width="10.90625" style="33"/>
    <col min="12770" max="12770" width="4.453125" style="33" customWidth="1"/>
    <col min="12771" max="12771" width="10.90625" style="33"/>
    <col min="12772" max="12772" width="17.54296875" style="33" customWidth="1"/>
    <col min="12773" max="12773" width="11.54296875" style="33" customWidth="1"/>
    <col min="12774" max="12777" width="10.90625" style="33"/>
    <col min="12778" max="12778" width="22.54296875" style="33" customWidth="1"/>
    <col min="12779" max="12779" width="14" style="33" customWidth="1"/>
    <col min="12780" max="12780" width="1.7265625" style="33" customWidth="1"/>
    <col min="12781" max="13025" width="10.90625" style="33"/>
    <col min="13026" max="13026" width="4.453125" style="33" customWidth="1"/>
    <col min="13027" max="13027" width="10.90625" style="33"/>
    <col min="13028" max="13028" width="17.54296875" style="33" customWidth="1"/>
    <col min="13029" max="13029" width="11.54296875" style="33" customWidth="1"/>
    <col min="13030" max="13033" width="10.90625" style="33"/>
    <col min="13034" max="13034" width="22.54296875" style="33" customWidth="1"/>
    <col min="13035" max="13035" width="14" style="33" customWidth="1"/>
    <col min="13036" max="13036" width="1.7265625" style="33" customWidth="1"/>
    <col min="13037" max="13281" width="10.90625" style="33"/>
    <col min="13282" max="13282" width="4.453125" style="33" customWidth="1"/>
    <col min="13283" max="13283" width="10.90625" style="33"/>
    <col min="13284" max="13284" width="17.54296875" style="33" customWidth="1"/>
    <col min="13285" max="13285" width="11.54296875" style="33" customWidth="1"/>
    <col min="13286" max="13289" width="10.90625" style="33"/>
    <col min="13290" max="13290" width="22.54296875" style="33" customWidth="1"/>
    <col min="13291" max="13291" width="14" style="33" customWidth="1"/>
    <col min="13292" max="13292" width="1.7265625" style="33" customWidth="1"/>
    <col min="13293" max="13537" width="10.90625" style="33"/>
    <col min="13538" max="13538" width="4.453125" style="33" customWidth="1"/>
    <col min="13539" max="13539" width="10.90625" style="33"/>
    <col min="13540" max="13540" width="17.54296875" style="33" customWidth="1"/>
    <col min="13541" max="13541" width="11.54296875" style="33" customWidth="1"/>
    <col min="13542" max="13545" width="10.90625" style="33"/>
    <col min="13546" max="13546" width="22.54296875" style="33" customWidth="1"/>
    <col min="13547" max="13547" width="14" style="33" customWidth="1"/>
    <col min="13548" max="13548" width="1.7265625" style="33" customWidth="1"/>
    <col min="13549" max="13793" width="10.90625" style="33"/>
    <col min="13794" max="13794" width="4.453125" style="33" customWidth="1"/>
    <col min="13795" max="13795" width="10.90625" style="33"/>
    <col min="13796" max="13796" width="17.54296875" style="33" customWidth="1"/>
    <col min="13797" max="13797" width="11.54296875" style="33" customWidth="1"/>
    <col min="13798" max="13801" width="10.90625" style="33"/>
    <col min="13802" max="13802" width="22.54296875" style="33" customWidth="1"/>
    <col min="13803" max="13803" width="14" style="33" customWidth="1"/>
    <col min="13804" max="13804" width="1.7265625" style="33" customWidth="1"/>
    <col min="13805" max="14049" width="10.90625" style="33"/>
    <col min="14050" max="14050" width="4.453125" style="33" customWidth="1"/>
    <col min="14051" max="14051" width="10.90625" style="33"/>
    <col min="14052" max="14052" width="17.54296875" style="33" customWidth="1"/>
    <col min="14053" max="14053" width="11.54296875" style="33" customWidth="1"/>
    <col min="14054" max="14057" width="10.90625" style="33"/>
    <col min="14058" max="14058" width="22.54296875" style="33" customWidth="1"/>
    <col min="14059" max="14059" width="14" style="33" customWidth="1"/>
    <col min="14060" max="14060" width="1.7265625" style="33" customWidth="1"/>
    <col min="14061" max="14305" width="10.90625" style="33"/>
    <col min="14306" max="14306" width="4.453125" style="33" customWidth="1"/>
    <col min="14307" max="14307" width="10.90625" style="33"/>
    <col min="14308" max="14308" width="17.54296875" style="33" customWidth="1"/>
    <col min="14309" max="14309" width="11.54296875" style="33" customWidth="1"/>
    <col min="14310" max="14313" width="10.90625" style="33"/>
    <col min="14314" max="14314" width="22.54296875" style="33" customWidth="1"/>
    <col min="14315" max="14315" width="14" style="33" customWidth="1"/>
    <col min="14316" max="14316" width="1.7265625" style="33" customWidth="1"/>
    <col min="14317" max="14561" width="10.90625" style="33"/>
    <col min="14562" max="14562" width="4.453125" style="33" customWidth="1"/>
    <col min="14563" max="14563" width="10.90625" style="33"/>
    <col min="14564" max="14564" width="17.54296875" style="33" customWidth="1"/>
    <col min="14565" max="14565" width="11.54296875" style="33" customWidth="1"/>
    <col min="14566" max="14569" width="10.90625" style="33"/>
    <col min="14570" max="14570" width="22.54296875" style="33" customWidth="1"/>
    <col min="14571" max="14571" width="14" style="33" customWidth="1"/>
    <col min="14572" max="14572" width="1.7265625" style="33" customWidth="1"/>
    <col min="14573" max="14817" width="10.90625" style="33"/>
    <col min="14818" max="14818" width="4.453125" style="33" customWidth="1"/>
    <col min="14819" max="14819" width="10.90625" style="33"/>
    <col min="14820" max="14820" width="17.54296875" style="33" customWidth="1"/>
    <col min="14821" max="14821" width="11.54296875" style="33" customWidth="1"/>
    <col min="14822" max="14825" width="10.90625" style="33"/>
    <col min="14826" max="14826" width="22.54296875" style="33" customWidth="1"/>
    <col min="14827" max="14827" width="14" style="33" customWidth="1"/>
    <col min="14828" max="14828" width="1.7265625" style="33" customWidth="1"/>
    <col min="14829" max="15073" width="10.90625" style="33"/>
    <col min="15074" max="15074" width="4.453125" style="33" customWidth="1"/>
    <col min="15075" max="15075" width="10.90625" style="33"/>
    <col min="15076" max="15076" width="17.54296875" style="33" customWidth="1"/>
    <col min="15077" max="15077" width="11.54296875" style="33" customWidth="1"/>
    <col min="15078" max="15081" width="10.90625" style="33"/>
    <col min="15082" max="15082" width="22.54296875" style="33" customWidth="1"/>
    <col min="15083" max="15083" width="14" style="33" customWidth="1"/>
    <col min="15084" max="15084" width="1.7265625" style="33" customWidth="1"/>
    <col min="15085" max="15329" width="10.90625" style="33"/>
    <col min="15330" max="15330" width="4.453125" style="33" customWidth="1"/>
    <col min="15331" max="15331" width="10.90625" style="33"/>
    <col min="15332" max="15332" width="17.54296875" style="33" customWidth="1"/>
    <col min="15333" max="15333" width="11.54296875" style="33" customWidth="1"/>
    <col min="15334" max="15337" width="10.90625" style="33"/>
    <col min="15338" max="15338" width="22.54296875" style="33" customWidth="1"/>
    <col min="15339" max="15339" width="14" style="33" customWidth="1"/>
    <col min="15340" max="15340" width="1.7265625" style="33" customWidth="1"/>
    <col min="15341" max="15585" width="10.90625" style="33"/>
    <col min="15586" max="15586" width="4.453125" style="33" customWidth="1"/>
    <col min="15587" max="15587" width="10.90625" style="33"/>
    <col min="15588" max="15588" width="17.54296875" style="33" customWidth="1"/>
    <col min="15589" max="15589" width="11.54296875" style="33" customWidth="1"/>
    <col min="15590" max="15593" width="10.90625" style="33"/>
    <col min="15594" max="15594" width="22.54296875" style="33" customWidth="1"/>
    <col min="15595" max="15595" width="14" style="33" customWidth="1"/>
    <col min="15596" max="15596" width="1.7265625" style="33" customWidth="1"/>
    <col min="15597" max="15841" width="10.90625" style="33"/>
    <col min="15842" max="15842" width="4.453125" style="33" customWidth="1"/>
    <col min="15843" max="15843" width="10.90625" style="33"/>
    <col min="15844" max="15844" width="17.54296875" style="33" customWidth="1"/>
    <col min="15845" max="15845" width="11.54296875" style="33" customWidth="1"/>
    <col min="15846" max="15849" width="10.90625" style="33"/>
    <col min="15850" max="15850" width="22.54296875" style="33" customWidth="1"/>
    <col min="15851" max="15851" width="14" style="33" customWidth="1"/>
    <col min="15852" max="15852" width="1.7265625" style="33" customWidth="1"/>
    <col min="15853" max="16097" width="10.90625" style="33"/>
    <col min="16098" max="16098" width="4.453125" style="33" customWidth="1"/>
    <col min="16099" max="16099" width="10.90625" style="33"/>
    <col min="16100" max="16100" width="17.54296875" style="33" customWidth="1"/>
    <col min="16101" max="16101" width="11.54296875" style="33" customWidth="1"/>
    <col min="16102" max="16105" width="10.90625" style="33"/>
    <col min="16106" max="16106" width="22.54296875" style="33" customWidth="1"/>
    <col min="16107" max="16107" width="14" style="33" customWidth="1"/>
    <col min="16108" max="16108" width="1.7265625" style="33" customWidth="1"/>
    <col min="16109" max="16384" width="10.90625" style="33"/>
  </cols>
  <sheetData>
    <row r="1" spans="2:16" ht="6" customHeight="1" thickBot="1" x14ac:dyDescent="0.3"/>
    <row r="2" spans="2:16" ht="19.5" customHeight="1" x14ac:dyDescent="0.25">
      <c r="B2" s="34"/>
      <c r="C2" s="35"/>
      <c r="D2" s="36" t="s">
        <v>182</v>
      </c>
      <c r="E2" s="37"/>
      <c r="F2" s="37"/>
      <c r="G2" s="37"/>
      <c r="H2" s="37"/>
      <c r="I2" s="38"/>
      <c r="J2" s="39" t="s">
        <v>183</v>
      </c>
    </row>
    <row r="3" spans="2:16" ht="4.5" customHeight="1" thickBot="1" x14ac:dyDescent="0.3">
      <c r="B3" s="40"/>
      <c r="C3" s="41"/>
      <c r="D3" s="42"/>
      <c r="E3" s="43"/>
      <c r="F3" s="43"/>
      <c r="G3" s="43"/>
      <c r="H3" s="43"/>
      <c r="I3" s="44"/>
      <c r="J3" s="45"/>
    </row>
    <row r="4" spans="2:16" ht="13" x14ac:dyDescent="0.25">
      <c r="B4" s="40"/>
      <c r="C4" s="41"/>
      <c r="D4" s="36" t="s">
        <v>184</v>
      </c>
      <c r="E4" s="37"/>
      <c r="F4" s="37"/>
      <c r="G4" s="37"/>
      <c r="H4" s="37"/>
      <c r="I4" s="38"/>
      <c r="J4" s="39" t="s">
        <v>185</v>
      </c>
    </row>
    <row r="5" spans="2:16" ht="5.25" customHeight="1" x14ac:dyDescent="0.25">
      <c r="B5" s="40"/>
      <c r="C5" s="41"/>
      <c r="D5" s="46"/>
      <c r="E5" s="47"/>
      <c r="F5" s="47"/>
      <c r="G5" s="47"/>
      <c r="H5" s="47"/>
      <c r="I5" s="48"/>
      <c r="J5" s="49"/>
    </row>
    <row r="6" spans="2:16" ht="4.5" customHeight="1" thickBot="1" x14ac:dyDescent="0.3">
      <c r="B6" s="50"/>
      <c r="C6" s="51"/>
      <c r="D6" s="42"/>
      <c r="E6" s="43"/>
      <c r="F6" s="43"/>
      <c r="G6" s="43"/>
      <c r="H6" s="43"/>
      <c r="I6" s="44"/>
      <c r="J6" s="45"/>
    </row>
    <row r="7" spans="2:16" ht="6" customHeight="1" x14ac:dyDescent="0.25">
      <c r="B7" s="52"/>
      <c r="J7" s="53"/>
    </row>
    <row r="8" spans="2:16" ht="9" customHeight="1" x14ac:dyDescent="0.25">
      <c r="B8" s="52"/>
      <c r="J8" s="53"/>
    </row>
    <row r="9" spans="2:16" ht="13" x14ac:dyDescent="0.3">
      <c r="B9" s="52"/>
      <c r="C9" s="54" t="s">
        <v>222</v>
      </c>
      <c r="E9" s="55"/>
      <c r="H9" s="56"/>
      <c r="J9" s="53"/>
    </row>
    <row r="10" spans="2:16" ht="8.25" customHeight="1" x14ac:dyDescent="0.25">
      <c r="B10" s="52"/>
      <c r="J10" s="53"/>
    </row>
    <row r="11" spans="2:16" ht="13" x14ac:dyDescent="0.3">
      <c r="B11" s="52"/>
      <c r="C11" s="54" t="s">
        <v>223</v>
      </c>
      <c r="J11" s="53"/>
    </row>
    <row r="12" spans="2:16" ht="13" x14ac:dyDescent="0.3">
      <c r="B12" s="52"/>
      <c r="C12" s="54" t="s">
        <v>215</v>
      </c>
      <c r="J12" s="53"/>
    </row>
    <row r="13" spans="2:16" x14ac:dyDescent="0.25">
      <c r="B13" s="52"/>
      <c r="J13" s="53"/>
      <c r="M13" s="108"/>
      <c r="N13" s="109"/>
      <c r="O13" s="109"/>
      <c r="P13" s="109"/>
    </row>
    <row r="14" spans="2:16" x14ac:dyDescent="0.25">
      <c r="B14" s="52"/>
      <c r="C14" s="33" t="s">
        <v>216</v>
      </c>
      <c r="G14" s="57"/>
      <c r="H14" s="57"/>
      <c r="I14" s="57"/>
      <c r="J14" s="53"/>
      <c r="M14" s="108"/>
    </row>
    <row r="15" spans="2:16" ht="9" customHeight="1" x14ac:dyDescent="0.25">
      <c r="B15" s="52"/>
      <c r="C15" s="58"/>
      <c r="G15" s="57"/>
      <c r="H15" s="57"/>
      <c r="I15" s="57"/>
      <c r="J15" s="53"/>
      <c r="M15" s="108"/>
    </row>
    <row r="16" spans="2:16" ht="13" x14ac:dyDescent="0.3">
      <c r="B16" s="52"/>
      <c r="C16" s="33" t="s">
        <v>217</v>
      </c>
      <c r="D16" s="55"/>
      <c r="G16" s="57"/>
      <c r="H16" s="59" t="s">
        <v>186</v>
      </c>
      <c r="I16" s="59" t="s">
        <v>187</v>
      </c>
      <c r="J16" s="53"/>
      <c r="M16" s="108"/>
    </row>
    <row r="17" spans="2:14" ht="13" x14ac:dyDescent="0.3">
      <c r="B17" s="52"/>
      <c r="C17" s="54" t="s">
        <v>188</v>
      </c>
      <c r="D17" s="54"/>
      <c r="E17" s="54"/>
      <c r="F17" s="54"/>
      <c r="G17" s="57"/>
      <c r="H17" s="60">
        <v>60</v>
      </c>
      <c r="I17" s="61">
        <v>2478089913</v>
      </c>
      <c r="J17" s="53"/>
      <c r="M17" s="108"/>
    </row>
    <row r="18" spans="2:14" x14ac:dyDescent="0.25">
      <c r="B18" s="52"/>
      <c r="C18" s="33" t="s">
        <v>189</v>
      </c>
      <c r="G18" s="57"/>
      <c r="H18" s="63">
        <v>1</v>
      </c>
      <c r="I18" s="64">
        <v>34200000</v>
      </c>
      <c r="J18" s="53"/>
      <c r="M18" s="108"/>
    </row>
    <row r="19" spans="2:14" x14ac:dyDescent="0.25">
      <c r="B19" s="52"/>
      <c r="C19" s="33" t="s">
        <v>190</v>
      </c>
      <c r="G19" s="57"/>
      <c r="H19" s="63">
        <v>0</v>
      </c>
      <c r="I19" s="64">
        <v>0</v>
      </c>
      <c r="J19" s="53"/>
    </row>
    <row r="20" spans="2:14" x14ac:dyDescent="0.25">
      <c r="B20" s="52"/>
      <c r="C20" s="33" t="s">
        <v>191</v>
      </c>
      <c r="H20" s="65">
        <v>0</v>
      </c>
      <c r="I20" s="66">
        <v>0</v>
      </c>
      <c r="J20" s="53"/>
    </row>
    <row r="21" spans="2:14" x14ac:dyDescent="0.25">
      <c r="B21" s="52"/>
      <c r="C21" s="33" t="s">
        <v>192</v>
      </c>
      <c r="H21" s="65">
        <v>1</v>
      </c>
      <c r="I21" s="66">
        <v>4800000</v>
      </c>
      <c r="J21" s="53"/>
      <c r="N21" s="67"/>
    </row>
    <row r="22" spans="2:14" ht="13" thickBot="1" x14ac:dyDescent="0.3">
      <c r="B22" s="52"/>
      <c r="C22" s="33" t="s">
        <v>193</v>
      </c>
      <c r="H22" s="68">
        <v>0</v>
      </c>
      <c r="I22" s="69">
        <v>0</v>
      </c>
      <c r="J22" s="53"/>
    </row>
    <row r="23" spans="2:14" ht="13" x14ac:dyDescent="0.3">
      <c r="B23" s="52"/>
      <c r="C23" s="54" t="s">
        <v>194</v>
      </c>
      <c r="D23" s="54"/>
      <c r="E23" s="54"/>
      <c r="F23" s="54"/>
      <c r="H23" s="70">
        <f>H18+H19+H20+H21+H22</f>
        <v>2</v>
      </c>
      <c r="I23" s="71">
        <f>I18+I19+I20+I21+I22</f>
        <v>39000000</v>
      </c>
      <c r="J23" s="53"/>
    </row>
    <row r="24" spans="2:14" x14ac:dyDescent="0.25">
      <c r="B24" s="52"/>
      <c r="C24" s="33" t="s">
        <v>195</v>
      </c>
      <c r="H24" s="65">
        <v>57</v>
      </c>
      <c r="I24" s="66">
        <v>2438689913</v>
      </c>
      <c r="J24" s="53"/>
    </row>
    <row r="25" spans="2:14" ht="13" thickBot="1" x14ac:dyDescent="0.3">
      <c r="B25" s="52"/>
      <c r="C25" s="33" t="s">
        <v>151</v>
      </c>
      <c r="H25" s="68">
        <v>1</v>
      </c>
      <c r="I25" s="69">
        <v>400000</v>
      </c>
      <c r="J25" s="53"/>
    </row>
    <row r="26" spans="2:14" ht="13" x14ac:dyDescent="0.3">
      <c r="B26" s="52"/>
      <c r="C26" s="54" t="s">
        <v>196</v>
      </c>
      <c r="D26" s="54"/>
      <c r="E26" s="54"/>
      <c r="F26" s="54"/>
      <c r="H26" s="70">
        <f>H24+H25</f>
        <v>58</v>
      </c>
      <c r="I26" s="71">
        <f>I24+I25</f>
        <v>2439089913</v>
      </c>
      <c r="J26" s="53"/>
    </row>
    <row r="27" spans="2:14" ht="13.5" thickBot="1" x14ac:dyDescent="0.35">
      <c r="B27" s="52"/>
      <c r="C27" s="57" t="s">
        <v>197</v>
      </c>
      <c r="D27" s="72"/>
      <c r="E27" s="72"/>
      <c r="F27" s="72"/>
      <c r="G27" s="57"/>
      <c r="H27" s="73">
        <v>0</v>
      </c>
      <c r="I27" s="74">
        <v>0</v>
      </c>
      <c r="J27" s="75"/>
    </row>
    <row r="28" spans="2:14" ht="13" x14ac:dyDescent="0.3">
      <c r="B28" s="52"/>
      <c r="C28" s="72" t="s">
        <v>198</v>
      </c>
      <c r="D28" s="72"/>
      <c r="E28" s="72"/>
      <c r="F28" s="72"/>
      <c r="G28" s="57"/>
      <c r="H28" s="76">
        <f>H27</f>
        <v>0</v>
      </c>
      <c r="I28" s="64">
        <f>I27</f>
        <v>0</v>
      </c>
      <c r="J28" s="75"/>
    </row>
    <row r="29" spans="2:14" ht="13" x14ac:dyDescent="0.3">
      <c r="B29" s="52"/>
      <c r="C29" s="72"/>
      <c r="D29" s="72"/>
      <c r="E29" s="72"/>
      <c r="F29" s="72"/>
      <c r="G29" s="57"/>
      <c r="H29" s="63"/>
      <c r="I29" s="61"/>
      <c r="J29" s="75"/>
    </row>
    <row r="30" spans="2:14" ht="13.5" thickBot="1" x14ac:dyDescent="0.35">
      <c r="B30" s="52"/>
      <c r="C30" s="72" t="s">
        <v>199</v>
      </c>
      <c r="D30" s="72"/>
      <c r="E30" s="57"/>
      <c r="F30" s="57"/>
      <c r="G30" s="57"/>
      <c r="H30" s="77"/>
      <c r="I30" s="78"/>
      <c r="J30" s="75"/>
    </row>
    <row r="31" spans="2:14" ht="13.5" thickTop="1" x14ac:dyDescent="0.3">
      <c r="B31" s="52"/>
      <c r="C31" s="72"/>
      <c r="D31" s="72"/>
      <c r="E31" s="57"/>
      <c r="F31" s="57"/>
      <c r="G31" s="57"/>
      <c r="H31" s="64">
        <f>H23+H26+H28</f>
        <v>60</v>
      </c>
      <c r="I31" s="64">
        <f>I23+I26+I28</f>
        <v>2478089913</v>
      </c>
      <c r="J31" s="75"/>
    </row>
    <row r="32" spans="2:14" ht="9.75" customHeight="1" x14ac:dyDescent="0.35">
      <c r="B32" s="52"/>
      <c r="C32" s="57"/>
      <c r="D32" s="57"/>
      <c r="E32" s="57"/>
      <c r="F32" s="57"/>
      <c r="G32" s="79"/>
      <c r="H32" s="80"/>
      <c r="I32" s="81"/>
      <c r="J32" s="75"/>
      <c r="L32"/>
    </row>
    <row r="33" spans="2:10" ht="9.75" customHeight="1" x14ac:dyDescent="0.25">
      <c r="B33" s="52"/>
      <c r="C33" s="57"/>
      <c r="D33" s="57"/>
      <c r="E33" s="57"/>
      <c r="F33" s="57"/>
      <c r="G33" s="79"/>
      <c r="H33" s="80"/>
      <c r="I33" s="81"/>
      <c r="J33" s="75"/>
    </row>
    <row r="34" spans="2:10" ht="9.75" customHeight="1" x14ac:dyDescent="0.25">
      <c r="B34" s="52"/>
      <c r="C34" s="57"/>
      <c r="D34" s="57"/>
      <c r="E34" s="57"/>
      <c r="F34" s="57"/>
      <c r="G34" s="79"/>
      <c r="H34" s="80"/>
      <c r="I34" s="81"/>
      <c r="J34" s="75"/>
    </row>
    <row r="35" spans="2:10" ht="9.75" customHeight="1" x14ac:dyDescent="0.25">
      <c r="B35" s="52"/>
      <c r="C35" s="57"/>
      <c r="D35" s="57"/>
      <c r="E35" s="57"/>
      <c r="F35" s="57"/>
      <c r="G35" s="79"/>
      <c r="H35" s="80"/>
      <c r="I35" s="81"/>
      <c r="J35" s="75"/>
    </row>
    <row r="36" spans="2:10" ht="9.75" customHeight="1" x14ac:dyDescent="0.25">
      <c r="B36" s="52"/>
      <c r="C36" s="57"/>
      <c r="D36" s="57"/>
      <c r="E36" s="57"/>
      <c r="F36" s="57"/>
      <c r="G36" s="79"/>
      <c r="H36" s="80"/>
      <c r="I36" s="81"/>
      <c r="J36" s="75"/>
    </row>
    <row r="37" spans="2:10" ht="13.5" thickBot="1" x14ac:dyDescent="0.35">
      <c r="B37" s="52"/>
      <c r="C37" s="82"/>
      <c r="D37" s="83"/>
      <c r="E37" s="57"/>
      <c r="F37" s="57"/>
      <c r="G37" s="57"/>
      <c r="H37" s="84"/>
      <c r="I37" s="85"/>
      <c r="J37" s="75"/>
    </row>
    <row r="38" spans="2:10" ht="13" x14ac:dyDescent="0.3">
      <c r="B38" s="52"/>
      <c r="C38" s="72" t="s">
        <v>218</v>
      </c>
      <c r="D38" s="79"/>
      <c r="E38" s="57"/>
      <c r="F38" s="57"/>
      <c r="G38" s="57"/>
      <c r="H38" s="86" t="s">
        <v>200</v>
      </c>
      <c r="I38" s="79"/>
      <c r="J38" s="75"/>
    </row>
    <row r="39" spans="2:10" ht="13" x14ac:dyDescent="0.3">
      <c r="B39" s="52"/>
      <c r="C39" s="72" t="s">
        <v>219</v>
      </c>
      <c r="D39" s="57"/>
      <c r="E39" s="57"/>
      <c r="F39" s="57"/>
      <c r="G39" s="57"/>
      <c r="H39" s="72" t="s">
        <v>201</v>
      </c>
      <c r="I39" s="79"/>
      <c r="J39" s="75"/>
    </row>
    <row r="40" spans="2:10" ht="13" x14ac:dyDescent="0.3">
      <c r="B40" s="52"/>
      <c r="C40" s="57"/>
      <c r="D40" s="57"/>
      <c r="E40" s="57"/>
      <c r="F40" s="57"/>
      <c r="G40" s="57"/>
      <c r="H40" s="72" t="s">
        <v>202</v>
      </c>
      <c r="I40" s="79"/>
      <c r="J40" s="75"/>
    </row>
    <row r="41" spans="2:10" ht="13" x14ac:dyDescent="0.3">
      <c r="B41" s="52"/>
      <c r="C41" s="57"/>
      <c r="D41" s="57"/>
      <c r="E41" s="57"/>
      <c r="F41" s="57"/>
      <c r="G41" s="72"/>
      <c r="H41" s="79"/>
      <c r="I41" s="79"/>
      <c r="J41" s="75"/>
    </row>
    <row r="42" spans="2:10" x14ac:dyDescent="0.25">
      <c r="B42" s="52"/>
      <c r="C42" s="110" t="s">
        <v>203</v>
      </c>
      <c r="D42" s="110"/>
      <c r="E42" s="110"/>
      <c r="F42" s="110"/>
      <c r="G42" s="110"/>
      <c r="H42" s="110"/>
      <c r="I42" s="110"/>
      <c r="J42" s="75"/>
    </row>
    <row r="43" spans="2:10" x14ac:dyDescent="0.25">
      <c r="B43" s="52"/>
      <c r="C43" s="110"/>
      <c r="D43" s="110"/>
      <c r="E43" s="110"/>
      <c r="F43" s="110"/>
      <c r="G43" s="110"/>
      <c r="H43" s="110"/>
      <c r="I43" s="110"/>
      <c r="J43" s="75"/>
    </row>
    <row r="44" spans="2:10" ht="7.5" customHeight="1" thickBot="1" x14ac:dyDescent="0.3">
      <c r="B44" s="87"/>
      <c r="C44" s="88"/>
      <c r="D44" s="88"/>
      <c r="E44" s="88"/>
      <c r="F44" s="88"/>
      <c r="G44" s="89"/>
      <c r="H44" s="89"/>
      <c r="I44" s="89"/>
      <c r="J44" s="90"/>
    </row>
  </sheetData>
  <mergeCells count="1">
    <mergeCell ref="C42:I43"/>
  </mergeCells>
  <pageMargins left="0.7" right="0.7" top="0.75" bottom="0.75" header="0.3" footer="0.3"/>
  <pageSetup scale="6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AADB3-D77D-4880-B1B4-66710F1E28A7}">
  <dimension ref="B1:WUK31"/>
  <sheetViews>
    <sheetView showGridLines="0" zoomScale="80" zoomScaleNormal="80" zoomScaleSheetLayoutView="100" workbookViewId="0">
      <selection activeCell="J31" sqref="B2:J31"/>
    </sheetView>
  </sheetViews>
  <sheetFormatPr baseColWidth="10" defaultRowHeight="12.5" x14ac:dyDescent="0.25"/>
  <cols>
    <col min="1" max="1" width="4.453125" style="33" customWidth="1"/>
    <col min="2" max="2" width="10.90625" style="33"/>
    <col min="3" max="3" width="12.81640625" style="33" customWidth="1"/>
    <col min="4" max="4" width="22" style="33" customWidth="1"/>
    <col min="5" max="8" width="10.90625" style="33"/>
    <col min="9" max="9" width="24.7265625" style="33" customWidth="1"/>
    <col min="10" max="10" width="12.54296875" style="33" customWidth="1"/>
    <col min="11" max="11" width="1.7265625" style="33" customWidth="1"/>
    <col min="12" max="223" width="10.90625" style="33"/>
    <col min="224" max="224" width="4.453125" style="33" customWidth="1"/>
    <col min="225" max="225" width="10.90625" style="33"/>
    <col min="226" max="226" width="17.54296875" style="33" customWidth="1"/>
    <col min="227" max="227" width="11.54296875" style="33" customWidth="1"/>
    <col min="228" max="231" width="10.90625" style="33"/>
    <col min="232" max="232" width="22.54296875" style="33" customWidth="1"/>
    <col min="233" max="233" width="14" style="33" customWidth="1"/>
    <col min="234" max="234" width="1.7265625" style="33" customWidth="1"/>
    <col min="235" max="479" width="10.90625" style="33"/>
    <col min="480" max="480" width="4.453125" style="33" customWidth="1"/>
    <col min="481" max="481" width="10.90625" style="33"/>
    <col min="482" max="482" width="17.54296875" style="33" customWidth="1"/>
    <col min="483" max="483" width="11.54296875" style="33" customWidth="1"/>
    <col min="484" max="487" width="10.90625" style="33"/>
    <col min="488" max="488" width="22.54296875" style="33" customWidth="1"/>
    <col min="489" max="489" width="14" style="33" customWidth="1"/>
    <col min="490" max="490" width="1.7265625" style="33" customWidth="1"/>
    <col min="491" max="735" width="10.90625" style="33"/>
    <col min="736" max="736" width="4.453125" style="33" customWidth="1"/>
    <col min="737" max="737" width="10.90625" style="33"/>
    <col min="738" max="738" width="17.54296875" style="33" customWidth="1"/>
    <col min="739" max="739" width="11.54296875" style="33" customWidth="1"/>
    <col min="740" max="743" width="10.90625" style="33"/>
    <col min="744" max="744" width="22.54296875" style="33" customWidth="1"/>
    <col min="745" max="745" width="14" style="33" customWidth="1"/>
    <col min="746" max="746" width="1.7265625" style="33" customWidth="1"/>
    <col min="747" max="991" width="10.90625" style="33"/>
    <col min="992" max="992" width="4.453125" style="33" customWidth="1"/>
    <col min="993" max="993" width="10.90625" style="33"/>
    <col min="994" max="994" width="17.54296875" style="33" customWidth="1"/>
    <col min="995" max="995" width="11.54296875" style="33" customWidth="1"/>
    <col min="996" max="999" width="10.90625" style="33"/>
    <col min="1000" max="1000" width="22.54296875" style="33" customWidth="1"/>
    <col min="1001" max="1001" width="14" style="33" customWidth="1"/>
    <col min="1002" max="1002" width="1.7265625" style="33" customWidth="1"/>
    <col min="1003" max="1247" width="10.90625" style="33"/>
    <col min="1248" max="1248" width="4.453125" style="33" customWidth="1"/>
    <col min="1249" max="1249" width="10.90625" style="33"/>
    <col min="1250" max="1250" width="17.54296875" style="33" customWidth="1"/>
    <col min="1251" max="1251" width="11.54296875" style="33" customWidth="1"/>
    <col min="1252" max="1255" width="10.90625" style="33"/>
    <col min="1256" max="1256" width="22.54296875" style="33" customWidth="1"/>
    <col min="1257" max="1257" width="14" style="33" customWidth="1"/>
    <col min="1258" max="1258" width="1.7265625" style="33" customWidth="1"/>
    <col min="1259" max="1503" width="10.90625" style="33"/>
    <col min="1504" max="1504" width="4.453125" style="33" customWidth="1"/>
    <col min="1505" max="1505" width="10.90625" style="33"/>
    <col min="1506" max="1506" width="17.54296875" style="33" customWidth="1"/>
    <col min="1507" max="1507" width="11.54296875" style="33" customWidth="1"/>
    <col min="1508" max="1511" width="10.90625" style="33"/>
    <col min="1512" max="1512" width="22.54296875" style="33" customWidth="1"/>
    <col min="1513" max="1513" width="14" style="33" customWidth="1"/>
    <col min="1514" max="1514" width="1.7265625" style="33" customWidth="1"/>
    <col min="1515" max="1759" width="10.90625" style="33"/>
    <col min="1760" max="1760" width="4.453125" style="33" customWidth="1"/>
    <col min="1761" max="1761" width="10.90625" style="33"/>
    <col min="1762" max="1762" width="17.54296875" style="33" customWidth="1"/>
    <col min="1763" max="1763" width="11.54296875" style="33" customWidth="1"/>
    <col min="1764" max="1767" width="10.90625" style="33"/>
    <col min="1768" max="1768" width="22.54296875" style="33" customWidth="1"/>
    <col min="1769" max="1769" width="14" style="33" customWidth="1"/>
    <col min="1770" max="1770" width="1.7265625" style="33" customWidth="1"/>
    <col min="1771" max="2015" width="10.90625" style="33"/>
    <col min="2016" max="2016" width="4.453125" style="33" customWidth="1"/>
    <col min="2017" max="2017" width="10.90625" style="33"/>
    <col min="2018" max="2018" width="17.54296875" style="33" customWidth="1"/>
    <col min="2019" max="2019" width="11.54296875" style="33" customWidth="1"/>
    <col min="2020" max="2023" width="10.90625" style="33"/>
    <col min="2024" max="2024" width="22.54296875" style="33" customWidth="1"/>
    <col min="2025" max="2025" width="14" style="33" customWidth="1"/>
    <col min="2026" max="2026" width="1.7265625" style="33" customWidth="1"/>
    <col min="2027" max="2271" width="10.90625" style="33"/>
    <col min="2272" max="2272" width="4.453125" style="33" customWidth="1"/>
    <col min="2273" max="2273" width="10.90625" style="33"/>
    <col min="2274" max="2274" width="17.54296875" style="33" customWidth="1"/>
    <col min="2275" max="2275" width="11.54296875" style="33" customWidth="1"/>
    <col min="2276" max="2279" width="10.90625" style="33"/>
    <col min="2280" max="2280" width="22.54296875" style="33" customWidth="1"/>
    <col min="2281" max="2281" width="14" style="33" customWidth="1"/>
    <col min="2282" max="2282" width="1.7265625" style="33" customWidth="1"/>
    <col min="2283" max="2527" width="10.90625" style="33"/>
    <col min="2528" max="2528" width="4.453125" style="33" customWidth="1"/>
    <col min="2529" max="2529" width="10.90625" style="33"/>
    <col min="2530" max="2530" width="17.54296875" style="33" customWidth="1"/>
    <col min="2531" max="2531" width="11.54296875" style="33" customWidth="1"/>
    <col min="2532" max="2535" width="10.90625" style="33"/>
    <col min="2536" max="2536" width="22.54296875" style="33" customWidth="1"/>
    <col min="2537" max="2537" width="14" style="33" customWidth="1"/>
    <col min="2538" max="2538" width="1.7265625" style="33" customWidth="1"/>
    <col min="2539" max="2783" width="10.90625" style="33"/>
    <col min="2784" max="2784" width="4.453125" style="33" customWidth="1"/>
    <col min="2785" max="2785" width="10.90625" style="33"/>
    <col min="2786" max="2786" width="17.54296875" style="33" customWidth="1"/>
    <col min="2787" max="2787" width="11.54296875" style="33" customWidth="1"/>
    <col min="2788" max="2791" width="10.90625" style="33"/>
    <col min="2792" max="2792" width="22.54296875" style="33" customWidth="1"/>
    <col min="2793" max="2793" width="14" style="33" customWidth="1"/>
    <col min="2794" max="2794" width="1.7265625" style="33" customWidth="1"/>
    <col min="2795" max="3039" width="10.90625" style="33"/>
    <col min="3040" max="3040" width="4.453125" style="33" customWidth="1"/>
    <col min="3041" max="3041" width="10.90625" style="33"/>
    <col min="3042" max="3042" width="17.54296875" style="33" customWidth="1"/>
    <col min="3043" max="3043" width="11.54296875" style="33" customWidth="1"/>
    <col min="3044" max="3047" width="10.90625" style="33"/>
    <col min="3048" max="3048" width="22.54296875" style="33" customWidth="1"/>
    <col min="3049" max="3049" width="14" style="33" customWidth="1"/>
    <col min="3050" max="3050" width="1.7265625" style="33" customWidth="1"/>
    <col min="3051" max="3295" width="10.90625" style="33"/>
    <col min="3296" max="3296" width="4.453125" style="33" customWidth="1"/>
    <col min="3297" max="3297" width="10.90625" style="33"/>
    <col min="3298" max="3298" width="17.54296875" style="33" customWidth="1"/>
    <col min="3299" max="3299" width="11.54296875" style="33" customWidth="1"/>
    <col min="3300" max="3303" width="10.90625" style="33"/>
    <col min="3304" max="3304" width="22.54296875" style="33" customWidth="1"/>
    <col min="3305" max="3305" width="14" style="33" customWidth="1"/>
    <col min="3306" max="3306" width="1.7265625" style="33" customWidth="1"/>
    <col min="3307" max="3551" width="10.90625" style="33"/>
    <col min="3552" max="3552" width="4.453125" style="33" customWidth="1"/>
    <col min="3553" max="3553" width="10.90625" style="33"/>
    <col min="3554" max="3554" width="17.54296875" style="33" customWidth="1"/>
    <col min="3555" max="3555" width="11.54296875" style="33" customWidth="1"/>
    <col min="3556" max="3559" width="10.90625" style="33"/>
    <col min="3560" max="3560" width="22.54296875" style="33" customWidth="1"/>
    <col min="3561" max="3561" width="14" style="33" customWidth="1"/>
    <col min="3562" max="3562" width="1.7265625" style="33" customWidth="1"/>
    <col min="3563" max="3807" width="10.90625" style="33"/>
    <col min="3808" max="3808" width="4.453125" style="33" customWidth="1"/>
    <col min="3809" max="3809" width="10.90625" style="33"/>
    <col min="3810" max="3810" width="17.54296875" style="33" customWidth="1"/>
    <col min="3811" max="3811" width="11.54296875" style="33" customWidth="1"/>
    <col min="3812" max="3815" width="10.90625" style="33"/>
    <col min="3816" max="3816" width="22.54296875" style="33" customWidth="1"/>
    <col min="3817" max="3817" width="14" style="33" customWidth="1"/>
    <col min="3818" max="3818" width="1.7265625" style="33" customWidth="1"/>
    <col min="3819" max="4063" width="10.90625" style="33"/>
    <col min="4064" max="4064" width="4.453125" style="33" customWidth="1"/>
    <col min="4065" max="4065" width="10.90625" style="33"/>
    <col min="4066" max="4066" width="17.54296875" style="33" customWidth="1"/>
    <col min="4067" max="4067" width="11.54296875" style="33" customWidth="1"/>
    <col min="4068" max="4071" width="10.90625" style="33"/>
    <col min="4072" max="4072" width="22.54296875" style="33" customWidth="1"/>
    <col min="4073" max="4073" width="14" style="33" customWidth="1"/>
    <col min="4074" max="4074" width="1.7265625" style="33" customWidth="1"/>
    <col min="4075" max="4319" width="10.90625" style="33"/>
    <col min="4320" max="4320" width="4.453125" style="33" customWidth="1"/>
    <col min="4321" max="4321" width="10.90625" style="33"/>
    <col min="4322" max="4322" width="17.54296875" style="33" customWidth="1"/>
    <col min="4323" max="4323" width="11.54296875" style="33" customWidth="1"/>
    <col min="4324" max="4327" width="10.90625" style="33"/>
    <col min="4328" max="4328" width="22.54296875" style="33" customWidth="1"/>
    <col min="4329" max="4329" width="14" style="33" customWidth="1"/>
    <col min="4330" max="4330" width="1.7265625" style="33" customWidth="1"/>
    <col min="4331" max="4575" width="10.90625" style="33"/>
    <col min="4576" max="4576" width="4.453125" style="33" customWidth="1"/>
    <col min="4577" max="4577" width="10.90625" style="33"/>
    <col min="4578" max="4578" width="17.54296875" style="33" customWidth="1"/>
    <col min="4579" max="4579" width="11.54296875" style="33" customWidth="1"/>
    <col min="4580" max="4583" width="10.90625" style="33"/>
    <col min="4584" max="4584" width="22.54296875" style="33" customWidth="1"/>
    <col min="4585" max="4585" width="14" style="33" customWidth="1"/>
    <col min="4586" max="4586" width="1.7265625" style="33" customWidth="1"/>
    <col min="4587" max="4831" width="10.90625" style="33"/>
    <col min="4832" max="4832" width="4.453125" style="33" customWidth="1"/>
    <col min="4833" max="4833" width="10.90625" style="33"/>
    <col min="4834" max="4834" width="17.54296875" style="33" customWidth="1"/>
    <col min="4835" max="4835" width="11.54296875" style="33" customWidth="1"/>
    <col min="4836" max="4839" width="10.90625" style="33"/>
    <col min="4840" max="4840" width="22.54296875" style="33" customWidth="1"/>
    <col min="4841" max="4841" width="14" style="33" customWidth="1"/>
    <col min="4842" max="4842" width="1.7265625" style="33" customWidth="1"/>
    <col min="4843" max="5087" width="10.90625" style="33"/>
    <col min="5088" max="5088" width="4.453125" style="33" customWidth="1"/>
    <col min="5089" max="5089" width="10.90625" style="33"/>
    <col min="5090" max="5090" width="17.54296875" style="33" customWidth="1"/>
    <col min="5091" max="5091" width="11.54296875" style="33" customWidth="1"/>
    <col min="5092" max="5095" width="10.90625" style="33"/>
    <col min="5096" max="5096" width="22.54296875" style="33" customWidth="1"/>
    <col min="5097" max="5097" width="14" style="33" customWidth="1"/>
    <col min="5098" max="5098" width="1.7265625" style="33" customWidth="1"/>
    <col min="5099" max="5343" width="10.90625" style="33"/>
    <col min="5344" max="5344" width="4.453125" style="33" customWidth="1"/>
    <col min="5345" max="5345" width="10.90625" style="33"/>
    <col min="5346" max="5346" width="17.54296875" style="33" customWidth="1"/>
    <col min="5347" max="5347" width="11.54296875" style="33" customWidth="1"/>
    <col min="5348" max="5351" width="10.90625" style="33"/>
    <col min="5352" max="5352" width="22.54296875" style="33" customWidth="1"/>
    <col min="5353" max="5353" width="14" style="33" customWidth="1"/>
    <col min="5354" max="5354" width="1.7265625" style="33" customWidth="1"/>
    <col min="5355" max="5599" width="10.90625" style="33"/>
    <col min="5600" max="5600" width="4.453125" style="33" customWidth="1"/>
    <col min="5601" max="5601" width="10.90625" style="33"/>
    <col min="5602" max="5602" width="17.54296875" style="33" customWidth="1"/>
    <col min="5603" max="5603" width="11.54296875" style="33" customWidth="1"/>
    <col min="5604" max="5607" width="10.90625" style="33"/>
    <col min="5608" max="5608" width="22.54296875" style="33" customWidth="1"/>
    <col min="5609" max="5609" width="14" style="33" customWidth="1"/>
    <col min="5610" max="5610" width="1.7265625" style="33" customWidth="1"/>
    <col min="5611" max="5855" width="10.90625" style="33"/>
    <col min="5856" max="5856" width="4.453125" style="33" customWidth="1"/>
    <col min="5857" max="5857" width="10.90625" style="33"/>
    <col min="5858" max="5858" width="17.54296875" style="33" customWidth="1"/>
    <col min="5859" max="5859" width="11.54296875" style="33" customWidth="1"/>
    <col min="5860" max="5863" width="10.90625" style="33"/>
    <col min="5864" max="5864" width="22.54296875" style="33" customWidth="1"/>
    <col min="5865" max="5865" width="14" style="33" customWidth="1"/>
    <col min="5866" max="5866" width="1.7265625" style="33" customWidth="1"/>
    <col min="5867" max="6111" width="10.90625" style="33"/>
    <col min="6112" max="6112" width="4.453125" style="33" customWidth="1"/>
    <col min="6113" max="6113" width="10.90625" style="33"/>
    <col min="6114" max="6114" width="17.54296875" style="33" customWidth="1"/>
    <col min="6115" max="6115" width="11.54296875" style="33" customWidth="1"/>
    <col min="6116" max="6119" width="10.90625" style="33"/>
    <col min="6120" max="6120" width="22.54296875" style="33" customWidth="1"/>
    <col min="6121" max="6121" width="14" style="33" customWidth="1"/>
    <col min="6122" max="6122" width="1.7265625" style="33" customWidth="1"/>
    <col min="6123" max="6367" width="10.90625" style="33"/>
    <col min="6368" max="6368" width="4.453125" style="33" customWidth="1"/>
    <col min="6369" max="6369" width="10.90625" style="33"/>
    <col min="6370" max="6370" width="17.54296875" style="33" customWidth="1"/>
    <col min="6371" max="6371" width="11.54296875" style="33" customWidth="1"/>
    <col min="6372" max="6375" width="10.90625" style="33"/>
    <col min="6376" max="6376" width="22.54296875" style="33" customWidth="1"/>
    <col min="6377" max="6377" width="14" style="33" customWidth="1"/>
    <col min="6378" max="6378" width="1.7265625" style="33" customWidth="1"/>
    <col min="6379" max="6623" width="10.90625" style="33"/>
    <col min="6624" max="6624" width="4.453125" style="33" customWidth="1"/>
    <col min="6625" max="6625" width="10.90625" style="33"/>
    <col min="6626" max="6626" width="17.54296875" style="33" customWidth="1"/>
    <col min="6627" max="6627" width="11.54296875" style="33" customWidth="1"/>
    <col min="6628" max="6631" width="10.90625" style="33"/>
    <col min="6632" max="6632" width="22.54296875" style="33" customWidth="1"/>
    <col min="6633" max="6633" width="14" style="33" customWidth="1"/>
    <col min="6634" max="6634" width="1.7265625" style="33" customWidth="1"/>
    <col min="6635" max="6879" width="10.90625" style="33"/>
    <col min="6880" max="6880" width="4.453125" style="33" customWidth="1"/>
    <col min="6881" max="6881" width="10.90625" style="33"/>
    <col min="6882" max="6882" width="17.54296875" style="33" customWidth="1"/>
    <col min="6883" max="6883" width="11.54296875" style="33" customWidth="1"/>
    <col min="6884" max="6887" width="10.90625" style="33"/>
    <col min="6888" max="6888" width="22.54296875" style="33" customWidth="1"/>
    <col min="6889" max="6889" width="14" style="33" customWidth="1"/>
    <col min="6890" max="6890" width="1.7265625" style="33" customWidth="1"/>
    <col min="6891" max="7135" width="10.90625" style="33"/>
    <col min="7136" max="7136" width="4.453125" style="33" customWidth="1"/>
    <col min="7137" max="7137" width="10.90625" style="33"/>
    <col min="7138" max="7138" width="17.54296875" style="33" customWidth="1"/>
    <col min="7139" max="7139" width="11.54296875" style="33" customWidth="1"/>
    <col min="7140" max="7143" width="10.90625" style="33"/>
    <col min="7144" max="7144" width="22.54296875" style="33" customWidth="1"/>
    <col min="7145" max="7145" width="14" style="33" customWidth="1"/>
    <col min="7146" max="7146" width="1.7265625" style="33" customWidth="1"/>
    <col min="7147" max="7391" width="10.90625" style="33"/>
    <col min="7392" max="7392" width="4.453125" style="33" customWidth="1"/>
    <col min="7393" max="7393" width="10.90625" style="33"/>
    <col min="7394" max="7394" width="17.54296875" style="33" customWidth="1"/>
    <col min="7395" max="7395" width="11.54296875" style="33" customWidth="1"/>
    <col min="7396" max="7399" width="10.90625" style="33"/>
    <col min="7400" max="7400" width="22.54296875" style="33" customWidth="1"/>
    <col min="7401" max="7401" width="14" style="33" customWidth="1"/>
    <col min="7402" max="7402" width="1.7265625" style="33" customWidth="1"/>
    <col min="7403" max="7647" width="10.90625" style="33"/>
    <col min="7648" max="7648" width="4.453125" style="33" customWidth="1"/>
    <col min="7649" max="7649" width="10.90625" style="33"/>
    <col min="7650" max="7650" width="17.54296875" style="33" customWidth="1"/>
    <col min="7651" max="7651" width="11.54296875" style="33" customWidth="1"/>
    <col min="7652" max="7655" width="10.90625" style="33"/>
    <col min="7656" max="7656" width="22.54296875" style="33" customWidth="1"/>
    <col min="7657" max="7657" width="14" style="33" customWidth="1"/>
    <col min="7658" max="7658" width="1.7265625" style="33" customWidth="1"/>
    <col min="7659" max="7903" width="10.90625" style="33"/>
    <col min="7904" max="7904" width="4.453125" style="33" customWidth="1"/>
    <col min="7905" max="7905" width="10.90625" style="33"/>
    <col min="7906" max="7906" width="17.54296875" style="33" customWidth="1"/>
    <col min="7907" max="7907" width="11.54296875" style="33" customWidth="1"/>
    <col min="7908" max="7911" width="10.90625" style="33"/>
    <col min="7912" max="7912" width="22.54296875" style="33" customWidth="1"/>
    <col min="7913" max="7913" width="14" style="33" customWidth="1"/>
    <col min="7914" max="7914" width="1.7265625" style="33" customWidth="1"/>
    <col min="7915" max="8159" width="10.90625" style="33"/>
    <col min="8160" max="8160" width="4.453125" style="33" customWidth="1"/>
    <col min="8161" max="8161" width="10.90625" style="33"/>
    <col min="8162" max="8162" width="17.54296875" style="33" customWidth="1"/>
    <col min="8163" max="8163" width="11.54296875" style="33" customWidth="1"/>
    <col min="8164" max="8167" width="10.90625" style="33"/>
    <col min="8168" max="8168" width="22.54296875" style="33" customWidth="1"/>
    <col min="8169" max="8169" width="14" style="33" customWidth="1"/>
    <col min="8170" max="8170" width="1.7265625" style="33" customWidth="1"/>
    <col min="8171" max="8415" width="10.90625" style="33"/>
    <col min="8416" max="8416" width="4.453125" style="33" customWidth="1"/>
    <col min="8417" max="8417" width="10.90625" style="33"/>
    <col min="8418" max="8418" width="17.54296875" style="33" customWidth="1"/>
    <col min="8419" max="8419" width="11.54296875" style="33" customWidth="1"/>
    <col min="8420" max="8423" width="10.90625" style="33"/>
    <col min="8424" max="8424" width="22.54296875" style="33" customWidth="1"/>
    <col min="8425" max="8425" width="14" style="33" customWidth="1"/>
    <col min="8426" max="8426" width="1.7265625" style="33" customWidth="1"/>
    <col min="8427" max="8671" width="10.90625" style="33"/>
    <col min="8672" max="8672" width="4.453125" style="33" customWidth="1"/>
    <col min="8673" max="8673" width="10.90625" style="33"/>
    <col min="8674" max="8674" width="17.54296875" style="33" customWidth="1"/>
    <col min="8675" max="8675" width="11.54296875" style="33" customWidth="1"/>
    <col min="8676" max="8679" width="10.90625" style="33"/>
    <col min="8680" max="8680" width="22.54296875" style="33" customWidth="1"/>
    <col min="8681" max="8681" width="14" style="33" customWidth="1"/>
    <col min="8682" max="8682" width="1.7265625" style="33" customWidth="1"/>
    <col min="8683" max="8927" width="10.90625" style="33"/>
    <col min="8928" max="8928" width="4.453125" style="33" customWidth="1"/>
    <col min="8929" max="8929" width="10.90625" style="33"/>
    <col min="8930" max="8930" width="17.54296875" style="33" customWidth="1"/>
    <col min="8931" max="8931" width="11.54296875" style="33" customWidth="1"/>
    <col min="8932" max="8935" width="10.90625" style="33"/>
    <col min="8936" max="8936" width="22.54296875" style="33" customWidth="1"/>
    <col min="8937" max="8937" width="14" style="33" customWidth="1"/>
    <col min="8938" max="8938" width="1.7265625" style="33" customWidth="1"/>
    <col min="8939" max="9183" width="10.90625" style="33"/>
    <col min="9184" max="9184" width="4.453125" style="33" customWidth="1"/>
    <col min="9185" max="9185" width="10.90625" style="33"/>
    <col min="9186" max="9186" width="17.54296875" style="33" customWidth="1"/>
    <col min="9187" max="9187" width="11.54296875" style="33" customWidth="1"/>
    <col min="9188" max="9191" width="10.90625" style="33"/>
    <col min="9192" max="9192" width="22.54296875" style="33" customWidth="1"/>
    <col min="9193" max="9193" width="14" style="33" customWidth="1"/>
    <col min="9194" max="9194" width="1.7265625" style="33" customWidth="1"/>
    <col min="9195" max="9439" width="10.90625" style="33"/>
    <col min="9440" max="9440" width="4.453125" style="33" customWidth="1"/>
    <col min="9441" max="9441" width="10.90625" style="33"/>
    <col min="9442" max="9442" width="17.54296875" style="33" customWidth="1"/>
    <col min="9443" max="9443" width="11.54296875" style="33" customWidth="1"/>
    <col min="9444" max="9447" width="10.90625" style="33"/>
    <col min="9448" max="9448" width="22.54296875" style="33" customWidth="1"/>
    <col min="9449" max="9449" width="14" style="33" customWidth="1"/>
    <col min="9450" max="9450" width="1.7265625" style="33" customWidth="1"/>
    <col min="9451" max="9695" width="10.90625" style="33"/>
    <col min="9696" max="9696" width="4.453125" style="33" customWidth="1"/>
    <col min="9697" max="9697" width="10.90625" style="33"/>
    <col min="9698" max="9698" width="17.54296875" style="33" customWidth="1"/>
    <col min="9699" max="9699" width="11.54296875" style="33" customWidth="1"/>
    <col min="9700" max="9703" width="10.90625" style="33"/>
    <col min="9704" max="9704" width="22.54296875" style="33" customWidth="1"/>
    <col min="9705" max="9705" width="14" style="33" customWidth="1"/>
    <col min="9706" max="9706" width="1.7265625" style="33" customWidth="1"/>
    <col min="9707" max="9951" width="10.90625" style="33"/>
    <col min="9952" max="9952" width="4.453125" style="33" customWidth="1"/>
    <col min="9953" max="9953" width="10.90625" style="33"/>
    <col min="9954" max="9954" width="17.54296875" style="33" customWidth="1"/>
    <col min="9955" max="9955" width="11.54296875" style="33" customWidth="1"/>
    <col min="9956" max="9959" width="10.90625" style="33"/>
    <col min="9960" max="9960" width="22.54296875" style="33" customWidth="1"/>
    <col min="9961" max="9961" width="14" style="33" customWidth="1"/>
    <col min="9962" max="9962" width="1.7265625" style="33" customWidth="1"/>
    <col min="9963" max="10207" width="10.90625" style="33"/>
    <col min="10208" max="10208" width="4.453125" style="33" customWidth="1"/>
    <col min="10209" max="10209" width="10.90625" style="33"/>
    <col min="10210" max="10210" width="17.54296875" style="33" customWidth="1"/>
    <col min="10211" max="10211" width="11.54296875" style="33" customWidth="1"/>
    <col min="10212" max="10215" width="10.90625" style="33"/>
    <col min="10216" max="10216" width="22.54296875" style="33" customWidth="1"/>
    <col min="10217" max="10217" width="14" style="33" customWidth="1"/>
    <col min="10218" max="10218" width="1.7265625" style="33" customWidth="1"/>
    <col min="10219" max="10463" width="10.90625" style="33"/>
    <col min="10464" max="10464" width="4.453125" style="33" customWidth="1"/>
    <col min="10465" max="10465" width="10.90625" style="33"/>
    <col min="10466" max="10466" width="17.54296875" style="33" customWidth="1"/>
    <col min="10467" max="10467" width="11.54296875" style="33" customWidth="1"/>
    <col min="10468" max="10471" width="10.90625" style="33"/>
    <col min="10472" max="10472" width="22.54296875" style="33" customWidth="1"/>
    <col min="10473" max="10473" width="14" style="33" customWidth="1"/>
    <col min="10474" max="10474" width="1.7265625" style="33" customWidth="1"/>
    <col min="10475" max="10719" width="10.90625" style="33"/>
    <col min="10720" max="10720" width="4.453125" style="33" customWidth="1"/>
    <col min="10721" max="10721" width="10.90625" style="33"/>
    <col min="10722" max="10722" width="17.54296875" style="33" customWidth="1"/>
    <col min="10723" max="10723" width="11.54296875" style="33" customWidth="1"/>
    <col min="10724" max="10727" width="10.90625" style="33"/>
    <col min="10728" max="10728" width="22.54296875" style="33" customWidth="1"/>
    <col min="10729" max="10729" width="14" style="33" customWidth="1"/>
    <col min="10730" max="10730" width="1.7265625" style="33" customWidth="1"/>
    <col min="10731" max="10975" width="10.90625" style="33"/>
    <col min="10976" max="10976" width="4.453125" style="33" customWidth="1"/>
    <col min="10977" max="10977" width="10.90625" style="33"/>
    <col min="10978" max="10978" width="17.54296875" style="33" customWidth="1"/>
    <col min="10979" max="10979" width="11.54296875" style="33" customWidth="1"/>
    <col min="10980" max="10983" width="10.90625" style="33"/>
    <col min="10984" max="10984" width="22.54296875" style="33" customWidth="1"/>
    <col min="10985" max="10985" width="14" style="33" customWidth="1"/>
    <col min="10986" max="10986" width="1.7265625" style="33" customWidth="1"/>
    <col min="10987" max="11231" width="10.90625" style="33"/>
    <col min="11232" max="11232" width="4.453125" style="33" customWidth="1"/>
    <col min="11233" max="11233" width="10.90625" style="33"/>
    <col min="11234" max="11234" width="17.54296875" style="33" customWidth="1"/>
    <col min="11235" max="11235" width="11.54296875" style="33" customWidth="1"/>
    <col min="11236" max="11239" width="10.90625" style="33"/>
    <col min="11240" max="11240" width="22.54296875" style="33" customWidth="1"/>
    <col min="11241" max="11241" width="14" style="33" customWidth="1"/>
    <col min="11242" max="11242" width="1.7265625" style="33" customWidth="1"/>
    <col min="11243" max="11487" width="10.90625" style="33"/>
    <col min="11488" max="11488" width="4.453125" style="33" customWidth="1"/>
    <col min="11489" max="11489" width="10.90625" style="33"/>
    <col min="11490" max="11490" width="17.54296875" style="33" customWidth="1"/>
    <col min="11491" max="11491" width="11.54296875" style="33" customWidth="1"/>
    <col min="11492" max="11495" width="10.90625" style="33"/>
    <col min="11496" max="11496" width="22.54296875" style="33" customWidth="1"/>
    <col min="11497" max="11497" width="14" style="33" customWidth="1"/>
    <col min="11498" max="11498" width="1.7265625" style="33" customWidth="1"/>
    <col min="11499" max="11743" width="10.90625" style="33"/>
    <col min="11744" max="11744" width="4.453125" style="33" customWidth="1"/>
    <col min="11745" max="11745" width="10.90625" style="33"/>
    <col min="11746" max="11746" width="17.54296875" style="33" customWidth="1"/>
    <col min="11747" max="11747" width="11.54296875" style="33" customWidth="1"/>
    <col min="11748" max="11751" width="10.90625" style="33"/>
    <col min="11752" max="11752" width="22.54296875" style="33" customWidth="1"/>
    <col min="11753" max="11753" width="14" style="33" customWidth="1"/>
    <col min="11754" max="11754" width="1.7265625" style="33" customWidth="1"/>
    <col min="11755" max="11999" width="10.90625" style="33"/>
    <col min="12000" max="12000" width="4.453125" style="33" customWidth="1"/>
    <col min="12001" max="12001" width="10.90625" style="33"/>
    <col min="12002" max="12002" width="17.54296875" style="33" customWidth="1"/>
    <col min="12003" max="12003" width="11.54296875" style="33" customWidth="1"/>
    <col min="12004" max="12007" width="10.90625" style="33"/>
    <col min="12008" max="12008" width="22.54296875" style="33" customWidth="1"/>
    <col min="12009" max="12009" width="14" style="33" customWidth="1"/>
    <col min="12010" max="12010" width="1.7265625" style="33" customWidth="1"/>
    <col min="12011" max="12255" width="10.90625" style="33"/>
    <col min="12256" max="12256" width="4.453125" style="33" customWidth="1"/>
    <col min="12257" max="12257" width="10.90625" style="33"/>
    <col min="12258" max="12258" width="17.54296875" style="33" customWidth="1"/>
    <col min="12259" max="12259" width="11.54296875" style="33" customWidth="1"/>
    <col min="12260" max="12263" width="10.90625" style="33"/>
    <col min="12264" max="12264" width="22.54296875" style="33" customWidth="1"/>
    <col min="12265" max="12265" width="14" style="33" customWidth="1"/>
    <col min="12266" max="12266" width="1.7265625" style="33" customWidth="1"/>
    <col min="12267" max="12511" width="10.90625" style="33"/>
    <col min="12512" max="12512" width="4.453125" style="33" customWidth="1"/>
    <col min="12513" max="12513" width="10.90625" style="33"/>
    <col min="12514" max="12514" width="17.54296875" style="33" customWidth="1"/>
    <col min="12515" max="12515" width="11.54296875" style="33" customWidth="1"/>
    <col min="12516" max="12519" width="10.90625" style="33"/>
    <col min="12520" max="12520" width="22.54296875" style="33" customWidth="1"/>
    <col min="12521" max="12521" width="14" style="33" customWidth="1"/>
    <col min="12522" max="12522" width="1.7265625" style="33" customWidth="1"/>
    <col min="12523" max="12767" width="10.90625" style="33"/>
    <col min="12768" max="12768" width="4.453125" style="33" customWidth="1"/>
    <col min="12769" max="12769" width="10.90625" style="33"/>
    <col min="12770" max="12770" width="17.54296875" style="33" customWidth="1"/>
    <col min="12771" max="12771" width="11.54296875" style="33" customWidth="1"/>
    <col min="12772" max="12775" width="10.90625" style="33"/>
    <col min="12776" max="12776" width="22.54296875" style="33" customWidth="1"/>
    <col min="12777" max="12777" width="14" style="33" customWidth="1"/>
    <col min="12778" max="12778" width="1.7265625" style="33" customWidth="1"/>
    <col min="12779" max="13023" width="10.90625" style="33"/>
    <col min="13024" max="13024" width="4.453125" style="33" customWidth="1"/>
    <col min="13025" max="13025" width="10.90625" style="33"/>
    <col min="13026" max="13026" width="17.54296875" style="33" customWidth="1"/>
    <col min="13027" max="13027" width="11.54296875" style="33" customWidth="1"/>
    <col min="13028" max="13031" width="10.90625" style="33"/>
    <col min="13032" max="13032" width="22.54296875" style="33" customWidth="1"/>
    <col min="13033" max="13033" width="14" style="33" customWidth="1"/>
    <col min="13034" max="13034" width="1.7265625" style="33" customWidth="1"/>
    <col min="13035" max="13279" width="10.90625" style="33"/>
    <col min="13280" max="13280" width="4.453125" style="33" customWidth="1"/>
    <col min="13281" max="13281" width="10.90625" style="33"/>
    <col min="13282" max="13282" width="17.54296875" style="33" customWidth="1"/>
    <col min="13283" max="13283" width="11.54296875" style="33" customWidth="1"/>
    <col min="13284" max="13287" width="10.90625" style="33"/>
    <col min="13288" max="13288" width="22.54296875" style="33" customWidth="1"/>
    <col min="13289" max="13289" width="14" style="33" customWidth="1"/>
    <col min="13290" max="13290" width="1.7265625" style="33" customWidth="1"/>
    <col min="13291" max="13535" width="10.90625" style="33"/>
    <col min="13536" max="13536" width="4.453125" style="33" customWidth="1"/>
    <col min="13537" max="13537" width="10.90625" style="33"/>
    <col min="13538" max="13538" width="17.54296875" style="33" customWidth="1"/>
    <col min="13539" max="13539" width="11.54296875" style="33" customWidth="1"/>
    <col min="13540" max="13543" width="10.90625" style="33"/>
    <col min="13544" max="13544" width="22.54296875" style="33" customWidth="1"/>
    <col min="13545" max="13545" width="14" style="33" customWidth="1"/>
    <col min="13546" max="13546" width="1.7265625" style="33" customWidth="1"/>
    <col min="13547" max="13791" width="10.90625" style="33"/>
    <col min="13792" max="13792" width="4.453125" style="33" customWidth="1"/>
    <col min="13793" max="13793" width="10.90625" style="33"/>
    <col min="13794" max="13794" width="17.54296875" style="33" customWidth="1"/>
    <col min="13795" max="13795" width="11.54296875" style="33" customWidth="1"/>
    <col min="13796" max="13799" width="10.90625" style="33"/>
    <col min="13800" max="13800" width="22.54296875" style="33" customWidth="1"/>
    <col min="13801" max="13801" width="14" style="33" customWidth="1"/>
    <col min="13802" max="13802" width="1.7265625" style="33" customWidth="1"/>
    <col min="13803" max="14047" width="10.90625" style="33"/>
    <col min="14048" max="14048" width="4.453125" style="33" customWidth="1"/>
    <col min="14049" max="14049" width="10.90625" style="33"/>
    <col min="14050" max="14050" width="17.54296875" style="33" customWidth="1"/>
    <col min="14051" max="14051" width="11.54296875" style="33" customWidth="1"/>
    <col min="14052" max="14055" width="10.90625" style="33"/>
    <col min="14056" max="14056" width="22.54296875" style="33" customWidth="1"/>
    <col min="14057" max="14057" width="14" style="33" customWidth="1"/>
    <col min="14058" max="14058" width="1.7265625" style="33" customWidth="1"/>
    <col min="14059" max="14303" width="10.90625" style="33"/>
    <col min="14304" max="14304" width="4.453125" style="33" customWidth="1"/>
    <col min="14305" max="14305" width="10.90625" style="33"/>
    <col min="14306" max="14306" width="17.54296875" style="33" customWidth="1"/>
    <col min="14307" max="14307" width="11.54296875" style="33" customWidth="1"/>
    <col min="14308" max="14311" width="10.90625" style="33"/>
    <col min="14312" max="14312" width="22.54296875" style="33" customWidth="1"/>
    <col min="14313" max="14313" width="14" style="33" customWidth="1"/>
    <col min="14314" max="14314" width="1.7265625" style="33" customWidth="1"/>
    <col min="14315" max="14559" width="10.90625" style="33"/>
    <col min="14560" max="14560" width="4.453125" style="33" customWidth="1"/>
    <col min="14561" max="14561" width="10.90625" style="33"/>
    <col min="14562" max="14562" width="17.54296875" style="33" customWidth="1"/>
    <col min="14563" max="14563" width="11.54296875" style="33" customWidth="1"/>
    <col min="14564" max="14567" width="10.90625" style="33"/>
    <col min="14568" max="14568" width="22.54296875" style="33" customWidth="1"/>
    <col min="14569" max="14569" width="14" style="33" customWidth="1"/>
    <col min="14570" max="14570" width="1.7265625" style="33" customWidth="1"/>
    <col min="14571" max="14815" width="10.90625" style="33"/>
    <col min="14816" max="14816" width="4.453125" style="33" customWidth="1"/>
    <col min="14817" max="14817" width="10.90625" style="33"/>
    <col min="14818" max="14818" width="17.54296875" style="33" customWidth="1"/>
    <col min="14819" max="14819" width="11.54296875" style="33" customWidth="1"/>
    <col min="14820" max="14823" width="10.90625" style="33"/>
    <col min="14824" max="14824" width="22.54296875" style="33" customWidth="1"/>
    <col min="14825" max="14825" width="14" style="33" customWidth="1"/>
    <col min="14826" max="14826" width="1.7265625" style="33" customWidth="1"/>
    <col min="14827" max="15071" width="10.90625" style="33"/>
    <col min="15072" max="15072" width="4.453125" style="33" customWidth="1"/>
    <col min="15073" max="15073" width="10.90625" style="33"/>
    <col min="15074" max="15074" width="17.54296875" style="33" customWidth="1"/>
    <col min="15075" max="15075" width="11.54296875" style="33" customWidth="1"/>
    <col min="15076" max="15079" width="10.90625" style="33"/>
    <col min="15080" max="15080" width="22.54296875" style="33" customWidth="1"/>
    <col min="15081" max="15081" width="14" style="33" customWidth="1"/>
    <col min="15082" max="15082" width="1.7265625" style="33" customWidth="1"/>
    <col min="15083" max="15327" width="10.90625" style="33"/>
    <col min="15328" max="15328" width="4.453125" style="33" customWidth="1"/>
    <col min="15329" max="15329" width="10.90625" style="33"/>
    <col min="15330" max="15330" width="17.54296875" style="33" customWidth="1"/>
    <col min="15331" max="15331" width="11.54296875" style="33" customWidth="1"/>
    <col min="15332" max="15335" width="10.90625" style="33"/>
    <col min="15336" max="15336" width="22.54296875" style="33" customWidth="1"/>
    <col min="15337" max="15337" width="14" style="33" customWidth="1"/>
    <col min="15338" max="15338" width="1.7265625" style="33" customWidth="1"/>
    <col min="15339" max="15583" width="10.90625" style="33"/>
    <col min="15584" max="15584" width="4.453125" style="33" customWidth="1"/>
    <col min="15585" max="15585" width="10.90625" style="33"/>
    <col min="15586" max="15586" width="17.54296875" style="33" customWidth="1"/>
    <col min="15587" max="15587" width="11.54296875" style="33" customWidth="1"/>
    <col min="15588" max="15591" width="10.90625" style="33"/>
    <col min="15592" max="15592" width="22.54296875" style="33" customWidth="1"/>
    <col min="15593" max="15593" width="14" style="33" customWidth="1"/>
    <col min="15594" max="15594" width="1.7265625" style="33" customWidth="1"/>
    <col min="15595" max="15839" width="10.90625" style="33"/>
    <col min="15840" max="15840" width="4.453125" style="33" customWidth="1"/>
    <col min="15841" max="15841" width="10.90625" style="33"/>
    <col min="15842" max="15842" width="17.54296875" style="33" customWidth="1"/>
    <col min="15843" max="15843" width="11.54296875" style="33" customWidth="1"/>
    <col min="15844" max="15847" width="10.90625" style="33"/>
    <col min="15848" max="15848" width="22.54296875" style="33" customWidth="1"/>
    <col min="15849" max="15849" width="14" style="33" customWidth="1"/>
    <col min="15850" max="15850" width="1.7265625" style="33" customWidth="1"/>
    <col min="15851" max="16095" width="10.90625" style="33"/>
    <col min="16096" max="16096" width="4.453125" style="33" customWidth="1"/>
    <col min="16097" max="16097" width="10.90625" style="33"/>
    <col min="16098" max="16098" width="17.54296875" style="33" customWidth="1"/>
    <col min="16099" max="16099" width="11.54296875" style="33" customWidth="1"/>
    <col min="16100" max="16103" width="10.90625" style="33"/>
    <col min="16104" max="16104" width="22.54296875" style="33" customWidth="1"/>
    <col min="16105" max="16105" width="21.54296875" style="33" bestFit="1" customWidth="1"/>
    <col min="16106" max="16106" width="1.7265625" style="33" customWidth="1"/>
    <col min="16107" max="16384" width="10.90625" style="33"/>
  </cols>
  <sheetData>
    <row r="1" spans="2:10 16102:16105" ht="18" customHeight="1" thickBot="1" x14ac:dyDescent="0.3"/>
    <row r="2" spans="2:10 16102:16105" ht="19.5" customHeight="1" x14ac:dyDescent="0.25">
      <c r="B2" s="34"/>
      <c r="C2" s="35"/>
      <c r="D2" s="36" t="s">
        <v>204</v>
      </c>
      <c r="E2" s="37"/>
      <c r="F2" s="37"/>
      <c r="G2" s="37"/>
      <c r="H2" s="37"/>
      <c r="I2" s="38"/>
      <c r="J2" s="39" t="s">
        <v>183</v>
      </c>
    </row>
    <row r="3" spans="2:10 16102:16105" ht="13.5" thickBot="1" x14ac:dyDescent="0.3">
      <c r="B3" s="40"/>
      <c r="C3" s="41"/>
      <c r="D3" s="42"/>
      <c r="E3" s="43"/>
      <c r="F3" s="43"/>
      <c r="G3" s="43"/>
      <c r="H3" s="43"/>
      <c r="I3" s="44"/>
      <c r="J3" s="45"/>
    </row>
    <row r="4" spans="2:10 16102:16105" ht="13" x14ac:dyDescent="0.25">
      <c r="B4" s="40"/>
      <c r="C4" s="41"/>
      <c r="E4" s="37"/>
      <c r="F4" s="37"/>
      <c r="G4" s="37"/>
      <c r="H4" s="37"/>
      <c r="I4" s="38"/>
      <c r="J4" s="39" t="s">
        <v>205</v>
      </c>
    </row>
    <row r="5" spans="2:10 16102:16105" ht="13" x14ac:dyDescent="0.25">
      <c r="B5" s="40"/>
      <c r="C5" s="41"/>
      <c r="D5" s="111" t="s">
        <v>206</v>
      </c>
      <c r="E5" s="112"/>
      <c r="F5" s="112"/>
      <c r="G5" s="112"/>
      <c r="H5" s="112"/>
      <c r="I5" s="113"/>
      <c r="J5" s="49"/>
      <c r="WUH5" s="55"/>
    </row>
    <row r="6" spans="2:10 16102:16105" ht="13.5" thickBot="1" x14ac:dyDescent="0.3">
      <c r="B6" s="50"/>
      <c r="C6" s="51"/>
      <c r="D6" s="42"/>
      <c r="E6" s="43"/>
      <c r="F6" s="43"/>
      <c r="G6" s="43"/>
      <c r="H6" s="43"/>
      <c r="I6" s="44"/>
      <c r="J6" s="45"/>
      <c r="WUI6" s="33" t="s">
        <v>207</v>
      </c>
      <c r="WUJ6" s="33" t="s">
        <v>208</v>
      </c>
      <c r="WUK6" s="56">
        <f ca="1">+TODAY()</f>
        <v>45383</v>
      </c>
    </row>
    <row r="7" spans="2:10 16102:16105" x14ac:dyDescent="0.25">
      <c r="B7" s="52"/>
      <c r="J7" s="53"/>
    </row>
    <row r="8" spans="2:10 16102:16105" x14ac:dyDescent="0.25">
      <c r="B8" s="52"/>
      <c r="J8" s="53"/>
    </row>
    <row r="9" spans="2:10 16102:16105" ht="13" x14ac:dyDescent="0.3">
      <c r="B9" s="52"/>
      <c r="C9" s="54" t="s">
        <v>222</v>
      </c>
      <c r="D9" s="56"/>
      <c r="E9" s="55"/>
      <c r="J9" s="53"/>
    </row>
    <row r="10" spans="2:10 16102:16105" x14ac:dyDescent="0.25">
      <c r="B10" s="52"/>
      <c r="J10" s="53"/>
    </row>
    <row r="11" spans="2:10 16102:16105" ht="13" x14ac:dyDescent="0.3">
      <c r="B11" s="52"/>
      <c r="C11" s="54" t="s">
        <v>223</v>
      </c>
      <c r="J11" s="53"/>
    </row>
    <row r="12" spans="2:10 16102:16105" ht="13" x14ac:dyDescent="0.3">
      <c r="B12" s="52"/>
      <c r="C12" s="54" t="s">
        <v>215</v>
      </c>
      <c r="J12" s="53"/>
    </row>
    <row r="13" spans="2:10 16102:16105" x14ac:dyDescent="0.25">
      <c r="B13" s="52"/>
      <c r="J13" s="53"/>
    </row>
    <row r="14" spans="2:10 16102:16105" x14ac:dyDescent="0.25">
      <c r="B14" s="52"/>
      <c r="C14" s="33" t="s">
        <v>209</v>
      </c>
      <c r="J14" s="53"/>
    </row>
    <row r="15" spans="2:10 16102:16105" x14ac:dyDescent="0.25">
      <c r="B15" s="52"/>
      <c r="C15" s="58"/>
      <c r="J15" s="53"/>
    </row>
    <row r="16" spans="2:10 16102:16105" ht="13" x14ac:dyDescent="0.3">
      <c r="B16" s="52"/>
      <c r="C16" s="91" t="s">
        <v>220</v>
      </c>
      <c r="D16" s="55"/>
      <c r="H16" s="92" t="s">
        <v>210</v>
      </c>
      <c r="I16" s="92" t="s">
        <v>211</v>
      </c>
      <c r="J16" s="53"/>
    </row>
    <row r="17" spans="2:10" ht="13" x14ac:dyDescent="0.3">
      <c r="B17" s="52"/>
      <c r="C17" s="54" t="s">
        <v>188</v>
      </c>
      <c r="D17" s="54"/>
      <c r="E17" s="54"/>
      <c r="F17" s="54"/>
      <c r="H17" s="93">
        <f>H23</f>
        <v>2</v>
      </c>
      <c r="I17" s="94">
        <f>I23</f>
        <v>39000000</v>
      </c>
      <c r="J17" s="53"/>
    </row>
    <row r="18" spans="2:10" x14ac:dyDescent="0.25">
      <c r="B18" s="52"/>
      <c r="C18" s="33" t="s">
        <v>189</v>
      </c>
      <c r="H18" s="95">
        <v>1</v>
      </c>
      <c r="I18" s="96">
        <f>'FOR-CSA-018 '!I18</f>
        <v>34200000</v>
      </c>
      <c r="J18" s="53"/>
    </row>
    <row r="19" spans="2:10" x14ac:dyDescent="0.25">
      <c r="B19" s="52"/>
      <c r="C19" s="33" t="s">
        <v>190</v>
      </c>
      <c r="H19" s="95">
        <v>0</v>
      </c>
      <c r="I19" s="96">
        <v>0</v>
      </c>
      <c r="J19" s="53"/>
    </row>
    <row r="20" spans="2:10" x14ac:dyDescent="0.25">
      <c r="B20" s="52"/>
      <c r="C20" s="33" t="s">
        <v>191</v>
      </c>
      <c r="H20" s="95">
        <v>0</v>
      </c>
      <c r="I20" s="96">
        <v>0</v>
      </c>
      <c r="J20" s="53"/>
    </row>
    <row r="21" spans="2:10" x14ac:dyDescent="0.25">
      <c r="B21" s="52"/>
      <c r="C21" s="33" t="s">
        <v>192</v>
      </c>
      <c r="H21" s="95">
        <v>1</v>
      </c>
      <c r="I21" s="96">
        <f>'FOR-CSA-018 '!I21</f>
        <v>4800000</v>
      </c>
      <c r="J21" s="53"/>
    </row>
    <row r="22" spans="2:10" x14ac:dyDescent="0.25">
      <c r="B22" s="52"/>
      <c r="C22" s="33" t="s">
        <v>212</v>
      </c>
      <c r="H22" s="97">
        <v>0</v>
      </c>
      <c r="I22" s="98">
        <v>0</v>
      </c>
      <c r="J22" s="53"/>
    </row>
    <row r="23" spans="2:10" ht="13" x14ac:dyDescent="0.3">
      <c r="B23" s="52"/>
      <c r="C23" s="54" t="s">
        <v>213</v>
      </c>
      <c r="D23" s="54"/>
      <c r="E23" s="54"/>
      <c r="F23" s="54"/>
      <c r="H23" s="95">
        <f>SUM(H18:H22)</f>
        <v>2</v>
      </c>
      <c r="I23" s="94">
        <f>(I18+I19+I20+I21+I22)</f>
        <v>39000000</v>
      </c>
      <c r="J23" s="53"/>
    </row>
    <row r="24" spans="2:10" ht="13.5" thickBot="1" x14ac:dyDescent="0.35">
      <c r="B24" s="52"/>
      <c r="C24" s="54"/>
      <c r="D24" s="54"/>
      <c r="H24" s="99"/>
      <c r="I24" s="100"/>
      <c r="J24" s="53"/>
    </row>
    <row r="25" spans="2:10" ht="15" thickTop="1" x14ac:dyDescent="0.35">
      <c r="B25" s="52"/>
      <c r="C25" s="54"/>
      <c r="D25" s="54"/>
      <c r="F25" s="101"/>
      <c r="H25" s="102"/>
      <c r="I25" s="103"/>
      <c r="J25" s="53"/>
    </row>
    <row r="26" spans="2:10" ht="13" x14ac:dyDescent="0.3">
      <c r="B26" s="52"/>
      <c r="C26" s="54"/>
      <c r="D26" s="54"/>
      <c r="H26" s="102"/>
      <c r="I26" s="103"/>
      <c r="J26" s="53"/>
    </row>
    <row r="27" spans="2:10" ht="13" x14ac:dyDescent="0.3">
      <c r="B27" s="52"/>
      <c r="C27" s="54"/>
      <c r="D27" s="54"/>
      <c r="H27" s="102"/>
      <c r="I27" s="103"/>
      <c r="J27" s="53"/>
    </row>
    <row r="28" spans="2:10" x14ac:dyDescent="0.25">
      <c r="B28" s="52"/>
      <c r="G28" s="102"/>
      <c r="H28" s="102"/>
      <c r="I28" s="102"/>
      <c r="J28" s="53"/>
    </row>
    <row r="29" spans="2:10" ht="13.5" thickBot="1" x14ac:dyDescent="0.35">
      <c r="B29" s="52"/>
      <c r="C29" s="106" t="s">
        <v>218</v>
      </c>
      <c r="D29" s="89"/>
      <c r="G29" s="104" t="s">
        <v>201</v>
      </c>
      <c r="H29" s="89"/>
      <c r="I29" s="102"/>
      <c r="J29" s="53"/>
    </row>
    <row r="30" spans="2:10" ht="13" x14ac:dyDescent="0.3">
      <c r="B30" s="52"/>
      <c r="C30" s="72" t="s">
        <v>219</v>
      </c>
      <c r="D30" s="102"/>
      <c r="G30" s="105" t="s">
        <v>214</v>
      </c>
      <c r="H30" s="102"/>
      <c r="I30" s="102"/>
      <c r="J30" s="53"/>
    </row>
    <row r="31" spans="2:10" ht="18.75" customHeight="1" thickBot="1" x14ac:dyDescent="0.3">
      <c r="B31" s="87"/>
      <c r="C31" s="88"/>
      <c r="D31" s="88"/>
      <c r="E31" s="88"/>
      <c r="F31" s="88"/>
      <c r="G31" s="89"/>
      <c r="H31" s="89"/>
      <c r="I31" s="89"/>
      <c r="J31" s="90"/>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TD</vt:lpstr>
      <vt:lpstr>ESTADO DE CADA FACTURA </vt:lpstr>
      <vt:lpstr>FOR-CSA-018 </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Stephaney Solarte Salinas</cp:lastModifiedBy>
  <cp:lastPrinted>2024-04-01T21:41:57Z</cp:lastPrinted>
  <dcterms:created xsi:type="dcterms:W3CDTF">2022-06-01T14:39:12Z</dcterms:created>
  <dcterms:modified xsi:type="dcterms:W3CDTF">2024-04-01T21:49:32Z</dcterms:modified>
</cp:coreProperties>
</file>