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202300"/>
  <mc:AlternateContent xmlns:mc="http://schemas.openxmlformats.org/markup-compatibility/2006">
    <mc:Choice Requires="x15">
      <x15ac:absPath xmlns:x15ac="http://schemas.microsoft.com/office/spreadsheetml/2010/11/ac" url="C:\Users\ssolartes\Desktop\NIT 900959049 SUBRED SUR OCCIDENTE\"/>
    </mc:Choice>
  </mc:AlternateContent>
  <xr:revisionPtr revIDLastSave="0" documentId="13_ncr:1_{4CFC4573-92EA-4787-8B56-D4DD15D93112}" xr6:coauthVersionLast="47" xr6:coauthVersionMax="47" xr10:uidLastSave="{00000000-0000-0000-0000-000000000000}"/>
  <bookViews>
    <workbookView xWindow="-110" yWindow="-110" windowWidth="19420" windowHeight="10420" firstSheet="1" activeTab="1" xr2:uid="{1FCA46DF-A794-4706-9061-554928E30051}"/>
  </bookViews>
  <sheets>
    <sheet name="INFO IPS " sheetId="1" r:id="rId1"/>
    <sheet name="ESTADO DE CADA FACTURA " sheetId="2" r:id="rId2"/>
    <sheet name="FOR-CSA-018 " sheetId="3" r:id="rId3"/>
    <sheet name="CIRCULAR 030" sheetId="4" r:id="rId4"/>
    <sheet name="TD " sheetId="5" r:id="rId5"/>
  </sheets>
  <calcPr calcId="191029"/>
  <pivotCaches>
    <pivotCache cacheId="22"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9" i="4" l="1"/>
  <c r="I18" i="4"/>
  <c r="H23" i="4"/>
  <c r="H17" i="4" s="1"/>
  <c r="WUK6" i="4"/>
  <c r="I28" i="3"/>
  <c r="H28" i="3"/>
  <c r="I26" i="3"/>
  <c r="H26" i="3"/>
  <c r="I23" i="3"/>
  <c r="I31" i="3" s="1"/>
  <c r="H23" i="3"/>
  <c r="I23" i="4" l="1"/>
  <c r="I17" i="4" s="1"/>
  <c r="H31" i="3"/>
  <c r="J12" i="1"/>
  <c r="I12" i="1"/>
  <c r="H12" i="1"/>
</calcChain>
</file>

<file path=xl/sharedStrings.xml><?xml version="1.0" encoding="utf-8"?>
<sst xmlns="http://schemas.openxmlformats.org/spreadsheetml/2006/main" count="244" uniqueCount="112">
  <si>
    <t>NIT IPS</t>
  </si>
  <si>
    <t>Nombre IPS</t>
  </si>
  <si>
    <t>PREFIJO</t>
  </si>
  <si>
    <t>FACTURA</t>
  </si>
  <si>
    <t>FECHA FACTURA</t>
  </si>
  <si>
    <t>IPS Fecha radicado</t>
  </si>
  <si>
    <t>VIGENCIA</t>
  </si>
  <si>
    <t>VR FACTURA</t>
  </si>
  <si>
    <t>SALDO</t>
  </si>
  <si>
    <t>TOTAL</t>
  </si>
  <si>
    <t>Tipo de Contrato</t>
  </si>
  <si>
    <t>Sede / Ciudad</t>
  </si>
  <si>
    <t>Tipo de Prestación</t>
  </si>
  <si>
    <t>Numero de Contrato</t>
  </si>
  <si>
    <t>SUBRED SUR OCCIDENTE E.S.E.</t>
  </si>
  <si>
    <t>000006379622</t>
  </si>
  <si>
    <t>EVENTO</t>
  </si>
  <si>
    <t>BOGOTA</t>
  </si>
  <si>
    <t>URGENCIAS</t>
  </si>
  <si>
    <t>000006380766</t>
  </si>
  <si>
    <t>000006393273</t>
  </si>
  <si>
    <t>000006426214</t>
  </si>
  <si>
    <t>000006430358</t>
  </si>
  <si>
    <t>000006333257</t>
  </si>
  <si>
    <t>000006389119</t>
  </si>
  <si>
    <t>000006389660</t>
  </si>
  <si>
    <t>000006402237</t>
  </si>
  <si>
    <t>000006399487</t>
  </si>
  <si>
    <t xml:space="preserve">Llave </t>
  </si>
  <si>
    <t>900959048_6379622</t>
  </si>
  <si>
    <t>900959048_6380766</t>
  </si>
  <si>
    <t>900959048_6393273</t>
  </si>
  <si>
    <t>900959048_6426214</t>
  </si>
  <si>
    <t>900959048_6430358</t>
  </si>
  <si>
    <t>900959048_6333257</t>
  </si>
  <si>
    <t>900959048_6389119</t>
  </si>
  <si>
    <t>900959048_6389660</t>
  </si>
  <si>
    <t>900959048_6402237</t>
  </si>
  <si>
    <t>900959048_6399487</t>
  </si>
  <si>
    <t xml:space="preserve">Fecha Radicado EPS </t>
  </si>
  <si>
    <t>ESTADO ANTERIOR 05/02/2024</t>
  </si>
  <si>
    <t>FACTURA DEVUELTA</t>
  </si>
  <si>
    <t>FACTURA PENDIENTE EN PROGRAMACION DE PAGO</t>
  </si>
  <si>
    <t>Valor Total Bruto</t>
  </si>
  <si>
    <t>Valor Devolucion</t>
  </si>
  <si>
    <t>Valor Radicado</t>
  </si>
  <si>
    <t>Valor Glosa Aceptada</t>
  </si>
  <si>
    <t>Valor Nota Credito</t>
  </si>
  <si>
    <t>Valor Pagar</t>
  </si>
  <si>
    <t xml:space="preserve">Por Pagar SAP </t>
  </si>
  <si>
    <t xml:space="preserve">P.Abiertas Doc </t>
  </si>
  <si>
    <t>Vr Compensacion SAP</t>
  </si>
  <si>
    <t xml:space="preserve">Doc compensacion </t>
  </si>
  <si>
    <t xml:space="preserve">Fecha Compensacion </t>
  </si>
  <si>
    <t>Estado de Factura EPS 19/03/2024</t>
  </si>
  <si>
    <t xml:space="preserve">Factura Cancelada </t>
  </si>
  <si>
    <t xml:space="preserve">Factura pendiente en programacion de pago </t>
  </si>
  <si>
    <t>Valor_Glosa y Devolución</t>
  </si>
  <si>
    <t>CONCEPTO GLOSA Y DEVOLUCION</t>
  </si>
  <si>
    <t>TIPIFICACION OBJECION</t>
  </si>
  <si>
    <t>SE REALIZA DEVOLUCION DE  LA FACTURA, AL VALIDAR INFORMACION NO SE EVIDENCIA AUTORIZACION (NAP DE 15 DIGITOS) PARA LOS SERVICIOS FACTURADOS. POR FAVOR VALIDAR CON EL AREA ENCARGADDA PARA GESTION DE LA AUTORIZACION DE ESTANCIA Y DEMAS SERVICIOS.</t>
  </si>
  <si>
    <t>AUTORIZACION</t>
  </si>
  <si>
    <t xml:space="preserve">AUTO.se devuelve la factura por que no enviaron la auto. par a este servicio. se hace glosa por 1-Rx de Tórax no interprtada en la HC.y en Ecografía de abdomen no interpretada en la hc Electrocardiograma no interpretado en la HC.           Paraclínicos no interpretados en la HC: Saturación de Transf errina facturan 2 interpretan 1 (20%)- Albúmina facturan   2 interpertan 1 (381)- Capacidad de combinación de hierro facturan 2 interpretan 1 (1689).                            se anexa el soporte de la auditoria                                                                                     angela campaz                                                                                                                                                                                                                                                                                                                                                                                                                                                                                                                                                                                                                                                                                                                                                                                                                                                                                                                       </t>
  </si>
  <si>
    <t>AUT: SE DEVUELVE FACTURA HOSPITALARIA  NO CUENTA CON AUTORIZACION POR INTERNACION SOLO SE EVIDENCIA LOS 3 ENVIOS FAVOR SOLICITAR AL CORREO CAPAUTORIZACIONES@EPSDELAGENTE.COM.CO  ,  PARACLINICOS NO SOPORTADOS  ECOTT,PT,PTT,HEM,CALCIO,GASES,NITROGENO,POT,PROTEINAS,SOD,CREAT , PARACLINICOS NO INTERPRETADOS CALCIO, GASES,NITROGENO FACTURAN 2 INTERPRESTAN 1 ,POTASIO, PROTEINA,SOD,CREATININA FACTURAN 2 INTERPRETAN 1 , LACENTAS Y TIRAS DE GLUCOMETRIAS NO FACTURABLES, FAVOR VALIDAR. JENNIFER REBOLLEDO</t>
  </si>
  <si>
    <t xml:space="preserve">Factura Devuelta </t>
  </si>
  <si>
    <t xml:space="preserve">Fecha Corte </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</si>
  <si>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</si>
  <si>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</si>
  <si>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</si>
  <si>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</si>
  <si>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</si>
  <si>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</si>
  <si>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</si>
  <si>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</si>
  <si>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</si>
  <si>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</si>
  <si>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</si>
  <si>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</si>
  <si>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</si>
  <si>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</si>
  <si>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</si>
  <si>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</si>
  <si>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</si>
  <si>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</si>
  <si>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</si>
  <si>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</si>
  <si>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 xml:space="preserve">Stephaney Solarte Salinas </t>
  </si>
  <si>
    <t>EPS Comfenalco Valle.</t>
  </si>
  <si>
    <t>DOCUMENTO VALIDO COMO SOPORTE DE ACEPTACION A EL ESTADO DE CARTERA CONCILIADO ENTRE LAS PARTES</t>
  </si>
  <si>
    <t>FOR-CSA-004</t>
  </si>
  <si>
    <t>VERSION 0</t>
  </si>
  <si>
    <t>RESUMEN DE CARTERA REVISADA POR LA EPS REPORTADA EN LA CIRCULAR 030</t>
  </si>
  <si>
    <t>SANTIAGO DE CALI</t>
  </si>
  <si>
    <t>,</t>
  </si>
  <si>
    <t>A continuacion me permito remitir nuestra respuesta al estado de cartera reportada en la Circular 030</t>
  </si>
  <si>
    <t>Cant Fact</t>
  </si>
  <si>
    <t>Valor</t>
  </si>
  <si>
    <t>GLOSA POR CONCILIAR</t>
  </si>
  <si>
    <t>TOTAL CARTERA REVISADA CIRCULAR 030</t>
  </si>
  <si>
    <t>Cartera - EPS Comfenalco Valle Delagente</t>
  </si>
  <si>
    <t>Santiago de Cali, 19 marzo 2024</t>
  </si>
  <si>
    <t>NIT: 900959048</t>
  </si>
  <si>
    <t>Señores: SUBRED SUR OCCIDENTE E.S.E.</t>
  </si>
  <si>
    <t>Con Corte al dia: 29/02/2024</t>
  </si>
  <si>
    <t>A continuacion me permito remitir nuestra respuesta al estado de cartera presentado en la fecha: 13/03/2024</t>
  </si>
  <si>
    <t>Etiquetas de fila</t>
  </si>
  <si>
    <t>Total general</t>
  </si>
  <si>
    <t xml:space="preserve">Cuenta de Llave </t>
  </si>
  <si>
    <t>Suma de SALDO</t>
  </si>
  <si>
    <t>Fernando Antonio Piraban Muñoz</t>
  </si>
  <si>
    <t xml:space="preserve">Profesional de cartera </t>
  </si>
  <si>
    <t>Corte al dia: 29/02/2024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</si>
</sst>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 #,##0.00_-;\-&quot;$&quot;\ * #,##0.00_-;_-&quot;$&quot;\ * &quot;-&quot;??_-;_-@_-"/>
    <numFmt numFmtId="43" formatCode="_-* #,##0.00_-;\-* #,##0.00_-;_-* &quot;-&quot;??_-;_-@_-"/>
    <numFmt numFmtId="164" formatCode="_-* #,##0_-;\-* #,##0_-;_-* &quot;-&quot;??_-;_-@_-"/>
    <numFmt numFmtId="167" formatCode="_-[$$-240A]\ * #,##0_-;\-[$$-240A]\ * #,##0_-;_-[$$-240A]\ * &quot;-&quot;??_-;_-@_-"/>
    <numFmt numFmtId="170" formatCode="_-&quot;$&quot;\ * #,##0_-;\-&quot;$&quot;\ * #,##0_-;_-&quot;$&quot;\ * &quot;-&quot;??_-;_-@_-"/>
    <numFmt numFmtId="171" formatCode="[$-240A]d&quot; de &quot;mmmm&quot; de &quot;yyyy;@"/>
    <numFmt numFmtId="172" formatCode="_-* #,##0.00\ _€_-;\-* #,##0.00\ _€_-;_-* &quot;-&quot;??\ _€_-;_-@_-"/>
    <numFmt numFmtId="173" formatCode="_-* #,##0\ _€_-;\-* #,##0\ _€_-;_-* &quot;-&quot;??\ _€_-;_-@_-"/>
    <numFmt numFmtId="174" formatCode="&quot;$&quot;\ #,##0;[Red]&quot;$&quot;\ #,##0"/>
    <numFmt numFmtId="175" formatCode="[$$-240A]\ #,##0;\-[$$-240A]\ #,##0"/>
  </numFmts>
  <fonts count="13" x14ac:knownFonts="1">
    <font>
      <sz val="11"/>
      <color theme="1"/>
      <name val="Aptos Narrow"/>
      <family val="2"/>
      <scheme val="minor"/>
    </font>
    <font>
      <sz val="11"/>
      <color theme="1"/>
      <name val="Aptos Narrow"/>
      <family val="2"/>
      <scheme val="minor"/>
    </font>
    <font>
      <b/>
      <sz val="11"/>
      <color theme="0"/>
      <name val="Aptos Narrow"/>
      <family val="2"/>
      <scheme val="minor"/>
    </font>
    <font>
      <b/>
      <sz val="11"/>
      <color theme="1"/>
      <name val="Aptos Narrow"/>
      <family val="2"/>
      <scheme val="minor"/>
    </font>
    <font>
      <sz val="11"/>
      <color theme="0"/>
      <name val="Aptos Narrow"/>
      <family val="2"/>
      <scheme val="minor"/>
    </font>
    <font>
      <b/>
      <sz val="11"/>
      <color rgb="FFFF0000"/>
      <name val="Aptos Narrow"/>
      <family val="2"/>
      <scheme val="minor"/>
    </font>
    <font>
      <b/>
      <sz val="8"/>
      <name val="Tahoma"/>
      <family val="2"/>
    </font>
    <font>
      <sz val="8"/>
      <color theme="1"/>
      <name val="Tahoma"/>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7">
    <fill>
      <patternFill patternType="none"/>
    </fill>
    <fill>
      <patternFill patternType="gray125"/>
    </fill>
    <fill>
      <patternFill patternType="solid">
        <fgColor theme="4"/>
      </patternFill>
    </fill>
    <fill>
      <patternFill patternType="solid">
        <fgColor rgb="FFFFFF00"/>
        <bgColor indexed="64"/>
      </patternFill>
    </fill>
    <fill>
      <patternFill patternType="solid">
        <fgColor theme="3" tint="0.749992370372631"/>
        <bgColor indexed="64"/>
      </patternFill>
    </fill>
    <fill>
      <patternFill patternType="solid">
        <fgColor theme="9" tint="0.59999389629810485"/>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auto="1"/>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6">
    <xf numFmtId="0" fontId="0" fillId="0" borderId="0"/>
    <xf numFmtId="43" fontId="1" fillId="0" borderId="0" applyFont="0" applyFill="0" applyBorder="0" applyAlignment="0" applyProtection="0"/>
    <xf numFmtId="0" fontId="4" fillId="2" borderId="0" applyNumberFormat="0" applyBorder="0" applyAlignment="0" applyProtection="0"/>
    <xf numFmtId="44" fontId="1" fillId="0" borderId="0" applyFont="0" applyFill="0" applyBorder="0" applyAlignment="0" applyProtection="0"/>
    <xf numFmtId="0" fontId="8" fillId="0" borderId="0"/>
    <xf numFmtId="172" fontId="1" fillId="0" borderId="0" applyFont="0" applyFill="0" applyBorder="0" applyAlignment="0" applyProtection="0"/>
  </cellStyleXfs>
  <cellXfs count="114">
    <xf numFmtId="0" fontId="0" fillId="0" borderId="0" xfId="0"/>
    <xf numFmtId="0" fontId="5" fillId="3" borderId="1" xfId="2" applyFont="1" applyFill="1" applyBorder="1" applyAlignment="1">
      <alignment horizontal="center"/>
    </xf>
    <xf numFmtId="0" fontId="2" fillId="2" borderId="1" xfId="2" applyFont="1" applyBorder="1" applyAlignment="1">
      <alignment horizontal="center" wrapText="1"/>
    </xf>
    <xf numFmtId="1" fontId="2" fillId="2" borderId="1" xfId="2" applyNumberFormat="1" applyFont="1" applyBorder="1" applyAlignment="1">
      <alignment horizontal="center"/>
    </xf>
    <xf numFmtId="164" fontId="2" fillId="2" borderId="1" xfId="1" applyNumberFormat="1" applyFont="1" applyFill="1" applyBorder="1" applyAlignment="1">
      <alignment horizontal="center"/>
    </xf>
    <xf numFmtId="0" fontId="0" fillId="0" borderId="1" xfId="0" applyBorder="1"/>
    <xf numFmtId="14" fontId="0" fillId="0" borderId="1" xfId="0" applyNumberFormat="1" applyBorder="1"/>
    <xf numFmtId="1" fontId="0" fillId="0" borderId="1" xfId="0" applyNumberFormat="1" applyBorder="1" applyAlignment="1">
      <alignment horizontal="center"/>
    </xf>
    <xf numFmtId="164" fontId="0" fillId="0" borderId="1" xfId="1" applyNumberFormat="1" applyFont="1" applyBorder="1"/>
    <xf numFmtId="0" fontId="3" fillId="0" borderId="1" xfId="0" applyFont="1" applyBorder="1"/>
    <xf numFmtId="164" fontId="5" fillId="3" borderId="1" xfId="1" applyNumberFormat="1" applyFont="1" applyFill="1" applyBorder="1"/>
    <xf numFmtId="0" fontId="3" fillId="0" borderId="0" xfId="0" applyFont="1"/>
    <xf numFmtId="1" fontId="0" fillId="0" borderId="0" xfId="0" applyNumberFormat="1" applyAlignment="1">
      <alignment horizontal="center"/>
    </xf>
    <xf numFmtId="164" fontId="0" fillId="0" borderId="0" xfId="1" applyNumberFormat="1" applyFont="1"/>
    <xf numFmtId="0" fontId="3" fillId="0" borderId="1" xfId="0" applyFont="1" applyBorder="1" applyAlignment="1">
      <alignment horizontal="center"/>
    </xf>
    <xf numFmtId="0" fontId="0" fillId="0" borderId="0" xfId="0" applyFill="1"/>
    <xf numFmtId="0" fontId="7" fillId="0" borderId="1" xfId="0" applyFont="1" applyFill="1" applyBorder="1"/>
    <xf numFmtId="14" fontId="7" fillId="0" borderId="1" xfId="0" applyNumberFormat="1" applyFont="1" applyFill="1" applyBorder="1"/>
    <xf numFmtId="1" fontId="7" fillId="0" borderId="1" xfId="0" applyNumberFormat="1" applyFont="1" applyFill="1" applyBorder="1" applyAlignment="1">
      <alignment horizontal="center"/>
    </xf>
    <xf numFmtId="164" fontId="7" fillId="0" borderId="1" xfId="1" applyNumberFormat="1" applyFont="1" applyFill="1" applyBorder="1"/>
    <xf numFmtId="0" fontId="6" fillId="0" borderId="1" xfId="2" applyFont="1" applyFill="1" applyBorder="1" applyAlignment="1">
      <alignment horizontal="center" vertical="center"/>
    </xf>
    <xf numFmtId="0" fontId="6" fillId="0" borderId="1" xfId="2" applyFont="1" applyFill="1" applyBorder="1" applyAlignment="1">
      <alignment horizontal="center" vertical="center" wrapText="1"/>
    </xf>
    <xf numFmtId="1" fontId="6" fillId="0" borderId="1" xfId="2" applyNumberFormat="1" applyFont="1" applyFill="1" applyBorder="1" applyAlignment="1">
      <alignment horizontal="center" vertical="center"/>
    </xf>
    <xf numFmtId="164" fontId="6" fillId="0" borderId="1" xfId="1" applyNumberFormat="1" applyFont="1" applyFill="1" applyBorder="1" applyAlignment="1">
      <alignment horizontal="center" vertical="center"/>
    </xf>
    <xf numFmtId="0" fontId="6" fillId="4" borderId="1" xfId="2" applyFont="1" applyFill="1" applyBorder="1" applyAlignment="1">
      <alignment horizontal="center" vertical="center"/>
    </xf>
    <xf numFmtId="0" fontId="6" fillId="4" borderId="1" xfId="2" applyFont="1" applyFill="1" applyBorder="1" applyAlignment="1">
      <alignment horizontal="center" vertical="center" wrapText="1"/>
    </xf>
    <xf numFmtId="0" fontId="6" fillId="0" borderId="2" xfId="2" applyFont="1" applyFill="1" applyBorder="1" applyAlignment="1">
      <alignment horizontal="center" vertical="center" wrapText="1"/>
    </xf>
    <xf numFmtId="0" fontId="6" fillId="5" borderId="1" xfId="2" applyFont="1" applyFill="1" applyBorder="1" applyAlignment="1">
      <alignment horizontal="center" vertical="center" wrapText="1"/>
    </xf>
    <xf numFmtId="167" fontId="6" fillId="5" borderId="1" xfId="2" applyNumberFormat="1" applyFont="1" applyFill="1" applyBorder="1" applyAlignment="1">
      <alignment horizontal="center" vertical="center" wrapText="1"/>
    </xf>
    <xf numFmtId="167" fontId="0" fillId="0" borderId="0" xfId="0" applyNumberFormat="1"/>
    <xf numFmtId="0" fontId="6" fillId="3" borderId="1" xfId="2" applyFont="1" applyFill="1" applyBorder="1" applyAlignment="1">
      <alignment horizontal="center" vertical="center" wrapText="1"/>
    </xf>
    <xf numFmtId="167" fontId="7" fillId="0" borderId="1" xfId="0" applyNumberFormat="1" applyFont="1" applyFill="1" applyBorder="1"/>
    <xf numFmtId="0" fontId="9" fillId="0" borderId="0" xfId="4" applyFont="1"/>
    <xf numFmtId="0" fontId="9" fillId="0" borderId="4" xfId="4" applyFont="1" applyBorder="1" applyAlignment="1">
      <alignment horizontal="centerContinuous"/>
    </xf>
    <xf numFmtId="0" fontId="9" fillId="0" borderId="5" xfId="4" applyFont="1" applyBorder="1" applyAlignment="1">
      <alignment horizontal="centerContinuous"/>
    </xf>
    <xf numFmtId="0" fontId="10" fillId="0" borderId="4" xfId="4" applyFont="1" applyBorder="1" applyAlignment="1">
      <alignment horizontal="centerContinuous" vertical="center"/>
    </xf>
    <xf numFmtId="0" fontId="10" fillId="0" borderId="6" xfId="4" applyFont="1" applyBorder="1" applyAlignment="1">
      <alignment horizontal="centerContinuous" vertical="center"/>
    </xf>
    <xf numFmtId="0" fontId="10" fillId="0" borderId="5" xfId="4" applyFont="1" applyBorder="1" applyAlignment="1">
      <alignment horizontal="centerContinuous" vertical="center"/>
    </xf>
    <xf numFmtId="0" fontId="10" fillId="0" borderId="7" xfId="4" applyFont="1" applyBorder="1" applyAlignment="1">
      <alignment horizontal="centerContinuous" vertical="center"/>
    </xf>
    <xf numFmtId="0" fontId="9" fillId="0" borderId="8" xfId="4" applyFont="1" applyBorder="1" applyAlignment="1">
      <alignment horizontal="centerContinuous"/>
    </xf>
    <xf numFmtId="0" fontId="9" fillId="0" borderId="9" xfId="4" applyFont="1" applyBorder="1" applyAlignment="1">
      <alignment horizontal="centerContinuous"/>
    </xf>
    <xf numFmtId="0" fontId="10" fillId="0" borderId="10" xfId="4" applyFont="1" applyBorder="1" applyAlignment="1">
      <alignment horizontal="centerContinuous" vertical="center"/>
    </xf>
    <xf numFmtId="0" fontId="10" fillId="0" borderId="11" xfId="4" applyFont="1" applyBorder="1" applyAlignment="1">
      <alignment horizontal="centerContinuous" vertical="center"/>
    </xf>
    <xf numFmtId="0" fontId="10" fillId="0" borderId="12" xfId="4" applyFont="1" applyBorder="1" applyAlignment="1">
      <alignment horizontal="centerContinuous" vertical="center"/>
    </xf>
    <xf numFmtId="0" fontId="10" fillId="0" borderId="13" xfId="4" applyFont="1" applyBorder="1" applyAlignment="1">
      <alignment horizontal="centerContinuous" vertical="center"/>
    </xf>
    <xf numFmtId="0" fontId="10" fillId="0" borderId="8" xfId="4" applyFont="1" applyBorder="1" applyAlignment="1">
      <alignment horizontal="centerContinuous" vertical="center"/>
    </xf>
    <xf numFmtId="0" fontId="10" fillId="0" borderId="0" xfId="4" applyFont="1" applyAlignment="1">
      <alignment horizontal="centerContinuous" vertical="center"/>
    </xf>
    <xf numFmtId="0" fontId="10" fillId="0" borderId="9" xfId="4" applyFont="1" applyBorder="1" applyAlignment="1">
      <alignment horizontal="centerContinuous" vertical="center"/>
    </xf>
    <xf numFmtId="0" fontId="10" fillId="0" borderId="14" xfId="4" applyFont="1" applyBorder="1" applyAlignment="1">
      <alignment horizontal="centerContinuous" vertical="center"/>
    </xf>
    <xf numFmtId="0" fontId="9" fillId="0" borderId="10" xfId="4" applyFont="1" applyBorder="1" applyAlignment="1">
      <alignment horizontal="centerContinuous"/>
    </xf>
    <xf numFmtId="0" fontId="9" fillId="0" borderId="12" xfId="4" applyFont="1" applyBorder="1" applyAlignment="1">
      <alignment horizontal="centerContinuous"/>
    </xf>
    <xf numFmtId="0" fontId="9" fillId="0" borderId="8" xfId="4" applyFont="1" applyBorder="1"/>
    <xf numFmtId="0" fontId="9" fillId="0" borderId="9" xfId="4" applyFont="1" applyBorder="1"/>
    <xf numFmtId="0" fontId="10" fillId="0" borderId="0" xfId="4" applyFont="1"/>
    <xf numFmtId="14" fontId="9" fillId="0" borderId="0" xfId="4" applyNumberFormat="1" applyFont="1"/>
    <xf numFmtId="171" fontId="9" fillId="0" borderId="0" xfId="4" applyNumberFormat="1" applyFont="1"/>
    <xf numFmtId="0" fontId="8" fillId="0" borderId="0" xfId="4"/>
    <xf numFmtId="14" fontId="9" fillId="0" borderId="0" xfId="4" applyNumberFormat="1" applyFont="1" applyAlignment="1">
      <alignment horizontal="left"/>
    </xf>
    <xf numFmtId="0" fontId="11" fillId="0" borderId="0" xfId="4" applyFont="1" applyAlignment="1">
      <alignment horizontal="center"/>
    </xf>
    <xf numFmtId="173" fontId="11" fillId="0" borderId="0" xfId="5" applyNumberFormat="1" applyFont="1" applyAlignment="1">
      <alignment horizontal="center"/>
    </xf>
    <xf numFmtId="170" fontId="11" fillId="0" borderId="0" xfId="3" applyNumberFormat="1" applyFont="1" applyAlignment="1">
      <alignment horizontal="right"/>
    </xf>
    <xf numFmtId="170" fontId="9" fillId="0" borderId="0" xfId="3" applyNumberFormat="1" applyFont="1"/>
    <xf numFmtId="173" fontId="8" fillId="0" borderId="0" xfId="5" applyNumberFormat="1" applyFont="1" applyAlignment="1">
      <alignment horizontal="center"/>
    </xf>
    <xf numFmtId="170" fontId="8" fillId="0" borderId="0" xfId="3" applyNumberFormat="1" applyFont="1" applyAlignment="1">
      <alignment horizontal="right"/>
    </xf>
    <xf numFmtId="173" fontId="9" fillId="0" borderId="0" xfId="5" applyNumberFormat="1" applyFont="1" applyAlignment="1">
      <alignment horizontal="center"/>
    </xf>
    <xf numFmtId="170" fontId="9" fillId="0" borderId="0" xfId="3" applyNumberFormat="1" applyFont="1" applyAlignment="1">
      <alignment horizontal="right"/>
    </xf>
    <xf numFmtId="170" fontId="9" fillId="0" borderId="0" xfId="4" applyNumberFormat="1" applyFont="1"/>
    <xf numFmtId="173" fontId="9" fillId="0" borderId="11" xfId="5" applyNumberFormat="1" applyFont="1" applyBorder="1" applyAlignment="1">
      <alignment horizontal="center"/>
    </xf>
    <xf numFmtId="170" fontId="9" fillId="0" borderId="11" xfId="3" applyNumberFormat="1" applyFont="1" applyBorder="1" applyAlignment="1">
      <alignment horizontal="right"/>
    </xf>
    <xf numFmtId="173" fontId="10" fillId="0" borderId="0" xfId="3" applyNumberFormat="1" applyFont="1" applyAlignment="1">
      <alignment horizontal="right"/>
    </xf>
    <xf numFmtId="170" fontId="10" fillId="0" borderId="0" xfId="3" applyNumberFormat="1" applyFont="1" applyAlignment="1">
      <alignment horizontal="right"/>
    </xf>
    <xf numFmtId="0" fontId="11" fillId="0" borderId="0" xfId="4" applyFont="1"/>
    <xf numFmtId="173" fontId="8" fillId="0" borderId="11" xfId="5" applyNumberFormat="1" applyFont="1" applyBorder="1" applyAlignment="1">
      <alignment horizontal="center"/>
    </xf>
    <xf numFmtId="170" fontId="8" fillId="0" borderId="11" xfId="3" applyNumberFormat="1" applyFont="1" applyBorder="1" applyAlignment="1">
      <alignment horizontal="right"/>
    </xf>
    <xf numFmtId="0" fontId="8" fillId="0" borderId="9" xfId="4" applyBorder="1"/>
    <xf numFmtId="173" fontId="8" fillId="0" borderId="0" xfId="3" applyNumberFormat="1" applyFont="1" applyAlignment="1">
      <alignment horizontal="right"/>
    </xf>
    <xf numFmtId="173" fontId="11" fillId="0" borderId="15" xfId="5" applyNumberFormat="1" applyFont="1" applyBorder="1" applyAlignment="1">
      <alignment horizontal="center"/>
    </xf>
    <xf numFmtId="170" fontId="11" fillId="0" borderId="15" xfId="3" applyNumberFormat="1" applyFont="1" applyBorder="1" applyAlignment="1">
      <alignment horizontal="right"/>
    </xf>
    <xf numFmtId="174" fontId="8" fillId="0" borderId="0" xfId="4" applyNumberFormat="1"/>
    <xf numFmtId="172" fontId="8" fillId="0" borderId="0" xfId="5" applyFont="1"/>
    <xf numFmtId="170" fontId="8" fillId="0" borderId="0" xfId="3" applyNumberFormat="1" applyFont="1"/>
    <xf numFmtId="174" fontId="11" fillId="0" borderId="11" xfId="4" applyNumberFormat="1" applyFont="1" applyBorder="1"/>
    <xf numFmtId="174" fontId="8" fillId="0" borderId="11" xfId="4" applyNumberFormat="1" applyBorder="1"/>
    <xf numFmtId="172" fontId="11" fillId="0" borderId="11" xfId="5" applyFont="1" applyBorder="1"/>
    <xf numFmtId="170" fontId="8" fillId="0" borderId="11" xfId="3" applyNumberFormat="1" applyFont="1" applyBorder="1"/>
    <xf numFmtId="174" fontId="11" fillId="0" borderId="0" xfId="4" applyNumberFormat="1" applyFont="1"/>
    <xf numFmtId="0" fontId="12" fillId="0" borderId="0" xfId="4" applyFont="1" applyAlignment="1">
      <alignment horizontal="center" vertical="center" wrapText="1"/>
    </xf>
    <xf numFmtId="0" fontId="9" fillId="0" borderId="10" xfId="4" applyFont="1" applyBorder="1"/>
    <xf numFmtId="0" fontId="9" fillId="0" borderId="11" xfId="4" applyFont="1" applyBorder="1"/>
    <xf numFmtId="174" fontId="9" fillId="0" borderId="11" xfId="4" applyNumberFormat="1" applyFont="1" applyBorder="1"/>
    <xf numFmtId="0" fontId="9" fillId="0" borderId="12" xfId="4" applyFont="1" applyBorder="1"/>
    <xf numFmtId="0" fontId="10" fillId="0" borderId="8" xfId="4" applyFont="1" applyBorder="1" applyAlignment="1">
      <alignment horizontal="center" vertical="center" wrapText="1"/>
    </xf>
    <xf numFmtId="0" fontId="10" fillId="0" borderId="0" xfId="4" applyFont="1" applyAlignment="1">
      <alignment horizontal="center" vertical="center" wrapText="1"/>
    </xf>
    <xf numFmtId="0" fontId="10" fillId="0" borderId="9" xfId="4" applyFont="1" applyBorder="1" applyAlignment="1">
      <alignment horizontal="center" vertical="center" wrapText="1"/>
    </xf>
    <xf numFmtId="0" fontId="9" fillId="6" borderId="0" xfId="4" applyFont="1" applyFill="1"/>
    <xf numFmtId="0" fontId="10" fillId="0" borderId="0" xfId="4" applyFont="1" applyAlignment="1">
      <alignment horizontal="center"/>
    </xf>
    <xf numFmtId="0" fontId="10" fillId="0" borderId="0" xfId="1" applyNumberFormat="1" applyFont="1" applyAlignment="1">
      <alignment horizontal="center"/>
    </xf>
    <xf numFmtId="175" fontId="10" fillId="0" borderId="0" xfId="1" applyNumberFormat="1" applyFont="1" applyAlignment="1">
      <alignment horizontal="right"/>
    </xf>
    <xf numFmtId="0" fontId="9" fillId="0" borderId="0" xfId="1" applyNumberFormat="1" applyFont="1" applyAlignment="1">
      <alignment horizontal="center"/>
    </xf>
    <xf numFmtId="175" fontId="9" fillId="0" borderId="0" xfId="1" applyNumberFormat="1" applyFont="1" applyAlignment="1">
      <alignment horizontal="right"/>
    </xf>
    <xf numFmtId="0" fontId="9" fillId="0" borderId="3" xfId="1" applyNumberFormat="1" applyFont="1" applyBorder="1" applyAlignment="1">
      <alignment horizontal="center"/>
    </xf>
    <xf numFmtId="175" fontId="9" fillId="0" borderId="3" xfId="1" applyNumberFormat="1" applyFont="1" applyBorder="1" applyAlignment="1">
      <alignment horizontal="right"/>
    </xf>
    <xf numFmtId="164" fontId="9" fillId="0" borderId="15" xfId="1" applyNumberFormat="1" applyFont="1" applyBorder="1" applyAlignment="1">
      <alignment horizontal="center"/>
    </xf>
    <xf numFmtId="175" fontId="9" fillId="0" borderId="15" xfId="1" applyNumberFormat="1" applyFont="1" applyBorder="1" applyAlignment="1">
      <alignment horizontal="right"/>
    </xf>
    <xf numFmtId="0" fontId="0" fillId="0" borderId="0" xfId="4" applyFont="1"/>
    <xf numFmtId="174" fontId="9" fillId="0" borderId="0" xfId="4" applyNumberFormat="1" applyFont="1"/>
    <xf numFmtId="174" fontId="9" fillId="0" borderId="0" xfId="4" applyNumberFormat="1" applyFont="1" applyAlignment="1">
      <alignment horizontal="right"/>
    </xf>
    <xf numFmtId="174" fontId="10" fillId="0" borderId="11" xfId="4" applyNumberFormat="1" applyFont="1" applyBorder="1"/>
    <xf numFmtId="174" fontId="10" fillId="0" borderId="0" xfId="4" applyNumberFormat="1" applyFont="1"/>
    <xf numFmtId="0" fontId="0" fillId="0" borderId="1" xfId="0" pivotButton="1" applyBorder="1"/>
    <xf numFmtId="0" fontId="0" fillId="0" borderId="1" xfId="0" applyBorder="1" applyAlignment="1">
      <alignment horizontal="left"/>
    </xf>
    <xf numFmtId="0" fontId="0" fillId="0" borderId="1" xfId="0" applyNumberFormat="1" applyBorder="1"/>
    <xf numFmtId="167" fontId="0" fillId="0" borderId="1" xfId="0" applyNumberFormat="1" applyBorder="1"/>
    <xf numFmtId="0" fontId="11" fillId="0" borderId="11" xfId="4" applyFont="1" applyBorder="1"/>
  </cellXfs>
  <cellStyles count="6">
    <cellStyle name="Énfasis1" xfId="2" builtinId="29"/>
    <cellStyle name="Millares" xfId="1" builtinId="3"/>
    <cellStyle name="Millares 2" xfId="5" xr:uid="{348D6268-475A-472B-80A9-375244CCBE01}"/>
    <cellStyle name="Moneda" xfId="3" builtinId="4"/>
    <cellStyle name="Normal" xfId="0" builtinId="0"/>
    <cellStyle name="Normal 2 2" xfId="4" xr:uid="{47B1BBA2-73BB-4E23-9477-C3672E1F5C52}"/>
  </cellStyles>
  <dxfs count="11">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166" formatCode="_-[$$-240A]\ * #,##0.0_-;\-[$$-240A]\ * #,##0.0_-;_-[$$-240A]\ * &quot;-&quot;??_-;_-@_-"/>
    </dxf>
    <dxf>
      <numFmt numFmtId="167" formatCode="_-[$$-240A]\ * #,##0_-;\-[$$-240A]\ * #,##0_-;_-[$$-240A]\ * &quot;-&quot;??_-;_-@_-"/>
    </dxf>
    <dxf>
      <numFmt numFmtId="166" formatCode="_-[$$-240A]\ * #,##0.0_-;\-[$$-240A]\ * #,##0.0_-;_-[$$-240A]\ * &quot;-&quot;??_-;_-@_-"/>
    </dxf>
    <dxf>
      <numFmt numFmtId="165" formatCode="_-[$$-240A]\ * #,##0.00_-;\-[$$-240A]\ * #,##0.00_-;_-[$$-240A]\ * &quot;-&quot;??_-;_-@_-"/>
    </dxf>
    <dxf>
      <numFmt numFmtId="165" formatCode="_-[$$-240A]\ * #,##0.00_-;\-[$$-240A]\ * #,##0.00_-;_-[$$-240A]\ *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id="{232431A9-E10E-440C-9D26-C187C9D8E26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730669</xdr:colOff>
      <xdr:row>31</xdr:row>
      <xdr:rowOff>58091</xdr:rowOff>
    </xdr:from>
    <xdr:to>
      <xdr:col>8</xdr:col>
      <xdr:colOff>793750</xdr:colOff>
      <xdr:row>36</xdr:row>
      <xdr:rowOff>87309</xdr:rowOff>
    </xdr:to>
    <xdr:pic>
      <xdr:nvPicPr>
        <xdr:cNvPr id="3" name="Imagen 2">
          <a:extLst>
            <a:ext uri="{FF2B5EF4-FFF2-40B4-BE49-F238E27FC236}">
              <a16:creationId xmlns:a16="http://schemas.microsoft.com/office/drawing/2014/main" id="{FDB037F0-6F9E-4206-9789-53695D009FA8}"/>
            </a:ext>
          </a:extLst>
        </xdr:cNvPr>
        <xdr:cNvPicPr>
          <a:picLocks noChangeAspect="1" noChangeArrowheads="1"/>
        </xdr:cNvPicPr>
      </xdr:nvPicPr>
      <xdr:blipFill>
        <a:blip xmlns:r="http://schemas.openxmlformats.org/officeDocument/2006/relationships" r:embed="rId2" cstate="print">
          <a:biLevel thresh="75000"/>
          <a:extLst>
            <a:ext uri="{28A0092B-C50C-407E-A947-70E740481C1C}">
              <a14:useLocalDpi xmlns:a14="http://schemas.microsoft.com/office/drawing/2010/main" val="0"/>
            </a:ext>
          </a:extLst>
        </a:blip>
        <a:srcRect/>
        <a:stretch>
          <a:fillRect/>
        </a:stretch>
      </xdr:blipFill>
      <xdr:spPr bwMode="auto">
        <a:xfrm>
          <a:off x="5550319" y="4572941"/>
          <a:ext cx="1517231" cy="63246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73025</xdr:colOff>
      <xdr:row>1</xdr:row>
      <xdr:rowOff>95250</xdr:rowOff>
    </xdr:from>
    <xdr:to>
      <xdr:col>2</xdr:col>
      <xdr:colOff>805089</xdr:colOff>
      <xdr:row>5</xdr:row>
      <xdr:rowOff>124733</xdr:rowOff>
    </xdr:to>
    <xdr:pic>
      <xdr:nvPicPr>
        <xdr:cNvPr id="2" name="Imagen 2" descr="Nombre de la empresa&#10;&#10;Descripción generada automáticamente con confianza baja">
          <a:extLst>
            <a:ext uri="{FF2B5EF4-FFF2-40B4-BE49-F238E27FC236}">
              <a16:creationId xmlns:a16="http://schemas.microsoft.com/office/drawing/2014/main" id="{6ECF71ED-CDBC-4F46-994C-C259995BEAC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532164" cy="7787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539753</xdr:colOff>
      <xdr:row>24</xdr:row>
      <xdr:rowOff>100705</xdr:rowOff>
    </xdr:from>
    <xdr:to>
      <xdr:col>8</xdr:col>
      <xdr:colOff>381003</xdr:colOff>
      <xdr:row>28</xdr:row>
      <xdr:rowOff>13347</xdr:rowOff>
    </xdr:to>
    <xdr:pic>
      <xdr:nvPicPr>
        <xdr:cNvPr id="3" name="Imagen 2">
          <a:extLst>
            <a:ext uri="{FF2B5EF4-FFF2-40B4-BE49-F238E27FC236}">
              <a16:creationId xmlns:a16="http://schemas.microsoft.com/office/drawing/2014/main" id="{BF201451-DB8A-419D-B8C3-3DE1C8A17C8A}"/>
            </a:ext>
          </a:extLst>
        </xdr:cNvPr>
        <xdr:cNvPicPr>
          <a:picLocks noChangeAspect="1" noChangeArrowheads="1"/>
        </xdr:cNvPicPr>
      </xdr:nvPicPr>
      <xdr:blipFill>
        <a:blip xmlns:r="http://schemas.openxmlformats.org/officeDocument/2006/relationships" r:embed="rId2" cstate="print">
          <a:biLevel thresh="75000"/>
          <a:extLst>
            <a:ext uri="{28A0092B-C50C-407E-A947-70E740481C1C}">
              <a14:useLocalDpi xmlns:a14="http://schemas.microsoft.com/office/drawing/2010/main" val="0"/>
            </a:ext>
          </a:extLst>
        </a:blip>
        <a:srcRect/>
        <a:stretch>
          <a:fillRect/>
        </a:stretch>
      </xdr:blipFill>
      <xdr:spPr bwMode="auto">
        <a:xfrm>
          <a:off x="5683253" y="4164705"/>
          <a:ext cx="1441450" cy="592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Stephaney Solarte Salinas" refreshedDate="45370.720176620373" createdVersion="8" refreshedVersion="8" minRefreshableVersion="3" recordCount="10" xr:uid="{7080755C-4693-4C1C-B46D-E735263CC129}">
  <cacheSource type="worksheet">
    <worksheetSource ref="A1:AF11" sheet="ESTADO DE CADA FACTURA "/>
  </cacheSource>
  <cacheFields count="32">
    <cacheField name="NIT IPS" numFmtId="0">
      <sharedItems containsSemiMixedTypes="0" containsString="0" containsNumber="1" containsInteger="1" minValue="900959048" maxValue="900959048"/>
    </cacheField>
    <cacheField name="Nombre IPS" numFmtId="0">
      <sharedItems/>
    </cacheField>
    <cacheField name="PREFIJO" numFmtId="0">
      <sharedItems/>
    </cacheField>
    <cacheField name="FACTURA" numFmtId="0">
      <sharedItems containsSemiMixedTypes="0" containsString="0" containsNumber="1" containsInteger="1" minValue="6333257" maxValue="6430358"/>
    </cacheField>
    <cacheField name="Llave " numFmtId="0">
      <sharedItems/>
    </cacheField>
    <cacheField name="FECHA FACTURA" numFmtId="14">
      <sharedItems containsSemiMixedTypes="0" containsNonDate="0" containsDate="1" containsString="0" minDate="2023-02-10T00:00:00" maxDate="2023-11-19T00:00:00" count="10">
        <d v="2023-06-18T00:00:00"/>
        <d v="2023-06-22T00:00:00"/>
        <d v="2023-07-28T00:00:00"/>
        <d v="2023-11-04T00:00:00"/>
        <d v="2023-11-18T00:00:00"/>
        <d v="2023-02-10T00:00:00"/>
        <d v="2023-07-17T00:00:00"/>
        <d v="2023-07-18T00:00:00"/>
        <d v="2023-08-25T00:00:00"/>
        <d v="2023-08-16T00:00:00"/>
      </sharedItems>
    </cacheField>
    <cacheField name="IPS Fecha radicado" numFmtId="14">
      <sharedItems containsSemiMixedTypes="0" containsNonDate="0" containsDate="1" containsString="0" minDate="2007-08-27T00:00:00" maxDate="2023-12-08T00:00:00"/>
    </cacheField>
    <cacheField name="Fecha Radicado EPS " numFmtId="14">
      <sharedItems containsSemiMixedTypes="0" containsNonDate="0" containsDate="1" containsString="0" minDate="2023-04-10T00:00:00" maxDate="2023-12-07T15:24:08"/>
    </cacheField>
    <cacheField name="VIGENCIA" numFmtId="1">
      <sharedItems containsSemiMixedTypes="0" containsString="0" containsNumber="1" containsInteger="1" minValue="2023" maxValue="2023"/>
    </cacheField>
    <cacheField name="VR FACTURA" numFmtId="164">
      <sharedItems containsSemiMixedTypes="0" containsString="0" containsNumber="1" containsInteger="1" minValue="75879" maxValue="12555339"/>
    </cacheField>
    <cacheField name="SALDO" numFmtId="164">
      <sharedItems containsSemiMixedTypes="0" containsString="0" containsNumber="1" containsInteger="1" minValue="75879" maxValue="12555339"/>
    </cacheField>
    <cacheField name="TOTAL" numFmtId="164">
      <sharedItems containsSemiMixedTypes="0" containsString="0" containsNumber="1" containsInteger="1" minValue="75879" maxValue="12555339"/>
    </cacheField>
    <cacheField name="Tipo de Contrato" numFmtId="0">
      <sharedItems/>
    </cacheField>
    <cacheField name="Sede / Ciudad" numFmtId="0">
      <sharedItems/>
    </cacheField>
    <cacheField name="Tipo de Prestación" numFmtId="0">
      <sharedItems/>
    </cacheField>
    <cacheField name="ESTADO ANTERIOR 05/02/2024" numFmtId="0">
      <sharedItems/>
    </cacheField>
    <cacheField name="Estado de Factura EPS 19/03/2024" numFmtId="0">
      <sharedItems count="3">
        <s v="Factura Devuelta "/>
        <s v="Factura pendiente en programacion de pago "/>
        <s v="Factura Cancelada "/>
      </sharedItems>
    </cacheField>
    <cacheField name="Valor Total Bruto" numFmtId="167">
      <sharedItems containsSemiMixedTypes="0" containsString="0" containsNumber="1" containsInteger="1" minValue="0" maxValue="12555339"/>
    </cacheField>
    <cacheField name="Valor Devolucion" numFmtId="167">
      <sharedItems containsSemiMixedTypes="0" containsString="0" containsNumber="1" containsInteger="1" minValue="0" maxValue="12555339"/>
    </cacheField>
    <cacheField name="Valor Radicado" numFmtId="167">
      <sharedItems containsSemiMixedTypes="0" containsString="0" containsNumber="1" containsInteger="1" minValue="0" maxValue="12555339"/>
    </cacheField>
    <cacheField name="Valor Glosa Aceptada" numFmtId="167">
      <sharedItems containsSemiMixedTypes="0" containsString="0" containsNumber="1" containsInteger="1" minValue="0" maxValue="0"/>
    </cacheField>
    <cacheField name="Valor Nota Credito" numFmtId="167">
      <sharedItems containsSemiMixedTypes="0" containsString="0" containsNumber="1" containsInteger="1" minValue="0" maxValue="0"/>
    </cacheField>
    <cacheField name="Valor Pagar" numFmtId="167">
      <sharedItems containsSemiMixedTypes="0" containsString="0" containsNumber="1" containsInteger="1" minValue="0" maxValue="2386434"/>
    </cacheField>
    <cacheField name="Por Pagar SAP " numFmtId="167">
      <sharedItems containsSemiMixedTypes="0" containsString="0" containsNumber="1" containsInteger="1" minValue="0" maxValue="2386434"/>
    </cacheField>
    <cacheField name="P.Abiertas Doc " numFmtId="0">
      <sharedItems containsString="0" containsBlank="1" containsNumber="1" containsInteger="1" minValue="1222375869" maxValue="1222375869"/>
    </cacheField>
    <cacheField name="Vr Compensacion SAP" numFmtId="167">
      <sharedItems containsSemiMixedTypes="0" containsString="0" containsNumber="1" containsInteger="1" minValue="0" maxValue="406764"/>
    </cacheField>
    <cacheField name="Doc compensacion " numFmtId="0">
      <sharedItems containsString="0" containsBlank="1" containsNumber="1" containsInteger="1" minValue="4800062757" maxValue="4800062757"/>
    </cacheField>
    <cacheField name="Fecha Compensacion " numFmtId="0">
      <sharedItems containsNonDate="0" containsDate="1" containsString="0" containsBlank="1" minDate="2024-02-19T00:00:00" maxDate="2024-02-20T00:00:00"/>
    </cacheField>
    <cacheField name="Valor_Glosa y Devolución" numFmtId="167">
      <sharedItems containsSemiMixedTypes="0" containsString="0" containsNumber="1" containsInteger="1" minValue="0" maxValue="12555339"/>
    </cacheField>
    <cacheField name="CONCEPTO GLOSA Y DEVOLUCION" numFmtId="0">
      <sharedItems containsBlank="1" longText="1"/>
    </cacheField>
    <cacheField name="TIPIFICACION OBJECION" numFmtId="0">
      <sharedItems containsBlank="1"/>
    </cacheField>
    <cacheField name="Fecha Corte " numFmtId="14">
      <sharedItems containsSemiMixedTypes="0" containsNonDate="0" containsDate="1" containsString="0" minDate="2024-02-29T00:00:00" maxDate="2024-03-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n v="900959048"/>
    <s v="SUBRED SUR OCCIDENTE E.S.E."/>
    <s v="000006379622"/>
    <n v="6379622"/>
    <s v="900959048_6379622"/>
    <x v="0"/>
    <d v="2023-10-05T00:00:00"/>
    <d v="2023-07-19T15:59:57"/>
    <n v="2023"/>
    <n v="4158677"/>
    <n v="4158677"/>
    <n v="4158677"/>
    <s v="EVENTO"/>
    <s v="BOGOTA"/>
    <s v="URGENCIAS"/>
    <s v="FACTURA DEVUELTA"/>
    <x v="0"/>
    <n v="0"/>
    <n v="0"/>
    <n v="0"/>
    <n v="0"/>
    <n v="0"/>
    <n v="0"/>
    <n v="0"/>
    <m/>
    <n v="0"/>
    <m/>
    <m/>
    <n v="4158677"/>
    <s v="SE REALIZA DEVOLUCION DE  LA FACTURA, AL VALIDAR INFORMACION NO SE EVIDENCIA AUTORIZACION (NAP DE 15 DIGITOS) PARA LOS SERVICIOS FACTURADOS. POR FAVOR VALIDAR CON EL AREA ENCARGADDA PARA GESTION DE LA AUTORIZACION DE ESTANCIA Y DEMAS SERVICIOS."/>
    <s v="AUTORIZACION"/>
    <d v="2024-02-29T00:00:00"/>
  </r>
  <r>
    <n v="900959048"/>
    <s v="SUBRED SUR OCCIDENTE E.S.E."/>
    <s v="000006380766"/>
    <n v="6380766"/>
    <s v="900959048_6380766"/>
    <x v="1"/>
    <d v="2023-12-07T00:00:00"/>
    <d v="2023-07-19T16:05:52"/>
    <n v="2023"/>
    <n v="328820"/>
    <n v="328820"/>
    <n v="328820"/>
    <s v="EVENTO"/>
    <s v="BOGOTA"/>
    <s v="URGENCIAS"/>
    <s v="FACTURA PENDIENTE EN PROGRAMACION DE PAGO"/>
    <x v="1"/>
    <n v="328820"/>
    <n v="0"/>
    <n v="328820"/>
    <n v="0"/>
    <n v="0"/>
    <n v="328820"/>
    <n v="0"/>
    <m/>
    <n v="0"/>
    <m/>
    <m/>
    <n v="0"/>
    <m/>
    <m/>
    <d v="2024-02-29T00:00:00"/>
  </r>
  <r>
    <n v="900959048"/>
    <s v="SUBRED SUR OCCIDENTE E.S.E."/>
    <s v="000006393273"/>
    <n v="6393273"/>
    <s v="900959048_6393273"/>
    <x v="2"/>
    <d v="2007-08-27T00:00:00"/>
    <d v="2023-10-05T07:00:00"/>
    <n v="2023"/>
    <n v="629077"/>
    <n v="629077"/>
    <n v="629077"/>
    <s v="EVENTO"/>
    <s v="BOGOTA"/>
    <s v="URGENCIAS"/>
    <s v="FACTURA PENDIENTE EN PROGRAMACION DE PAGO"/>
    <x v="1"/>
    <n v="629077"/>
    <n v="0"/>
    <n v="629077"/>
    <n v="0"/>
    <n v="0"/>
    <n v="629077"/>
    <n v="0"/>
    <m/>
    <n v="0"/>
    <m/>
    <m/>
    <n v="0"/>
    <m/>
    <m/>
    <d v="2024-02-29T00:00:00"/>
  </r>
  <r>
    <n v="900959048"/>
    <s v="SUBRED SUR OCCIDENTE E.S.E."/>
    <s v="000006426214"/>
    <n v="6426214"/>
    <s v="900959048_6426214"/>
    <x v="3"/>
    <d v="2016-09-20T00:00:00"/>
    <d v="2023-12-07T15:18:32"/>
    <n v="2023"/>
    <n v="2386434"/>
    <n v="2386434"/>
    <n v="2386434"/>
    <s v="EVENTO"/>
    <s v="BOGOTA"/>
    <s v="URGENCIAS"/>
    <s v="FACTURA PENDIENTE EN PROGRAMACION DE PAGO"/>
    <x v="1"/>
    <n v="2386434"/>
    <n v="0"/>
    <n v="2386434"/>
    <n v="0"/>
    <n v="0"/>
    <n v="2386434"/>
    <n v="2386434"/>
    <n v="1222375869"/>
    <n v="0"/>
    <m/>
    <m/>
    <n v="0"/>
    <m/>
    <m/>
    <d v="2024-02-29T00:00:00"/>
  </r>
  <r>
    <n v="900959048"/>
    <s v="SUBRED SUR OCCIDENTE E.S.E."/>
    <s v="000006430358"/>
    <n v="6430358"/>
    <s v="900959048_6430358"/>
    <x v="4"/>
    <d v="2011-04-29T00:00:00"/>
    <d v="2023-12-07T15:24:08"/>
    <n v="2023"/>
    <n v="197684"/>
    <n v="197684"/>
    <n v="197684"/>
    <s v="EVENTO"/>
    <s v="BOGOTA"/>
    <s v="URGENCIAS"/>
    <s v="FACTURA PENDIENTE EN PROGRAMACION DE PAGO"/>
    <x v="1"/>
    <n v="197684"/>
    <n v="0"/>
    <n v="197684"/>
    <n v="0"/>
    <n v="0"/>
    <n v="197684"/>
    <n v="0"/>
    <m/>
    <n v="0"/>
    <m/>
    <m/>
    <n v="0"/>
    <m/>
    <m/>
    <d v="2024-02-29T00:00:00"/>
  </r>
  <r>
    <n v="900959048"/>
    <s v="SUBRED SUR OCCIDENTE E.S.E."/>
    <s v="000006333257"/>
    <n v="6333257"/>
    <s v="900959048_6333257"/>
    <x v="5"/>
    <d v="2023-04-14T00:00:00"/>
    <d v="2023-04-10T00:00:00"/>
    <n v="2023"/>
    <n v="12555339"/>
    <n v="12555339"/>
    <n v="12555339"/>
    <s v="EVENTO"/>
    <s v="BOGOTA"/>
    <s v="URGENCIAS"/>
    <s v="FACTURA DEVUELTA"/>
    <x v="0"/>
    <n v="12555339"/>
    <n v="12555339"/>
    <n v="12555339"/>
    <n v="0"/>
    <n v="0"/>
    <n v="0"/>
    <n v="0"/>
    <m/>
    <n v="0"/>
    <m/>
    <m/>
    <n v="12555339"/>
    <s v="AUTO.se devuelve la factura por que no enviaron la auto. par a este servicio. se hace glosa por 1-Rx de Tórax no interprtada en la HC.y en Ecografía de abdomen no interpretada en la hc Electrocardiograma no interpretado en la HC.           Paraclínicos no interpretados en la HC: Saturación de Transf errina facturan 2 interpretan 1 (20%)- Albúmina facturan   2 interpertan 1 (381)- Capacidad de combinación de hierro facturan 2 interpretan 1 (1689).                            se anexa el soporte de la auditoria                                                                                     angela campaz                                                                                                                                                                                                                                                                                                                                                                                                                                                                                                                                                                                                                                                                                                                                                                                                                                                                                                                       "/>
    <s v="AUTORIZACION"/>
    <d v="2024-02-29T00:00:00"/>
  </r>
  <r>
    <n v="900959048"/>
    <s v="SUBRED SUR OCCIDENTE E.S.E."/>
    <s v="000006389119"/>
    <n v="6389119"/>
    <s v="900959048_6389119"/>
    <x v="6"/>
    <d v="2023-08-08T00:00:00"/>
    <d v="2023-08-08T15:11:59"/>
    <n v="2023"/>
    <n v="406764"/>
    <n v="406764"/>
    <n v="406764"/>
    <s v="EVENTO"/>
    <s v="BOGOTA"/>
    <s v="URGENCIAS"/>
    <s v="FACTURA PENDIENTE EN PROGRAMACION DE PAGO"/>
    <x v="2"/>
    <n v="406764"/>
    <n v="0"/>
    <n v="406764"/>
    <n v="0"/>
    <n v="0"/>
    <n v="406764"/>
    <n v="0"/>
    <m/>
    <n v="406764"/>
    <n v="4800062757"/>
    <d v="2024-02-19T00:00:00"/>
    <n v="0"/>
    <m/>
    <m/>
    <d v="2024-02-29T00:00:00"/>
  </r>
  <r>
    <n v="900959048"/>
    <s v="SUBRED SUR OCCIDENTE E.S.E."/>
    <s v="000006389660"/>
    <n v="6389660"/>
    <s v="900959048_6389660"/>
    <x v="7"/>
    <d v="2023-08-08T00:00:00"/>
    <d v="2023-08-08T15:20:18"/>
    <n v="2023"/>
    <n v="75994"/>
    <n v="75994"/>
    <n v="75994"/>
    <s v="EVENTO"/>
    <s v="BOGOTA"/>
    <s v="URGENCIAS"/>
    <s v="FACTURA PENDIENTE EN PROGRAMACION DE PAGO"/>
    <x v="2"/>
    <n v="75994"/>
    <n v="0"/>
    <n v="75994"/>
    <n v="0"/>
    <n v="0"/>
    <n v="75994"/>
    <n v="0"/>
    <m/>
    <n v="75994"/>
    <n v="4800062757"/>
    <d v="2024-02-19T00:00:00"/>
    <n v="0"/>
    <m/>
    <m/>
    <d v="2024-02-29T00:00:00"/>
  </r>
  <r>
    <n v="900959048"/>
    <s v="SUBRED SUR OCCIDENTE E.S.E."/>
    <s v="000006402237"/>
    <n v="6402237"/>
    <s v="900959048_6402237"/>
    <x v="8"/>
    <d v="2023-10-05T00:00:00"/>
    <d v="2023-10-05T07:02:12"/>
    <n v="2023"/>
    <n v="75879"/>
    <n v="75879"/>
    <n v="75879"/>
    <s v="EVENTO"/>
    <s v="BOGOTA"/>
    <s v="URGENCIAS"/>
    <s v="FACTURA PENDIENTE EN PROGRAMACION DE PAGO"/>
    <x v="2"/>
    <n v="75879"/>
    <n v="0"/>
    <n v="75879"/>
    <n v="0"/>
    <n v="0"/>
    <n v="75879"/>
    <n v="0"/>
    <m/>
    <n v="75879"/>
    <n v="4800062757"/>
    <d v="2024-02-19T00:00:00"/>
    <n v="0"/>
    <m/>
    <m/>
    <d v="2024-02-29T00:00:00"/>
  </r>
  <r>
    <n v="900959048"/>
    <s v="SUBRED SUR OCCIDENTE E.S.E."/>
    <s v="000006399487"/>
    <n v="6399487"/>
    <s v="900959048_6399487"/>
    <x v="9"/>
    <d v="2023-10-05T00:00:00"/>
    <d v="2023-10-05T07:10:53"/>
    <n v="2023"/>
    <n v="1958783"/>
    <n v="1958783"/>
    <n v="1958783"/>
    <s v="EVENTO"/>
    <s v="BOGOTA"/>
    <s v="URGENCIAS"/>
    <s v="FACTURA DEVUELTA"/>
    <x v="0"/>
    <n v="0"/>
    <n v="0"/>
    <n v="0"/>
    <n v="0"/>
    <n v="0"/>
    <n v="0"/>
    <n v="0"/>
    <m/>
    <n v="0"/>
    <m/>
    <m/>
    <n v="1958783"/>
    <s v="AUT: SE DEVUELVE FACTURA HOSPITALARIA  NO CUENTA CON AUTORIZACION POR INTERNACION SOLO SE EVIDENCIA LOS 3 ENVIOS FAVOR SOLICITAR AL CORREO CAPAUTORIZACIONES@EPSDELAGENTE.COM.CO  ,  PARACLINICOS NO SOPORTADOS  ECOTT,PT,PTT,HEM,CALCIO,GASES,NITROGENO,POT,PROTEINAS,SOD,CREAT , PARACLINICOS NO INTERPRETADOS CALCIO, GASES,NITROGENO FACTURAN 2 INTERPRESTAN 1 ,POTASIO, PROTEINA,SOD,CREATININA FACTURAN 2 INTERPRETAN 1 , LACENTAS Y TIRAS DE GLUCOMETRIAS NO FACTURABLES, FAVOR VALIDAR. JENNIFER REBOLLEDO"/>
    <s v="AUTORIZACION"/>
    <d v="2024-02-29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A4A82ED9-C502-4BA9-9A20-8B9BF20FD699}" name="TablaDinámica1" cacheId="22"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3:C7" firstHeaderRow="0" firstDataRow="1" firstDataCol="1"/>
  <pivotFields count="32">
    <pivotField showAll="0"/>
    <pivotField showAll="0"/>
    <pivotField showAll="0"/>
    <pivotField showAll="0"/>
    <pivotField dataField="1" showAll="0"/>
    <pivotField numFmtId="14" showAll="0"/>
    <pivotField numFmtId="14" showAll="0"/>
    <pivotField numFmtId="14" showAll="0"/>
    <pivotField numFmtId="1" showAll="0"/>
    <pivotField numFmtId="164" showAll="0"/>
    <pivotField dataField="1" numFmtId="164" showAll="0"/>
    <pivotField numFmtId="164" showAll="0"/>
    <pivotField showAll="0"/>
    <pivotField showAll="0"/>
    <pivotField showAll="0"/>
    <pivotField showAll="0"/>
    <pivotField axis="axisRow" showAll="0">
      <items count="4">
        <item x="2"/>
        <item x="0"/>
        <item x="1"/>
        <item t="default"/>
      </items>
    </pivotField>
    <pivotField numFmtId="167" showAll="0"/>
    <pivotField numFmtId="167" showAll="0"/>
    <pivotField numFmtId="167" showAll="0"/>
    <pivotField numFmtId="167" showAll="0"/>
    <pivotField numFmtId="167" showAll="0"/>
    <pivotField numFmtId="167" showAll="0"/>
    <pivotField numFmtId="167" showAll="0"/>
    <pivotField showAll="0"/>
    <pivotField numFmtId="167" showAll="0"/>
    <pivotField showAll="0"/>
    <pivotField showAll="0"/>
    <pivotField numFmtId="167" showAll="0"/>
    <pivotField showAll="0"/>
    <pivotField showAll="0"/>
    <pivotField numFmtId="14" showAll="0"/>
  </pivotFields>
  <rowFields count="1">
    <field x="16"/>
  </rowFields>
  <rowItems count="4">
    <i>
      <x/>
    </i>
    <i>
      <x v="1"/>
    </i>
    <i>
      <x v="2"/>
    </i>
    <i t="grand">
      <x/>
    </i>
  </rowItems>
  <colFields count="1">
    <field x="-2"/>
  </colFields>
  <colItems count="2">
    <i>
      <x/>
    </i>
    <i i="1">
      <x v="1"/>
    </i>
  </colItems>
  <dataFields count="2">
    <dataField name="Cuenta de Llave " fld="4" subtotal="count" baseField="0" baseItem="0"/>
    <dataField name="Suma de SALDO" fld="10" baseField="0" baseItem="0" numFmtId="167"/>
  </dataFields>
  <formats count="7">
    <format dxfId="7">
      <pivotArea outline="0" collapsedLevelsAreSubtotals="1" fieldPosition="0">
        <references count="1">
          <reference field="4294967294" count="1" selected="0">
            <x v="1"/>
          </reference>
        </references>
      </pivotArea>
    </format>
    <format dxfId="5">
      <pivotArea type="all" dataOnly="0" outline="0" fieldPosition="0"/>
    </format>
    <format dxfId="4">
      <pivotArea outline="0" collapsedLevelsAreSubtotals="1" fieldPosition="0"/>
    </format>
    <format dxfId="3">
      <pivotArea field="16" type="button" dataOnly="0" labelOnly="1" outline="0" axis="axisRow" fieldPosition="0"/>
    </format>
    <format dxfId="2">
      <pivotArea dataOnly="0" labelOnly="1" fieldPosition="0">
        <references count="1">
          <reference field="16" count="0"/>
        </references>
      </pivotArea>
    </format>
    <format dxfId="1">
      <pivotArea dataOnly="0" labelOnly="1" grandRow="1" outline="0" fieldPosition="0"/>
    </format>
    <format dxfId="0">
      <pivotArea dataOnly="0" labelOnly="1" outline="0" fieldPosition="0">
        <references count="1">
          <reference field="4294967294" count="2">
            <x v="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B08452-C696-4E1D-84FD-E34BF4FFE9C0}">
  <dimension ref="A1:N12"/>
  <sheetViews>
    <sheetView workbookViewId="0">
      <selection sqref="A1:XFD11"/>
    </sheetView>
  </sheetViews>
  <sheetFormatPr baseColWidth="10" defaultRowHeight="14.5" x14ac:dyDescent="0.35"/>
  <cols>
    <col min="2" max="2" width="27.7265625" bestFit="1" customWidth="1"/>
    <col min="7" max="7" width="9.7265625" style="12" bestFit="1" customWidth="1"/>
    <col min="8" max="9" width="15.54296875" style="13" bestFit="1" customWidth="1"/>
    <col min="10" max="10" width="16.7265625" style="13" bestFit="1" customWidth="1"/>
  </cols>
  <sheetData>
    <row r="1" spans="1:14" ht="35.25" customHeight="1" x14ac:dyDescent="0.35">
      <c r="A1" s="1" t="s">
        <v>0</v>
      </c>
      <c r="B1" s="1" t="s">
        <v>1</v>
      </c>
      <c r="C1" s="1" t="s">
        <v>2</v>
      </c>
      <c r="D1" s="1" t="s">
        <v>3</v>
      </c>
      <c r="E1" s="2" t="s">
        <v>4</v>
      </c>
      <c r="F1" s="2" t="s">
        <v>5</v>
      </c>
      <c r="G1" s="3" t="s">
        <v>6</v>
      </c>
      <c r="H1" s="4" t="s">
        <v>7</v>
      </c>
      <c r="I1" s="4" t="s">
        <v>8</v>
      </c>
      <c r="J1" s="4" t="s">
        <v>9</v>
      </c>
      <c r="K1" s="2" t="s">
        <v>10</v>
      </c>
      <c r="L1" s="2" t="s">
        <v>11</v>
      </c>
      <c r="M1" s="2" t="s">
        <v>12</v>
      </c>
      <c r="N1" s="2" t="s">
        <v>13</v>
      </c>
    </row>
    <row r="2" spans="1:14" x14ac:dyDescent="0.35">
      <c r="A2" s="5">
        <v>900959048</v>
      </c>
      <c r="B2" s="5" t="s">
        <v>14</v>
      </c>
      <c r="C2" s="5" t="s">
        <v>15</v>
      </c>
      <c r="D2" s="5">
        <v>6379622</v>
      </c>
      <c r="E2" s="6">
        <v>45095</v>
      </c>
      <c r="F2" s="6">
        <v>45204</v>
      </c>
      <c r="G2" s="7">
        <v>2023</v>
      </c>
      <c r="H2" s="8">
        <v>4158677</v>
      </c>
      <c r="I2" s="8">
        <v>4158677</v>
      </c>
      <c r="J2" s="8">
        <v>4158677</v>
      </c>
      <c r="K2" s="5" t="s">
        <v>16</v>
      </c>
      <c r="L2" s="5" t="s">
        <v>17</v>
      </c>
      <c r="M2" s="5" t="s">
        <v>18</v>
      </c>
      <c r="N2" s="5"/>
    </row>
    <row r="3" spans="1:14" x14ac:dyDescent="0.35">
      <c r="A3" s="5">
        <v>900959048</v>
      </c>
      <c r="B3" s="5" t="s">
        <v>14</v>
      </c>
      <c r="C3" s="5" t="s">
        <v>19</v>
      </c>
      <c r="D3" s="5">
        <v>6380766</v>
      </c>
      <c r="E3" s="6">
        <v>45099</v>
      </c>
      <c r="F3" s="6">
        <v>45267</v>
      </c>
      <c r="G3" s="7">
        <v>2023</v>
      </c>
      <c r="H3" s="8">
        <v>328820</v>
      </c>
      <c r="I3" s="8">
        <v>328820</v>
      </c>
      <c r="J3" s="8">
        <v>328820</v>
      </c>
      <c r="K3" s="5" t="s">
        <v>16</v>
      </c>
      <c r="L3" s="5" t="s">
        <v>17</v>
      </c>
      <c r="M3" s="5" t="s">
        <v>18</v>
      </c>
      <c r="N3" s="5"/>
    </row>
    <row r="4" spans="1:14" x14ac:dyDescent="0.35">
      <c r="A4" s="5">
        <v>900959048</v>
      </c>
      <c r="B4" s="5" t="s">
        <v>14</v>
      </c>
      <c r="C4" s="5" t="s">
        <v>20</v>
      </c>
      <c r="D4" s="5">
        <v>6393273</v>
      </c>
      <c r="E4" s="6">
        <v>45135</v>
      </c>
      <c r="F4" s="6">
        <v>39321</v>
      </c>
      <c r="G4" s="7">
        <v>2023</v>
      </c>
      <c r="H4" s="8">
        <v>629077</v>
      </c>
      <c r="I4" s="8">
        <v>629077</v>
      </c>
      <c r="J4" s="8">
        <v>629077</v>
      </c>
      <c r="K4" s="5" t="s">
        <v>16</v>
      </c>
      <c r="L4" s="5" t="s">
        <v>17</v>
      </c>
      <c r="M4" s="5" t="s">
        <v>18</v>
      </c>
      <c r="N4" s="5"/>
    </row>
    <row r="5" spans="1:14" x14ac:dyDescent="0.35">
      <c r="A5" s="5">
        <v>900959048</v>
      </c>
      <c r="B5" s="5" t="s">
        <v>14</v>
      </c>
      <c r="C5" s="5" t="s">
        <v>21</v>
      </c>
      <c r="D5" s="5">
        <v>6426214</v>
      </c>
      <c r="E5" s="6">
        <v>45234</v>
      </c>
      <c r="F5" s="6">
        <v>42633</v>
      </c>
      <c r="G5" s="7">
        <v>2023</v>
      </c>
      <c r="H5" s="8">
        <v>2386434</v>
      </c>
      <c r="I5" s="8">
        <v>2386434</v>
      </c>
      <c r="J5" s="8">
        <v>2386434</v>
      </c>
      <c r="K5" s="5" t="s">
        <v>16</v>
      </c>
      <c r="L5" s="5" t="s">
        <v>17</v>
      </c>
      <c r="M5" s="5" t="s">
        <v>18</v>
      </c>
      <c r="N5" s="5"/>
    </row>
    <row r="6" spans="1:14" x14ac:dyDescent="0.35">
      <c r="A6" s="5">
        <v>900959048</v>
      </c>
      <c r="B6" s="5" t="s">
        <v>14</v>
      </c>
      <c r="C6" s="5" t="s">
        <v>22</v>
      </c>
      <c r="D6" s="5">
        <v>6430358</v>
      </c>
      <c r="E6" s="6">
        <v>45248</v>
      </c>
      <c r="F6" s="6">
        <v>40662</v>
      </c>
      <c r="G6" s="7">
        <v>2023</v>
      </c>
      <c r="H6" s="8">
        <v>197684</v>
      </c>
      <c r="I6" s="8">
        <v>197684</v>
      </c>
      <c r="J6" s="8">
        <v>197684</v>
      </c>
      <c r="K6" s="5" t="s">
        <v>16</v>
      </c>
      <c r="L6" s="5" t="s">
        <v>17</v>
      </c>
      <c r="M6" s="5" t="s">
        <v>18</v>
      </c>
      <c r="N6" s="5"/>
    </row>
    <row r="7" spans="1:14" x14ac:dyDescent="0.35">
      <c r="A7" s="5">
        <v>900959048</v>
      </c>
      <c r="B7" s="5" t="s">
        <v>14</v>
      </c>
      <c r="C7" s="5" t="s">
        <v>23</v>
      </c>
      <c r="D7" s="5">
        <v>6333257</v>
      </c>
      <c r="E7" s="6">
        <v>44967</v>
      </c>
      <c r="F7" s="6">
        <v>45030</v>
      </c>
      <c r="G7" s="7">
        <v>2023</v>
      </c>
      <c r="H7" s="8">
        <v>12555339</v>
      </c>
      <c r="I7" s="8">
        <v>12555339</v>
      </c>
      <c r="J7" s="8">
        <v>12555339</v>
      </c>
      <c r="K7" s="5" t="s">
        <v>16</v>
      </c>
      <c r="L7" s="5" t="s">
        <v>17</v>
      </c>
      <c r="M7" s="5" t="s">
        <v>18</v>
      </c>
      <c r="N7" s="5"/>
    </row>
    <row r="8" spans="1:14" x14ac:dyDescent="0.35">
      <c r="A8" s="5">
        <v>900959048</v>
      </c>
      <c r="B8" s="5" t="s">
        <v>14</v>
      </c>
      <c r="C8" s="5" t="s">
        <v>24</v>
      </c>
      <c r="D8" s="5">
        <v>6389119</v>
      </c>
      <c r="E8" s="6">
        <v>45124</v>
      </c>
      <c r="F8" s="6">
        <v>45146</v>
      </c>
      <c r="G8" s="7">
        <v>2023</v>
      </c>
      <c r="H8" s="8">
        <v>406764</v>
      </c>
      <c r="I8" s="8">
        <v>406764</v>
      </c>
      <c r="J8" s="8">
        <v>406764</v>
      </c>
      <c r="K8" s="5" t="s">
        <v>16</v>
      </c>
      <c r="L8" s="5" t="s">
        <v>17</v>
      </c>
      <c r="M8" s="5" t="s">
        <v>18</v>
      </c>
      <c r="N8" s="5"/>
    </row>
    <row r="9" spans="1:14" x14ac:dyDescent="0.35">
      <c r="A9" s="5">
        <v>900959048</v>
      </c>
      <c r="B9" s="5" t="s">
        <v>14</v>
      </c>
      <c r="C9" s="5" t="s">
        <v>25</v>
      </c>
      <c r="D9" s="5">
        <v>6389660</v>
      </c>
      <c r="E9" s="6">
        <v>45125</v>
      </c>
      <c r="F9" s="6">
        <v>45146</v>
      </c>
      <c r="G9" s="7">
        <v>2023</v>
      </c>
      <c r="H9" s="8">
        <v>75994</v>
      </c>
      <c r="I9" s="8">
        <v>75994</v>
      </c>
      <c r="J9" s="8">
        <v>75994</v>
      </c>
      <c r="K9" s="5" t="s">
        <v>16</v>
      </c>
      <c r="L9" s="5" t="s">
        <v>17</v>
      </c>
      <c r="M9" s="5" t="s">
        <v>18</v>
      </c>
      <c r="N9" s="5"/>
    </row>
    <row r="10" spans="1:14" x14ac:dyDescent="0.35">
      <c r="A10" s="5">
        <v>900959048</v>
      </c>
      <c r="B10" s="5" t="s">
        <v>14</v>
      </c>
      <c r="C10" s="5" t="s">
        <v>26</v>
      </c>
      <c r="D10" s="5">
        <v>6402237</v>
      </c>
      <c r="E10" s="6">
        <v>45163</v>
      </c>
      <c r="F10" s="6">
        <v>45204</v>
      </c>
      <c r="G10" s="7">
        <v>2023</v>
      </c>
      <c r="H10" s="8">
        <v>75879</v>
      </c>
      <c r="I10" s="8">
        <v>75879</v>
      </c>
      <c r="J10" s="8">
        <v>75879</v>
      </c>
      <c r="K10" s="5" t="s">
        <v>16</v>
      </c>
      <c r="L10" s="5" t="s">
        <v>17</v>
      </c>
      <c r="M10" s="5" t="s">
        <v>18</v>
      </c>
      <c r="N10" s="5"/>
    </row>
    <row r="11" spans="1:14" x14ac:dyDescent="0.35">
      <c r="A11" s="5">
        <v>900959048</v>
      </c>
      <c r="B11" s="5" t="s">
        <v>14</v>
      </c>
      <c r="C11" s="5" t="s">
        <v>27</v>
      </c>
      <c r="D11" s="5">
        <v>6399487</v>
      </c>
      <c r="E11" s="6">
        <v>45154</v>
      </c>
      <c r="F11" s="6">
        <v>45204</v>
      </c>
      <c r="G11" s="7">
        <v>2023</v>
      </c>
      <c r="H11" s="8">
        <v>1958783</v>
      </c>
      <c r="I11" s="8">
        <v>1958783</v>
      </c>
      <c r="J11" s="8">
        <v>1958783</v>
      </c>
      <c r="K11" s="5" t="s">
        <v>16</v>
      </c>
      <c r="L11" s="5" t="s">
        <v>17</v>
      </c>
      <c r="M11" s="5" t="s">
        <v>18</v>
      </c>
      <c r="N11" s="5"/>
    </row>
    <row r="12" spans="1:14" s="11" customFormat="1" x14ac:dyDescent="0.35">
      <c r="A12" s="9"/>
      <c r="B12" s="9"/>
      <c r="C12" s="14" t="s">
        <v>9</v>
      </c>
      <c r="D12" s="14"/>
      <c r="E12" s="14"/>
      <c r="F12" s="14"/>
      <c r="G12" s="14"/>
      <c r="H12" s="10">
        <f>SUM(H2:H11)</f>
        <v>22773451</v>
      </c>
      <c r="I12" s="10">
        <f>SUM(I2:I11)</f>
        <v>22773451</v>
      </c>
      <c r="J12" s="10">
        <f>SUM(J2:J11)</f>
        <v>22773451</v>
      </c>
      <c r="K12" s="9"/>
      <c r="L12" s="9"/>
      <c r="M12" s="9"/>
      <c r="N12" s="9"/>
    </row>
  </sheetData>
  <mergeCells count="1">
    <mergeCell ref="C12:G1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21805A-218D-46E4-B3B4-572D7AF7F867}">
  <dimension ref="A1:AF11"/>
  <sheetViews>
    <sheetView tabSelected="1" workbookViewId="0">
      <selection activeCell="D11" sqref="D11"/>
    </sheetView>
  </sheetViews>
  <sheetFormatPr baseColWidth="10" defaultRowHeight="14.5" x14ac:dyDescent="0.35"/>
  <cols>
    <col min="1" max="1" width="8.26953125" bestFit="1" customWidth="1"/>
    <col min="2" max="2" width="22.26953125" bestFit="1" customWidth="1"/>
    <col min="3" max="3" width="10.6328125" bestFit="1" customWidth="1"/>
    <col min="4" max="4" width="8.08984375" bestFit="1" customWidth="1"/>
    <col min="5" max="5" width="14.7265625" bestFit="1" customWidth="1"/>
    <col min="6" max="7" width="8.54296875" bestFit="1" customWidth="1"/>
    <col min="8" max="8" width="11.36328125" customWidth="1"/>
    <col min="9" max="9" width="8.36328125" bestFit="1" customWidth="1"/>
    <col min="10" max="10" width="11.90625" bestFit="1" customWidth="1"/>
    <col min="11" max="12" width="9.453125" bestFit="1" customWidth="1"/>
    <col min="13" max="13" width="7.36328125" bestFit="1" customWidth="1"/>
    <col min="14" max="14" width="6.7265625" bestFit="1" customWidth="1"/>
    <col min="15" max="15" width="8.81640625" bestFit="1" customWidth="1"/>
    <col min="16" max="16" width="14.7265625" customWidth="1"/>
    <col min="17" max="17" width="18.1796875" customWidth="1"/>
    <col min="18" max="18" width="10.54296875" customWidth="1"/>
    <col min="19" max="19" width="10.6328125" bestFit="1" customWidth="1"/>
    <col min="20" max="20" width="10.81640625" customWidth="1"/>
    <col min="21" max="21" width="9.36328125" bestFit="1" customWidth="1"/>
    <col min="22" max="22" width="8.81640625" bestFit="1" customWidth="1"/>
    <col min="23" max="23" width="9.81640625" customWidth="1"/>
    <col min="24" max="24" width="12.90625" style="29" bestFit="1" customWidth="1"/>
    <col min="25" max="25" width="11.7265625" bestFit="1" customWidth="1"/>
    <col min="26" max="26" width="12.36328125" customWidth="1"/>
    <col min="27" max="27" width="12.7265625" customWidth="1"/>
    <col min="28" max="28" width="13.08984375" customWidth="1"/>
    <col min="29" max="29" width="15.1796875" bestFit="1" customWidth="1"/>
  </cols>
  <sheetData>
    <row r="1" spans="1:32" s="15" customFormat="1" ht="35.25" customHeight="1" x14ac:dyDescent="0.35">
      <c r="A1" s="20" t="s">
        <v>0</v>
      </c>
      <c r="B1" s="20" t="s">
        <v>1</v>
      </c>
      <c r="C1" s="20" t="s">
        <v>2</v>
      </c>
      <c r="D1" s="20" t="s">
        <v>3</v>
      </c>
      <c r="E1" s="24" t="s">
        <v>28</v>
      </c>
      <c r="F1" s="21" t="s">
        <v>4</v>
      </c>
      <c r="G1" s="21" t="s">
        <v>5</v>
      </c>
      <c r="H1" s="25" t="s">
        <v>39</v>
      </c>
      <c r="I1" s="22" t="s">
        <v>6</v>
      </c>
      <c r="J1" s="23" t="s">
        <v>7</v>
      </c>
      <c r="K1" s="23" t="s">
        <v>8</v>
      </c>
      <c r="L1" s="23" t="s">
        <v>9</v>
      </c>
      <c r="M1" s="21" t="s">
        <v>10</v>
      </c>
      <c r="N1" s="21" t="s">
        <v>11</v>
      </c>
      <c r="O1" s="21" t="s">
        <v>12</v>
      </c>
      <c r="P1" s="25" t="s">
        <v>40</v>
      </c>
      <c r="Q1" s="27" t="s">
        <v>54</v>
      </c>
      <c r="R1" s="21" t="s">
        <v>43</v>
      </c>
      <c r="S1" s="21" t="s">
        <v>44</v>
      </c>
      <c r="T1" s="21" t="s">
        <v>45</v>
      </c>
      <c r="U1" s="21" t="s">
        <v>46</v>
      </c>
      <c r="V1" s="21" t="s">
        <v>47</v>
      </c>
      <c r="W1" s="21" t="s">
        <v>48</v>
      </c>
      <c r="X1" s="28" t="s">
        <v>49</v>
      </c>
      <c r="Y1" s="27" t="s">
        <v>50</v>
      </c>
      <c r="Z1" s="25" t="s">
        <v>51</v>
      </c>
      <c r="AA1" s="25" t="s">
        <v>52</v>
      </c>
      <c r="AB1" s="25" t="s">
        <v>53</v>
      </c>
      <c r="AC1" s="30" t="s">
        <v>57</v>
      </c>
      <c r="AD1" s="30" t="s">
        <v>58</v>
      </c>
      <c r="AE1" s="30" t="s">
        <v>59</v>
      </c>
      <c r="AF1" s="26" t="s">
        <v>65</v>
      </c>
    </row>
    <row r="2" spans="1:32" s="15" customFormat="1" x14ac:dyDescent="0.35">
      <c r="A2" s="16">
        <v>900959048</v>
      </c>
      <c r="B2" s="16" t="s">
        <v>14</v>
      </c>
      <c r="C2" s="16" t="s">
        <v>15</v>
      </c>
      <c r="D2" s="16">
        <v>6379622</v>
      </c>
      <c r="E2" s="16" t="s">
        <v>29</v>
      </c>
      <c r="F2" s="17">
        <v>45095</v>
      </c>
      <c r="G2" s="17">
        <v>45204</v>
      </c>
      <c r="H2" s="17">
        <v>45126.66662827546</v>
      </c>
      <c r="I2" s="18">
        <v>2023</v>
      </c>
      <c r="J2" s="19">
        <v>4158677</v>
      </c>
      <c r="K2" s="19">
        <v>4158677</v>
      </c>
      <c r="L2" s="19">
        <v>4158677</v>
      </c>
      <c r="M2" s="16" t="s">
        <v>16</v>
      </c>
      <c r="N2" s="16" t="s">
        <v>17</v>
      </c>
      <c r="O2" s="16" t="s">
        <v>18</v>
      </c>
      <c r="P2" s="16" t="s">
        <v>41</v>
      </c>
      <c r="Q2" s="16" t="s">
        <v>64</v>
      </c>
      <c r="R2" s="31">
        <v>0</v>
      </c>
      <c r="S2" s="31">
        <v>0</v>
      </c>
      <c r="T2" s="31">
        <v>0</v>
      </c>
      <c r="U2" s="31">
        <v>0</v>
      </c>
      <c r="V2" s="31">
        <v>0</v>
      </c>
      <c r="W2" s="31">
        <v>0</v>
      </c>
      <c r="X2" s="31">
        <v>0</v>
      </c>
      <c r="Y2" s="16"/>
      <c r="Z2" s="31">
        <v>0</v>
      </c>
      <c r="AA2" s="16"/>
      <c r="AB2" s="16"/>
      <c r="AC2" s="31">
        <v>4158677</v>
      </c>
      <c r="AD2" s="16" t="s">
        <v>60</v>
      </c>
      <c r="AE2" s="16" t="s">
        <v>61</v>
      </c>
      <c r="AF2" s="17">
        <v>45351</v>
      </c>
    </row>
    <row r="3" spans="1:32" s="15" customFormat="1" x14ac:dyDescent="0.35">
      <c r="A3" s="16">
        <v>900959048</v>
      </c>
      <c r="B3" s="16" t="s">
        <v>14</v>
      </c>
      <c r="C3" s="16" t="s">
        <v>19</v>
      </c>
      <c r="D3" s="16">
        <v>6380766</v>
      </c>
      <c r="E3" s="16" t="s">
        <v>30</v>
      </c>
      <c r="F3" s="17">
        <v>45099</v>
      </c>
      <c r="G3" s="17">
        <v>45267</v>
      </c>
      <c r="H3" s="17">
        <v>45126.670746331016</v>
      </c>
      <c r="I3" s="18">
        <v>2023</v>
      </c>
      <c r="J3" s="19">
        <v>328820</v>
      </c>
      <c r="K3" s="19">
        <v>328820</v>
      </c>
      <c r="L3" s="19">
        <v>328820</v>
      </c>
      <c r="M3" s="16" t="s">
        <v>16</v>
      </c>
      <c r="N3" s="16" t="s">
        <v>17</v>
      </c>
      <c r="O3" s="16" t="s">
        <v>18</v>
      </c>
      <c r="P3" s="16" t="s">
        <v>42</v>
      </c>
      <c r="Q3" s="16" t="s">
        <v>56</v>
      </c>
      <c r="R3" s="31">
        <v>328820</v>
      </c>
      <c r="S3" s="31">
        <v>0</v>
      </c>
      <c r="T3" s="31">
        <v>328820</v>
      </c>
      <c r="U3" s="31">
        <v>0</v>
      </c>
      <c r="V3" s="31">
        <v>0</v>
      </c>
      <c r="W3" s="31">
        <v>328820</v>
      </c>
      <c r="X3" s="31">
        <v>0</v>
      </c>
      <c r="Y3" s="16"/>
      <c r="Z3" s="31">
        <v>0</v>
      </c>
      <c r="AA3" s="16"/>
      <c r="AB3" s="16"/>
      <c r="AC3" s="31">
        <v>0</v>
      </c>
      <c r="AD3" s="16"/>
      <c r="AE3" s="16"/>
      <c r="AF3" s="17">
        <v>45351</v>
      </c>
    </row>
    <row r="4" spans="1:32" s="15" customFormat="1" x14ac:dyDescent="0.35">
      <c r="A4" s="16">
        <v>900959048</v>
      </c>
      <c r="B4" s="16" t="s">
        <v>14</v>
      </c>
      <c r="C4" s="16" t="s">
        <v>20</v>
      </c>
      <c r="D4" s="16">
        <v>6393273</v>
      </c>
      <c r="E4" s="16" t="s">
        <v>31</v>
      </c>
      <c r="F4" s="17">
        <v>45135</v>
      </c>
      <c r="G4" s="17">
        <v>39321</v>
      </c>
      <c r="H4" s="17">
        <v>45204.291666666664</v>
      </c>
      <c r="I4" s="18">
        <v>2023</v>
      </c>
      <c r="J4" s="19">
        <v>629077</v>
      </c>
      <c r="K4" s="19">
        <v>629077</v>
      </c>
      <c r="L4" s="19">
        <v>629077</v>
      </c>
      <c r="M4" s="16" t="s">
        <v>16</v>
      </c>
      <c r="N4" s="16" t="s">
        <v>17</v>
      </c>
      <c r="O4" s="16" t="s">
        <v>18</v>
      </c>
      <c r="P4" s="16" t="s">
        <v>42</v>
      </c>
      <c r="Q4" s="16" t="s">
        <v>56</v>
      </c>
      <c r="R4" s="31">
        <v>629077</v>
      </c>
      <c r="S4" s="31">
        <v>0</v>
      </c>
      <c r="T4" s="31">
        <v>629077</v>
      </c>
      <c r="U4" s="31">
        <v>0</v>
      </c>
      <c r="V4" s="31">
        <v>0</v>
      </c>
      <c r="W4" s="31">
        <v>629077</v>
      </c>
      <c r="X4" s="31">
        <v>0</v>
      </c>
      <c r="Y4" s="16"/>
      <c r="Z4" s="31">
        <v>0</v>
      </c>
      <c r="AA4" s="16"/>
      <c r="AB4" s="16"/>
      <c r="AC4" s="31">
        <v>0</v>
      </c>
      <c r="AD4" s="16"/>
      <c r="AE4" s="16"/>
      <c r="AF4" s="17">
        <v>45351</v>
      </c>
    </row>
    <row r="5" spans="1:32" s="15" customFormat="1" x14ac:dyDescent="0.35">
      <c r="A5" s="16">
        <v>900959048</v>
      </c>
      <c r="B5" s="16" t="s">
        <v>14</v>
      </c>
      <c r="C5" s="16" t="s">
        <v>21</v>
      </c>
      <c r="D5" s="16">
        <v>6426214</v>
      </c>
      <c r="E5" s="16" t="s">
        <v>32</v>
      </c>
      <c r="F5" s="17">
        <v>45234</v>
      </c>
      <c r="G5" s="17">
        <v>42633</v>
      </c>
      <c r="H5" s="17">
        <v>45267.63786959491</v>
      </c>
      <c r="I5" s="18">
        <v>2023</v>
      </c>
      <c r="J5" s="19">
        <v>2386434</v>
      </c>
      <c r="K5" s="19">
        <v>2386434</v>
      </c>
      <c r="L5" s="19">
        <v>2386434</v>
      </c>
      <c r="M5" s="16" t="s">
        <v>16</v>
      </c>
      <c r="N5" s="16" t="s">
        <v>17</v>
      </c>
      <c r="O5" s="16" t="s">
        <v>18</v>
      </c>
      <c r="P5" s="16" t="s">
        <v>42</v>
      </c>
      <c r="Q5" s="16" t="s">
        <v>56</v>
      </c>
      <c r="R5" s="31">
        <v>2386434</v>
      </c>
      <c r="S5" s="31">
        <v>0</v>
      </c>
      <c r="T5" s="31">
        <v>2386434</v>
      </c>
      <c r="U5" s="31">
        <v>0</v>
      </c>
      <c r="V5" s="31">
        <v>0</v>
      </c>
      <c r="W5" s="31">
        <v>2386434</v>
      </c>
      <c r="X5" s="31">
        <v>2386434</v>
      </c>
      <c r="Y5" s="16">
        <v>1222375869</v>
      </c>
      <c r="Z5" s="31">
        <v>0</v>
      </c>
      <c r="AA5" s="16"/>
      <c r="AB5" s="16"/>
      <c r="AC5" s="31">
        <v>0</v>
      </c>
      <c r="AD5" s="16"/>
      <c r="AE5" s="16"/>
      <c r="AF5" s="17">
        <v>45351</v>
      </c>
    </row>
    <row r="6" spans="1:32" s="15" customFormat="1" x14ac:dyDescent="0.35">
      <c r="A6" s="16">
        <v>900959048</v>
      </c>
      <c r="B6" s="16" t="s">
        <v>14</v>
      </c>
      <c r="C6" s="16" t="s">
        <v>22</v>
      </c>
      <c r="D6" s="16">
        <v>6430358</v>
      </c>
      <c r="E6" s="16" t="s">
        <v>33</v>
      </c>
      <c r="F6" s="17">
        <v>45248</v>
      </c>
      <c r="G6" s="17">
        <v>40662</v>
      </c>
      <c r="H6" s="17">
        <v>45267.641760844905</v>
      </c>
      <c r="I6" s="18">
        <v>2023</v>
      </c>
      <c r="J6" s="19">
        <v>197684</v>
      </c>
      <c r="K6" s="19">
        <v>197684</v>
      </c>
      <c r="L6" s="19">
        <v>197684</v>
      </c>
      <c r="M6" s="16" t="s">
        <v>16</v>
      </c>
      <c r="N6" s="16" t="s">
        <v>17</v>
      </c>
      <c r="O6" s="16" t="s">
        <v>18</v>
      </c>
      <c r="P6" s="16" t="s">
        <v>42</v>
      </c>
      <c r="Q6" s="16" t="s">
        <v>56</v>
      </c>
      <c r="R6" s="31">
        <v>197684</v>
      </c>
      <c r="S6" s="31">
        <v>0</v>
      </c>
      <c r="T6" s="31">
        <v>197684</v>
      </c>
      <c r="U6" s="31">
        <v>0</v>
      </c>
      <c r="V6" s="31">
        <v>0</v>
      </c>
      <c r="W6" s="31">
        <v>197684</v>
      </c>
      <c r="X6" s="31">
        <v>0</v>
      </c>
      <c r="Y6" s="16"/>
      <c r="Z6" s="31">
        <v>0</v>
      </c>
      <c r="AA6" s="16"/>
      <c r="AB6" s="16"/>
      <c r="AC6" s="31">
        <v>0</v>
      </c>
      <c r="AD6" s="16"/>
      <c r="AE6" s="16"/>
      <c r="AF6" s="17">
        <v>45351</v>
      </c>
    </row>
    <row r="7" spans="1:32" s="15" customFormat="1" x14ac:dyDescent="0.35">
      <c r="A7" s="16">
        <v>900959048</v>
      </c>
      <c r="B7" s="16" t="s">
        <v>14</v>
      </c>
      <c r="C7" s="16" t="s">
        <v>23</v>
      </c>
      <c r="D7" s="16">
        <v>6333257</v>
      </c>
      <c r="E7" s="16" t="s">
        <v>34</v>
      </c>
      <c r="F7" s="17">
        <v>44967</v>
      </c>
      <c r="G7" s="17">
        <v>45030</v>
      </c>
      <c r="H7" s="17">
        <v>45026</v>
      </c>
      <c r="I7" s="18">
        <v>2023</v>
      </c>
      <c r="J7" s="19">
        <v>12555339</v>
      </c>
      <c r="K7" s="19">
        <v>12555339</v>
      </c>
      <c r="L7" s="19">
        <v>12555339</v>
      </c>
      <c r="M7" s="16" t="s">
        <v>16</v>
      </c>
      <c r="N7" s="16" t="s">
        <v>17</v>
      </c>
      <c r="O7" s="16" t="s">
        <v>18</v>
      </c>
      <c r="P7" s="16" t="s">
        <v>41</v>
      </c>
      <c r="Q7" s="16" t="s">
        <v>64</v>
      </c>
      <c r="R7" s="31">
        <v>12555339</v>
      </c>
      <c r="S7" s="31">
        <v>12555339</v>
      </c>
      <c r="T7" s="31">
        <v>12555339</v>
      </c>
      <c r="U7" s="31">
        <v>0</v>
      </c>
      <c r="V7" s="31">
        <v>0</v>
      </c>
      <c r="W7" s="31">
        <v>0</v>
      </c>
      <c r="X7" s="31">
        <v>0</v>
      </c>
      <c r="Y7" s="16"/>
      <c r="Z7" s="31">
        <v>0</v>
      </c>
      <c r="AA7" s="16"/>
      <c r="AB7" s="16"/>
      <c r="AC7" s="31">
        <v>12555339</v>
      </c>
      <c r="AD7" s="16" t="s">
        <v>62</v>
      </c>
      <c r="AE7" s="16" t="s">
        <v>61</v>
      </c>
      <c r="AF7" s="17">
        <v>45351</v>
      </c>
    </row>
    <row r="8" spans="1:32" s="15" customFormat="1" x14ac:dyDescent="0.35">
      <c r="A8" s="16">
        <v>900959048</v>
      </c>
      <c r="B8" s="16" t="s">
        <v>14</v>
      </c>
      <c r="C8" s="16" t="s">
        <v>24</v>
      </c>
      <c r="D8" s="16">
        <v>6389119</v>
      </c>
      <c r="E8" s="16" t="s">
        <v>35</v>
      </c>
      <c r="F8" s="17">
        <v>45124</v>
      </c>
      <c r="G8" s="17">
        <v>45146</v>
      </c>
      <c r="H8" s="17">
        <v>45146.633316979169</v>
      </c>
      <c r="I8" s="18">
        <v>2023</v>
      </c>
      <c r="J8" s="19">
        <v>406764</v>
      </c>
      <c r="K8" s="19">
        <v>406764</v>
      </c>
      <c r="L8" s="19">
        <v>406764</v>
      </c>
      <c r="M8" s="16" t="s">
        <v>16</v>
      </c>
      <c r="N8" s="16" t="s">
        <v>17</v>
      </c>
      <c r="O8" s="16" t="s">
        <v>18</v>
      </c>
      <c r="P8" s="16" t="s">
        <v>42</v>
      </c>
      <c r="Q8" s="16" t="s">
        <v>55</v>
      </c>
      <c r="R8" s="31">
        <v>406764</v>
      </c>
      <c r="S8" s="31">
        <v>0</v>
      </c>
      <c r="T8" s="31">
        <v>406764</v>
      </c>
      <c r="U8" s="31">
        <v>0</v>
      </c>
      <c r="V8" s="31">
        <v>0</v>
      </c>
      <c r="W8" s="31">
        <v>406764</v>
      </c>
      <c r="X8" s="31">
        <v>0</v>
      </c>
      <c r="Y8" s="16"/>
      <c r="Z8" s="31">
        <v>406764</v>
      </c>
      <c r="AA8" s="16">
        <v>4800062757</v>
      </c>
      <c r="AB8" s="17">
        <v>45341</v>
      </c>
      <c r="AC8" s="31">
        <v>0</v>
      </c>
      <c r="AD8" s="16"/>
      <c r="AE8" s="16"/>
      <c r="AF8" s="17">
        <v>45351</v>
      </c>
    </row>
    <row r="9" spans="1:32" s="15" customFormat="1" x14ac:dyDescent="0.35">
      <c r="A9" s="16">
        <v>900959048</v>
      </c>
      <c r="B9" s="16" t="s">
        <v>14</v>
      </c>
      <c r="C9" s="16" t="s">
        <v>25</v>
      </c>
      <c r="D9" s="16">
        <v>6389660</v>
      </c>
      <c r="E9" s="16" t="s">
        <v>36</v>
      </c>
      <c r="F9" s="17">
        <v>45125</v>
      </c>
      <c r="G9" s="17">
        <v>45146</v>
      </c>
      <c r="H9" s="17">
        <v>45146.639099849534</v>
      </c>
      <c r="I9" s="18">
        <v>2023</v>
      </c>
      <c r="J9" s="19">
        <v>75994</v>
      </c>
      <c r="K9" s="19">
        <v>75994</v>
      </c>
      <c r="L9" s="19">
        <v>75994</v>
      </c>
      <c r="M9" s="16" t="s">
        <v>16</v>
      </c>
      <c r="N9" s="16" t="s">
        <v>17</v>
      </c>
      <c r="O9" s="16" t="s">
        <v>18</v>
      </c>
      <c r="P9" s="16" t="s">
        <v>42</v>
      </c>
      <c r="Q9" s="16" t="s">
        <v>55</v>
      </c>
      <c r="R9" s="31">
        <v>75994</v>
      </c>
      <c r="S9" s="31">
        <v>0</v>
      </c>
      <c r="T9" s="31">
        <v>75994</v>
      </c>
      <c r="U9" s="31">
        <v>0</v>
      </c>
      <c r="V9" s="31">
        <v>0</v>
      </c>
      <c r="W9" s="31">
        <v>75994</v>
      </c>
      <c r="X9" s="31">
        <v>0</v>
      </c>
      <c r="Y9" s="16"/>
      <c r="Z9" s="31">
        <v>75994</v>
      </c>
      <c r="AA9" s="16">
        <v>4800062757</v>
      </c>
      <c r="AB9" s="17">
        <v>45341</v>
      </c>
      <c r="AC9" s="31">
        <v>0</v>
      </c>
      <c r="AD9" s="16"/>
      <c r="AE9" s="16"/>
      <c r="AF9" s="17">
        <v>45351</v>
      </c>
    </row>
    <row r="10" spans="1:32" s="15" customFormat="1" x14ac:dyDescent="0.35">
      <c r="A10" s="16">
        <v>900959048</v>
      </c>
      <c r="B10" s="16" t="s">
        <v>14</v>
      </c>
      <c r="C10" s="16" t="s">
        <v>26</v>
      </c>
      <c r="D10" s="16">
        <v>6402237</v>
      </c>
      <c r="E10" s="16" t="s">
        <v>37</v>
      </c>
      <c r="F10" s="17">
        <v>45163</v>
      </c>
      <c r="G10" s="17">
        <v>45204</v>
      </c>
      <c r="H10" s="17">
        <v>45204.293189201388</v>
      </c>
      <c r="I10" s="18">
        <v>2023</v>
      </c>
      <c r="J10" s="19">
        <v>75879</v>
      </c>
      <c r="K10" s="19">
        <v>75879</v>
      </c>
      <c r="L10" s="19">
        <v>75879</v>
      </c>
      <c r="M10" s="16" t="s">
        <v>16</v>
      </c>
      <c r="N10" s="16" t="s">
        <v>17</v>
      </c>
      <c r="O10" s="16" t="s">
        <v>18</v>
      </c>
      <c r="P10" s="16" t="s">
        <v>42</v>
      </c>
      <c r="Q10" s="16" t="s">
        <v>55</v>
      </c>
      <c r="R10" s="31">
        <v>75879</v>
      </c>
      <c r="S10" s="31">
        <v>0</v>
      </c>
      <c r="T10" s="31">
        <v>75879</v>
      </c>
      <c r="U10" s="31">
        <v>0</v>
      </c>
      <c r="V10" s="31">
        <v>0</v>
      </c>
      <c r="W10" s="31">
        <v>75879</v>
      </c>
      <c r="X10" s="31">
        <v>0</v>
      </c>
      <c r="Y10" s="16"/>
      <c r="Z10" s="31">
        <v>75879</v>
      </c>
      <c r="AA10" s="16">
        <v>4800062757</v>
      </c>
      <c r="AB10" s="17">
        <v>45341</v>
      </c>
      <c r="AC10" s="31">
        <v>0</v>
      </c>
      <c r="AD10" s="16"/>
      <c r="AE10" s="16"/>
      <c r="AF10" s="17">
        <v>45351</v>
      </c>
    </row>
    <row r="11" spans="1:32" s="15" customFormat="1" x14ac:dyDescent="0.35">
      <c r="A11" s="16">
        <v>900959048</v>
      </c>
      <c r="B11" s="16" t="s">
        <v>14</v>
      </c>
      <c r="C11" s="16" t="s">
        <v>27</v>
      </c>
      <c r="D11" s="16">
        <v>6399487</v>
      </c>
      <c r="E11" s="16" t="s">
        <v>38</v>
      </c>
      <c r="F11" s="17">
        <v>45154</v>
      </c>
      <c r="G11" s="17">
        <v>45204</v>
      </c>
      <c r="H11" s="17">
        <v>45204.299227974538</v>
      </c>
      <c r="I11" s="18">
        <v>2023</v>
      </c>
      <c r="J11" s="19">
        <v>1958783</v>
      </c>
      <c r="K11" s="19">
        <v>1958783</v>
      </c>
      <c r="L11" s="19">
        <v>1958783</v>
      </c>
      <c r="M11" s="16" t="s">
        <v>16</v>
      </c>
      <c r="N11" s="16" t="s">
        <v>17</v>
      </c>
      <c r="O11" s="16" t="s">
        <v>18</v>
      </c>
      <c r="P11" s="16" t="s">
        <v>41</v>
      </c>
      <c r="Q11" s="16" t="s">
        <v>64</v>
      </c>
      <c r="R11" s="31">
        <v>0</v>
      </c>
      <c r="S11" s="31">
        <v>0</v>
      </c>
      <c r="T11" s="31">
        <v>0</v>
      </c>
      <c r="U11" s="31">
        <v>0</v>
      </c>
      <c r="V11" s="31">
        <v>0</v>
      </c>
      <c r="W11" s="31">
        <v>0</v>
      </c>
      <c r="X11" s="31">
        <v>0</v>
      </c>
      <c r="Y11" s="16"/>
      <c r="Z11" s="31">
        <v>0</v>
      </c>
      <c r="AA11" s="16"/>
      <c r="AB11" s="16"/>
      <c r="AC11" s="31">
        <v>1958783</v>
      </c>
      <c r="AD11" s="16" t="s">
        <v>63</v>
      </c>
      <c r="AE11" s="16" t="s">
        <v>61</v>
      </c>
      <c r="AF11" s="17">
        <v>45351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D668EF-E2F0-41B0-9AB8-E7B3BBC0A0FE}">
  <dimension ref="B1:N44"/>
  <sheetViews>
    <sheetView showGridLines="0" topLeftCell="A15" zoomScale="80" zoomScaleNormal="80" workbookViewId="0">
      <selection activeCell="C38" sqref="C38:C39"/>
    </sheetView>
  </sheetViews>
  <sheetFormatPr baseColWidth="10" defaultRowHeight="12.5" x14ac:dyDescent="0.25"/>
  <cols>
    <col min="1" max="1" width="1" style="32" customWidth="1"/>
    <col min="2" max="2" width="7.81640625" style="32" customWidth="1"/>
    <col min="3" max="3" width="17.54296875" style="32" customWidth="1"/>
    <col min="4" max="4" width="11.54296875" style="32" customWidth="1"/>
    <col min="5" max="6" width="11.453125" style="32" customWidth="1"/>
    <col min="7" max="7" width="8.1796875" style="32" customWidth="1"/>
    <col min="8" max="8" width="20.81640625" style="32" customWidth="1"/>
    <col min="9" max="9" width="25.453125" style="32" customWidth="1"/>
    <col min="10" max="10" width="12.453125" style="32" customWidth="1"/>
    <col min="11" max="11" width="1.7265625" style="32" customWidth="1"/>
    <col min="12" max="12" width="8.7265625" style="32" customWidth="1"/>
    <col min="13" max="13" width="16.54296875" style="61" bestFit="1" customWidth="1"/>
    <col min="14" max="14" width="13.81640625" style="32" bestFit="1" customWidth="1"/>
    <col min="15" max="15" width="7.453125" style="32" bestFit="1" customWidth="1"/>
    <col min="16" max="16" width="13.26953125" style="32" bestFit="1" customWidth="1"/>
    <col min="17" max="225" width="10.90625" style="32"/>
    <col min="226" max="226" width="4.453125" style="32" customWidth="1"/>
    <col min="227" max="227" width="10.90625" style="32"/>
    <col min="228" max="228" width="17.54296875" style="32" customWidth="1"/>
    <col min="229" max="229" width="11.54296875" style="32" customWidth="1"/>
    <col min="230" max="233" width="10.90625" style="32"/>
    <col min="234" max="234" width="22.54296875" style="32" customWidth="1"/>
    <col min="235" max="235" width="14" style="32" customWidth="1"/>
    <col min="236" max="236" width="1.7265625" style="32" customWidth="1"/>
    <col min="237" max="481" width="10.90625" style="32"/>
    <col min="482" max="482" width="4.453125" style="32" customWidth="1"/>
    <col min="483" max="483" width="10.90625" style="32"/>
    <col min="484" max="484" width="17.54296875" style="32" customWidth="1"/>
    <col min="485" max="485" width="11.54296875" style="32" customWidth="1"/>
    <col min="486" max="489" width="10.90625" style="32"/>
    <col min="490" max="490" width="22.54296875" style="32" customWidth="1"/>
    <col min="491" max="491" width="14" style="32" customWidth="1"/>
    <col min="492" max="492" width="1.7265625" style="32" customWidth="1"/>
    <col min="493" max="737" width="10.90625" style="32"/>
    <col min="738" max="738" width="4.453125" style="32" customWidth="1"/>
    <col min="739" max="739" width="10.90625" style="32"/>
    <col min="740" max="740" width="17.54296875" style="32" customWidth="1"/>
    <col min="741" max="741" width="11.54296875" style="32" customWidth="1"/>
    <col min="742" max="745" width="10.90625" style="32"/>
    <col min="746" max="746" width="22.54296875" style="32" customWidth="1"/>
    <col min="747" max="747" width="14" style="32" customWidth="1"/>
    <col min="748" max="748" width="1.7265625" style="32" customWidth="1"/>
    <col min="749" max="993" width="10.90625" style="32"/>
    <col min="994" max="994" width="4.453125" style="32" customWidth="1"/>
    <col min="995" max="995" width="10.90625" style="32"/>
    <col min="996" max="996" width="17.54296875" style="32" customWidth="1"/>
    <col min="997" max="997" width="11.54296875" style="32" customWidth="1"/>
    <col min="998" max="1001" width="10.90625" style="32"/>
    <col min="1002" max="1002" width="22.54296875" style="32" customWidth="1"/>
    <col min="1003" max="1003" width="14" style="32" customWidth="1"/>
    <col min="1004" max="1004" width="1.7265625" style="32" customWidth="1"/>
    <col min="1005" max="1249" width="10.90625" style="32"/>
    <col min="1250" max="1250" width="4.453125" style="32" customWidth="1"/>
    <col min="1251" max="1251" width="10.90625" style="32"/>
    <col min="1252" max="1252" width="17.54296875" style="32" customWidth="1"/>
    <col min="1253" max="1253" width="11.54296875" style="32" customWidth="1"/>
    <col min="1254" max="1257" width="10.90625" style="32"/>
    <col min="1258" max="1258" width="22.54296875" style="32" customWidth="1"/>
    <col min="1259" max="1259" width="14" style="32" customWidth="1"/>
    <col min="1260" max="1260" width="1.7265625" style="32" customWidth="1"/>
    <col min="1261" max="1505" width="10.90625" style="32"/>
    <col min="1506" max="1506" width="4.453125" style="32" customWidth="1"/>
    <col min="1507" max="1507" width="10.90625" style="32"/>
    <col min="1508" max="1508" width="17.54296875" style="32" customWidth="1"/>
    <col min="1509" max="1509" width="11.54296875" style="32" customWidth="1"/>
    <col min="1510" max="1513" width="10.90625" style="32"/>
    <col min="1514" max="1514" width="22.54296875" style="32" customWidth="1"/>
    <col min="1515" max="1515" width="14" style="32" customWidth="1"/>
    <col min="1516" max="1516" width="1.7265625" style="32" customWidth="1"/>
    <col min="1517" max="1761" width="10.90625" style="32"/>
    <col min="1762" max="1762" width="4.453125" style="32" customWidth="1"/>
    <col min="1763" max="1763" width="10.90625" style="32"/>
    <col min="1764" max="1764" width="17.54296875" style="32" customWidth="1"/>
    <col min="1765" max="1765" width="11.54296875" style="32" customWidth="1"/>
    <col min="1766" max="1769" width="10.90625" style="32"/>
    <col min="1770" max="1770" width="22.54296875" style="32" customWidth="1"/>
    <col min="1771" max="1771" width="14" style="32" customWidth="1"/>
    <col min="1772" max="1772" width="1.7265625" style="32" customWidth="1"/>
    <col min="1773" max="2017" width="10.90625" style="32"/>
    <col min="2018" max="2018" width="4.453125" style="32" customWidth="1"/>
    <col min="2019" max="2019" width="10.90625" style="32"/>
    <col min="2020" max="2020" width="17.54296875" style="32" customWidth="1"/>
    <col min="2021" max="2021" width="11.54296875" style="32" customWidth="1"/>
    <col min="2022" max="2025" width="10.90625" style="32"/>
    <col min="2026" max="2026" width="22.54296875" style="32" customWidth="1"/>
    <col min="2027" max="2027" width="14" style="32" customWidth="1"/>
    <col min="2028" max="2028" width="1.7265625" style="32" customWidth="1"/>
    <col min="2029" max="2273" width="10.90625" style="32"/>
    <col min="2274" max="2274" width="4.453125" style="32" customWidth="1"/>
    <col min="2275" max="2275" width="10.90625" style="32"/>
    <col min="2276" max="2276" width="17.54296875" style="32" customWidth="1"/>
    <col min="2277" max="2277" width="11.54296875" style="32" customWidth="1"/>
    <col min="2278" max="2281" width="10.90625" style="32"/>
    <col min="2282" max="2282" width="22.54296875" style="32" customWidth="1"/>
    <col min="2283" max="2283" width="14" style="32" customWidth="1"/>
    <col min="2284" max="2284" width="1.7265625" style="32" customWidth="1"/>
    <col min="2285" max="2529" width="10.90625" style="32"/>
    <col min="2530" max="2530" width="4.453125" style="32" customWidth="1"/>
    <col min="2531" max="2531" width="10.90625" style="32"/>
    <col min="2532" max="2532" width="17.54296875" style="32" customWidth="1"/>
    <col min="2533" max="2533" width="11.54296875" style="32" customWidth="1"/>
    <col min="2534" max="2537" width="10.90625" style="32"/>
    <col min="2538" max="2538" width="22.54296875" style="32" customWidth="1"/>
    <col min="2539" max="2539" width="14" style="32" customWidth="1"/>
    <col min="2540" max="2540" width="1.7265625" style="32" customWidth="1"/>
    <col min="2541" max="2785" width="10.90625" style="32"/>
    <col min="2786" max="2786" width="4.453125" style="32" customWidth="1"/>
    <col min="2787" max="2787" width="10.90625" style="32"/>
    <col min="2788" max="2788" width="17.54296875" style="32" customWidth="1"/>
    <col min="2789" max="2789" width="11.54296875" style="32" customWidth="1"/>
    <col min="2790" max="2793" width="10.90625" style="32"/>
    <col min="2794" max="2794" width="22.54296875" style="32" customWidth="1"/>
    <col min="2795" max="2795" width="14" style="32" customWidth="1"/>
    <col min="2796" max="2796" width="1.7265625" style="32" customWidth="1"/>
    <col min="2797" max="3041" width="10.90625" style="32"/>
    <col min="3042" max="3042" width="4.453125" style="32" customWidth="1"/>
    <col min="3043" max="3043" width="10.90625" style="32"/>
    <col min="3044" max="3044" width="17.54296875" style="32" customWidth="1"/>
    <col min="3045" max="3045" width="11.54296875" style="32" customWidth="1"/>
    <col min="3046" max="3049" width="10.90625" style="32"/>
    <col min="3050" max="3050" width="22.54296875" style="32" customWidth="1"/>
    <col min="3051" max="3051" width="14" style="32" customWidth="1"/>
    <col min="3052" max="3052" width="1.7265625" style="32" customWidth="1"/>
    <col min="3053" max="3297" width="10.90625" style="32"/>
    <col min="3298" max="3298" width="4.453125" style="32" customWidth="1"/>
    <col min="3299" max="3299" width="10.90625" style="32"/>
    <col min="3300" max="3300" width="17.54296875" style="32" customWidth="1"/>
    <col min="3301" max="3301" width="11.54296875" style="32" customWidth="1"/>
    <col min="3302" max="3305" width="10.90625" style="32"/>
    <col min="3306" max="3306" width="22.54296875" style="32" customWidth="1"/>
    <col min="3307" max="3307" width="14" style="32" customWidth="1"/>
    <col min="3308" max="3308" width="1.7265625" style="32" customWidth="1"/>
    <col min="3309" max="3553" width="10.90625" style="32"/>
    <col min="3554" max="3554" width="4.453125" style="32" customWidth="1"/>
    <col min="3555" max="3555" width="10.90625" style="32"/>
    <col min="3556" max="3556" width="17.54296875" style="32" customWidth="1"/>
    <col min="3557" max="3557" width="11.54296875" style="32" customWidth="1"/>
    <col min="3558" max="3561" width="10.90625" style="32"/>
    <col min="3562" max="3562" width="22.54296875" style="32" customWidth="1"/>
    <col min="3563" max="3563" width="14" style="32" customWidth="1"/>
    <col min="3564" max="3564" width="1.7265625" style="32" customWidth="1"/>
    <col min="3565" max="3809" width="10.90625" style="32"/>
    <col min="3810" max="3810" width="4.453125" style="32" customWidth="1"/>
    <col min="3811" max="3811" width="10.90625" style="32"/>
    <col min="3812" max="3812" width="17.54296875" style="32" customWidth="1"/>
    <col min="3813" max="3813" width="11.54296875" style="32" customWidth="1"/>
    <col min="3814" max="3817" width="10.90625" style="32"/>
    <col min="3818" max="3818" width="22.54296875" style="32" customWidth="1"/>
    <col min="3819" max="3819" width="14" style="32" customWidth="1"/>
    <col min="3820" max="3820" width="1.7265625" style="32" customWidth="1"/>
    <col min="3821" max="4065" width="10.90625" style="32"/>
    <col min="4066" max="4066" width="4.453125" style="32" customWidth="1"/>
    <col min="4067" max="4067" width="10.90625" style="32"/>
    <col min="4068" max="4068" width="17.54296875" style="32" customWidth="1"/>
    <col min="4069" max="4069" width="11.54296875" style="32" customWidth="1"/>
    <col min="4070" max="4073" width="10.90625" style="32"/>
    <col min="4074" max="4074" width="22.54296875" style="32" customWidth="1"/>
    <col min="4075" max="4075" width="14" style="32" customWidth="1"/>
    <col min="4076" max="4076" width="1.7265625" style="32" customWidth="1"/>
    <col min="4077" max="4321" width="10.90625" style="32"/>
    <col min="4322" max="4322" width="4.453125" style="32" customWidth="1"/>
    <col min="4323" max="4323" width="10.90625" style="32"/>
    <col min="4324" max="4324" width="17.54296875" style="32" customWidth="1"/>
    <col min="4325" max="4325" width="11.54296875" style="32" customWidth="1"/>
    <col min="4326" max="4329" width="10.90625" style="32"/>
    <col min="4330" max="4330" width="22.54296875" style="32" customWidth="1"/>
    <col min="4331" max="4331" width="14" style="32" customWidth="1"/>
    <col min="4332" max="4332" width="1.7265625" style="32" customWidth="1"/>
    <col min="4333" max="4577" width="10.90625" style="32"/>
    <col min="4578" max="4578" width="4.453125" style="32" customWidth="1"/>
    <col min="4579" max="4579" width="10.90625" style="32"/>
    <col min="4580" max="4580" width="17.54296875" style="32" customWidth="1"/>
    <col min="4581" max="4581" width="11.54296875" style="32" customWidth="1"/>
    <col min="4582" max="4585" width="10.90625" style="32"/>
    <col min="4586" max="4586" width="22.54296875" style="32" customWidth="1"/>
    <col min="4587" max="4587" width="14" style="32" customWidth="1"/>
    <col min="4588" max="4588" width="1.7265625" style="32" customWidth="1"/>
    <col min="4589" max="4833" width="10.90625" style="32"/>
    <col min="4834" max="4834" width="4.453125" style="32" customWidth="1"/>
    <col min="4835" max="4835" width="10.90625" style="32"/>
    <col min="4836" max="4836" width="17.54296875" style="32" customWidth="1"/>
    <col min="4837" max="4837" width="11.54296875" style="32" customWidth="1"/>
    <col min="4838" max="4841" width="10.90625" style="32"/>
    <col min="4842" max="4842" width="22.54296875" style="32" customWidth="1"/>
    <col min="4843" max="4843" width="14" style="32" customWidth="1"/>
    <col min="4844" max="4844" width="1.7265625" style="32" customWidth="1"/>
    <col min="4845" max="5089" width="10.90625" style="32"/>
    <col min="5090" max="5090" width="4.453125" style="32" customWidth="1"/>
    <col min="5091" max="5091" width="10.90625" style="32"/>
    <col min="5092" max="5092" width="17.54296875" style="32" customWidth="1"/>
    <col min="5093" max="5093" width="11.54296875" style="32" customWidth="1"/>
    <col min="5094" max="5097" width="10.90625" style="32"/>
    <col min="5098" max="5098" width="22.54296875" style="32" customWidth="1"/>
    <col min="5099" max="5099" width="14" style="32" customWidth="1"/>
    <col min="5100" max="5100" width="1.7265625" style="32" customWidth="1"/>
    <col min="5101" max="5345" width="10.90625" style="32"/>
    <col min="5346" max="5346" width="4.453125" style="32" customWidth="1"/>
    <col min="5347" max="5347" width="10.90625" style="32"/>
    <col min="5348" max="5348" width="17.54296875" style="32" customWidth="1"/>
    <col min="5349" max="5349" width="11.54296875" style="32" customWidth="1"/>
    <col min="5350" max="5353" width="10.90625" style="32"/>
    <col min="5354" max="5354" width="22.54296875" style="32" customWidth="1"/>
    <col min="5355" max="5355" width="14" style="32" customWidth="1"/>
    <col min="5356" max="5356" width="1.7265625" style="32" customWidth="1"/>
    <col min="5357" max="5601" width="10.90625" style="32"/>
    <col min="5602" max="5602" width="4.453125" style="32" customWidth="1"/>
    <col min="5603" max="5603" width="10.90625" style="32"/>
    <col min="5604" max="5604" width="17.54296875" style="32" customWidth="1"/>
    <col min="5605" max="5605" width="11.54296875" style="32" customWidth="1"/>
    <col min="5606" max="5609" width="10.90625" style="32"/>
    <col min="5610" max="5610" width="22.54296875" style="32" customWidth="1"/>
    <col min="5611" max="5611" width="14" style="32" customWidth="1"/>
    <col min="5612" max="5612" width="1.7265625" style="32" customWidth="1"/>
    <col min="5613" max="5857" width="10.90625" style="32"/>
    <col min="5858" max="5858" width="4.453125" style="32" customWidth="1"/>
    <col min="5859" max="5859" width="10.90625" style="32"/>
    <col min="5860" max="5860" width="17.54296875" style="32" customWidth="1"/>
    <col min="5861" max="5861" width="11.54296875" style="32" customWidth="1"/>
    <col min="5862" max="5865" width="10.90625" style="32"/>
    <col min="5866" max="5866" width="22.54296875" style="32" customWidth="1"/>
    <col min="5867" max="5867" width="14" style="32" customWidth="1"/>
    <col min="5868" max="5868" width="1.7265625" style="32" customWidth="1"/>
    <col min="5869" max="6113" width="10.90625" style="32"/>
    <col min="6114" max="6114" width="4.453125" style="32" customWidth="1"/>
    <col min="6115" max="6115" width="10.90625" style="32"/>
    <col min="6116" max="6116" width="17.54296875" style="32" customWidth="1"/>
    <col min="6117" max="6117" width="11.54296875" style="32" customWidth="1"/>
    <col min="6118" max="6121" width="10.90625" style="32"/>
    <col min="6122" max="6122" width="22.54296875" style="32" customWidth="1"/>
    <col min="6123" max="6123" width="14" style="32" customWidth="1"/>
    <col min="6124" max="6124" width="1.7265625" style="32" customWidth="1"/>
    <col min="6125" max="6369" width="10.90625" style="32"/>
    <col min="6370" max="6370" width="4.453125" style="32" customWidth="1"/>
    <col min="6371" max="6371" width="10.90625" style="32"/>
    <col min="6372" max="6372" width="17.54296875" style="32" customWidth="1"/>
    <col min="6373" max="6373" width="11.54296875" style="32" customWidth="1"/>
    <col min="6374" max="6377" width="10.90625" style="32"/>
    <col min="6378" max="6378" width="22.54296875" style="32" customWidth="1"/>
    <col min="6379" max="6379" width="14" style="32" customWidth="1"/>
    <col min="6380" max="6380" width="1.7265625" style="32" customWidth="1"/>
    <col min="6381" max="6625" width="10.90625" style="32"/>
    <col min="6626" max="6626" width="4.453125" style="32" customWidth="1"/>
    <col min="6627" max="6627" width="10.90625" style="32"/>
    <col min="6628" max="6628" width="17.54296875" style="32" customWidth="1"/>
    <col min="6629" max="6629" width="11.54296875" style="32" customWidth="1"/>
    <col min="6630" max="6633" width="10.90625" style="32"/>
    <col min="6634" max="6634" width="22.54296875" style="32" customWidth="1"/>
    <col min="6635" max="6635" width="14" style="32" customWidth="1"/>
    <col min="6636" max="6636" width="1.7265625" style="32" customWidth="1"/>
    <col min="6637" max="6881" width="10.90625" style="32"/>
    <col min="6882" max="6882" width="4.453125" style="32" customWidth="1"/>
    <col min="6883" max="6883" width="10.90625" style="32"/>
    <col min="6884" max="6884" width="17.54296875" style="32" customWidth="1"/>
    <col min="6885" max="6885" width="11.54296875" style="32" customWidth="1"/>
    <col min="6886" max="6889" width="10.90625" style="32"/>
    <col min="6890" max="6890" width="22.54296875" style="32" customWidth="1"/>
    <col min="6891" max="6891" width="14" style="32" customWidth="1"/>
    <col min="6892" max="6892" width="1.7265625" style="32" customWidth="1"/>
    <col min="6893" max="7137" width="10.90625" style="32"/>
    <col min="7138" max="7138" width="4.453125" style="32" customWidth="1"/>
    <col min="7139" max="7139" width="10.90625" style="32"/>
    <col min="7140" max="7140" width="17.54296875" style="32" customWidth="1"/>
    <col min="7141" max="7141" width="11.54296875" style="32" customWidth="1"/>
    <col min="7142" max="7145" width="10.90625" style="32"/>
    <col min="7146" max="7146" width="22.54296875" style="32" customWidth="1"/>
    <col min="7147" max="7147" width="14" style="32" customWidth="1"/>
    <col min="7148" max="7148" width="1.7265625" style="32" customWidth="1"/>
    <col min="7149" max="7393" width="10.90625" style="32"/>
    <col min="7394" max="7394" width="4.453125" style="32" customWidth="1"/>
    <col min="7395" max="7395" width="10.90625" style="32"/>
    <col min="7396" max="7396" width="17.54296875" style="32" customWidth="1"/>
    <col min="7397" max="7397" width="11.54296875" style="32" customWidth="1"/>
    <col min="7398" max="7401" width="10.90625" style="32"/>
    <col min="7402" max="7402" width="22.54296875" style="32" customWidth="1"/>
    <col min="7403" max="7403" width="14" style="32" customWidth="1"/>
    <col min="7404" max="7404" width="1.7265625" style="32" customWidth="1"/>
    <col min="7405" max="7649" width="10.90625" style="32"/>
    <col min="7650" max="7650" width="4.453125" style="32" customWidth="1"/>
    <col min="7651" max="7651" width="10.90625" style="32"/>
    <col min="7652" max="7652" width="17.54296875" style="32" customWidth="1"/>
    <col min="7653" max="7653" width="11.54296875" style="32" customWidth="1"/>
    <col min="7654" max="7657" width="10.90625" style="32"/>
    <col min="7658" max="7658" width="22.54296875" style="32" customWidth="1"/>
    <col min="7659" max="7659" width="14" style="32" customWidth="1"/>
    <col min="7660" max="7660" width="1.7265625" style="32" customWidth="1"/>
    <col min="7661" max="7905" width="10.90625" style="32"/>
    <col min="7906" max="7906" width="4.453125" style="32" customWidth="1"/>
    <col min="7907" max="7907" width="10.90625" style="32"/>
    <col min="7908" max="7908" width="17.54296875" style="32" customWidth="1"/>
    <col min="7909" max="7909" width="11.54296875" style="32" customWidth="1"/>
    <col min="7910" max="7913" width="10.90625" style="32"/>
    <col min="7914" max="7914" width="22.54296875" style="32" customWidth="1"/>
    <col min="7915" max="7915" width="14" style="32" customWidth="1"/>
    <col min="7916" max="7916" width="1.7265625" style="32" customWidth="1"/>
    <col min="7917" max="8161" width="10.90625" style="32"/>
    <col min="8162" max="8162" width="4.453125" style="32" customWidth="1"/>
    <col min="8163" max="8163" width="10.90625" style="32"/>
    <col min="8164" max="8164" width="17.54296875" style="32" customWidth="1"/>
    <col min="8165" max="8165" width="11.54296875" style="32" customWidth="1"/>
    <col min="8166" max="8169" width="10.90625" style="32"/>
    <col min="8170" max="8170" width="22.54296875" style="32" customWidth="1"/>
    <col min="8171" max="8171" width="14" style="32" customWidth="1"/>
    <col min="8172" max="8172" width="1.7265625" style="32" customWidth="1"/>
    <col min="8173" max="8417" width="10.90625" style="32"/>
    <col min="8418" max="8418" width="4.453125" style="32" customWidth="1"/>
    <col min="8419" max="8419" width="10.90625" style="32"/>
    <col min="8420" max="8420" width="17.54296875" style="32" customWidth="1"/>
    <col min="8421" max="8421" width="11.54296875" style="32" customWidth="1"/>
    <col min="8422" max="8425" width="10.90625" style="32"/>
    <col min="8426" max="8426" width="22.54296875" style="32" customWidth="1"/>
    <col min="8427" max="8427" width="14" style="32" customWidth="1"/>
    <col min="8428" max="8428" width="1.7265625" style="32" customWidth="1"/>
    <col min="8429" max="8673" width="10.90625" style="32"/>
    <col min="8674" max="8674" width="4.453125" style="32" customWidth="1"/>
    <col min="8675" max="8675" width="10.90625" style="32"/>
    <col min="8676" max="8676" width="17.54296875" style="32" customWidth="1"/>
    <col min="8677" max="8677" width="11.54296875" style="32" customWidth="1"/>
    <col min="8678" max="8681" width="10.90625" style="32"/>
    <col min="8682" max="8682" width="22.54296875" style="32" customWidth="1"/>
    <col min="8683" max="8683" width="14" style="32" customWidth="1"/>
    <col min="8684" max="8684" width="1.7265625" style="32" customWidth="1"/>
    <col min="8685" max="8929" width="10.90625" style="32"/>
    <col min="8930" max="8930" width="4.453125" style="32" customWidth="1"/>
    <col min="8931" max="8931" width="10.90625" style="32"/>
    <col min="8932" max="8932" width="17.54296875" style="32" customWidth="1"/>
    <col min="8933" max="8933" width="11.54296875" style="32" customWidth="1"/>
    <col min="8934" max="8937" width="10.90625" style="32"/>
    <col min="8938" max="8938" width="22.54296875" style="32" customWidth="1"/>
    <col min="8939" max="8939" width="14" style="32" customWidth="1"/>
    <col min="8940" max="8940" width="1.7265625" style="32" customWidth="1"/>
    <col min="8941" max="9185" width="10.90625" style="32"/>
    <col min="9186" max="9186" width="4.453125" style="32" customWidth="1"/>
    <col min="9187" max="9187" width="10.90625" style="32"/>
    <col min="9188" max="9188" width="17.54296875" style="32" customWidth="1"/>
    <col min="9189" max="9189" width="11.54296875" style="32" customWidth="1"/>
    <col min="9190" max="9193" width="10.90625" style="32"/>
    <col min="9194" max="9194" width="22.54296875" style="32" customWidth="1"/>
    <col min="9195" max="9195" width="14" style="32" customWidth="1"/>
    <col min="9196" max="9196" width="1.7265625" style="32" customWidth="1"/>
    <col min="9197" max="9441" width="10.90625" style="32"/>
    <col min="9442" max="9442" width="4.453125" style="32" customWidth="1"/>
    <col min="9443" max="9443" width="10.90625" style="32"/>
    <col min="9444" max="9444" width="17.54296875" style="32" customWidth="1"/>
    <col min="9445" max="9445" width="11.54296875" style="32" customWidth="1"/>
    <col min="9446" max="9449" width="10.90625" style="32"/>
    <col min="9450" max="9450" width="22.54296875" style="32" customWidth="1"/>
    <col min="9451" max="9451" width="14" style="32" customWidth="1"/>
    <col min="9452" max="9452" width="1.7265625" style="32" customWidth="1"/>
    <col min="9453" max="9697" width="10.90625" style="32"/>
    <col min="9698" max="9698" width="4.453125" style="32" customWidth="1"/>
    <col min="9699" max="9699" width="10.90625" style="32"/>
    <col min="9700" max="9700" width="17.54296875" style="32" customWidth="1"/>
    <col min="9701" max="9701" width="11.54296875" style="32" customWidth="1"/>
    <col min="9702" max="9705" width="10.90625" style="32"/>
    <col min="9706" max="9706" width="22.54296875" style="32" customWidth="1"/>
    <col min="9707" max="9707" width="14" style="32" customWidth="1"/>
    <col min="9708" max="9708" width="1.7265625" style="32" customWidth="1"/>
    <col min="9709" max="9953" width="10.90625" style="32"/>
    <col min="9954" max="9954" width="4.453125" style="32" customWidth="1"/>
    <col min="9955" max="9955" width="10.90625" style="32"/>
    <col min="9956" max="9956" width="17.54296875" style="32" customWidth="1"/>
    <col min="9957" max="9957" width="11.54296875" style="32" customWidth="1"/>
    <col min="9958" max="9961" width="10.90625" style="32"/>
    <col min="9962" max="9962" width="22.54296875" style="32" customWidth="1"/>
    <col min="9963" max="9963" width="14" style="32" customWidth="1"/>
    <col min="9964" max="9964" width="1.7265625" style="32" customWidth="1"/>
    <col min="9965" max="10209" width="10.90625" style="32"/>
    <col min="10210" max="10210" width="4.453125" style="32" customWidth="1"/>
    <col min="10211" max="10211" width="10.90625" style="32"/>
    <col min="10212" max="10212" width="17.54296875" style="32" customWidth="1"/>
    <col min="10213" max="10213" width="11.54296875" style="32" customWidth="1"/>
    <col min="10214" max="10217" width="10.90625" style="32"/>
    <col min="10218" max="10218" width="22.54296875" style="32" customWidth="1"/>
    <col min="10219" max="10219" width="14" style="32" customWidth="1"/>
    <col min="10220" max="10220" width="1.7265625" style="32" customWidth="1"/>
    <col min="10221" max="10465" width="10.90625" style="32"/>
    <col min="10466" max="10466" width="4.453125" style="32" customWidth="1"/>
    <col min="10467" max="10467" width="10.90625" style="32"/>
    <col min="10468" max="10468" width="17.54296875" style="32" customWidth="1"/>
    <col min="10469" max="10469" width="11.54296875" style="32" customWidth="1"/>
    <col min="10470" max="10473" width="10.90625" style="32"/>
    <col min="10474" max="10474" width="22.54296875" style="32" customWidth="1"/>
    <col min="10475" max="10475" width="14" style="32" customWidth="1"/>
    <col min="10476" max="10476" width="1.7265625" style="32" customWidth="1"/>
    <col min="10477" max="10721" width="10.90625" style="32"/>
    <col min="10722" max="10722" width="4.453125" style="32" customWidth="1"/>
    <col min="10723" max="10723" width="10.90625" style="32"/>
    <col min="10724" max="10724" width="17.54296875" style="32" customWidth="1"/>
    <col min="10725" max="10725" width="11.54296875" style="32" customWidth="1"/>
    <col min="10726" max="10729" width="10.90625" style="32"/>
    <col min="10730" max="10730" width="22.54296875" style="32" customWidth="1"/>
    <col min="10731" max="10731" width="14" style="32" customWidth="1"/>
    <col min="10732" max="10732" width="1.7265625" style="32" customWidth="1"/>
    <col min="10733" max="10977" width="10.90625" style="32"/>
    <col min="10978" max="10978" width="4.453125" style="32" customWidth="1"/>
    <col min="10979" max="10979" width="10.90625" style="32"/>
    <col min="10980" max="10980" width="17.54296875" style="32" customWidth="1"/>
    <col min="10981" max="10981" width="11.54296875" style="32" customWidth="1"/>
    <col min="10982" max="10985" width="10.90625" style="32"/>
    <col min="10986" max="10986" width="22.54296875" style="32" customWidth="1"/>
    <col min="10987" max="10987" width="14" style="32" customWidth="1"/>
    <col min="10988" max="10988" width="1.7265625" style="32" customWidth="1"/>
    <col min="10989" max="11233" width="10.90625" style="32"/>
    <col min="11234" max="11234" width="4.453125" style="32" customWidth="1"/>
    <col min="11235" max="11235" width="10.90625" style="32"/>
    <col min="11236" max="11236" width="17.54296875" style="32" customWidth="1"/>
    <col min="11237" max="11237" width="11.54296875" style="32" customWidth="1"/>
    <col min="11238" max="11241" width="10.90625" style="32"/>
    <col min="11242" max="11242" width="22.54296875" style="32" customWidth="1"/>
    <col min="11243" max="11243" width="14" style="32" customWidth="1"/>
    <col min="11244" max="11244" width="1.7265625" style="32" customWidth="1"/>
    <col min="11245" max="11489" width="10.90625" style="32"/>
    <col min="11490" max="11490" width="4.453125" style="32" customWidth="1"/>
    <col min="11491" max="11491" width="10.90625" style="32"/>
    <col min="11492" max="11492" width="17.54296875" style="32" customWidth="1"/>
    <col min="11493" max="11493" width="11.54296875" style="32" customWidth="1"/>
    <col min="11494" max="11497" width="10.90625" style="32"/>
    <col min="11498" max="11498" width="22.54296875" style="32" customWidth="1"/>
    <col min="11499" max="11499" width="14" style="32" customWidth="1"/>
    <col min="11500" max="11500" width="1.7265625" style="32" customWidth="1"/>
    <col min="11501" max="11745" width="10.90625" style="32"/>
    <col min="11746" max="11746" width="4.453125" style="32" customWidth="1"/>
    <col min="11747" max="11747" width="10.90625" style="32"/>
    <col min="11748" max="11748" width="17.54296875" style="32" customWidth="1"/>
    <col min="11749" max="11749" width="11.54296875" style="32" customWidth="1"/>
    <col min="11750" max="11753" width="10.90625" style="32"/>
    <col min="11754" max="11754" width="22.54296875" style="32" customWidth="1"/>
    <col min="11755" max="11755" width="14" style="32" customWidth="1"/>
    <col min="11756" max="11756" width="1.7265625" style="32" customWidth="1"/>
    <col min="11757" max="12001" width="10.90625" style="32"/>
    <col min="12002" max="12002" width="4.453125" style="32" customWidth="1"/>
    <col min="12003" max="12003" width="10.90625" style="32"/>
    <col min="12004" max="12004" width="17.54296875" style="32" customWidth="1"/>
    <col min="12005" max="12005" width="11.54296875" style="32" customWidth="1"/>
    <col min="12006" max="12009" width="10.90625" style="32"/>
    <col min="12010" max="12010" width="22.54296875" style="32" customWidth="1"/>
    <col min="12011" max="12011" width="14" style="32" customWidth="1"/>
    <col min="12012" max="12012" width="1.7265625" style="32" customWidth="1"/>
    <col min="12013" max="12257" width="10.90625" style="32"/>
    <col min="12258" max="12258" width="4.453125" style="32" customWidth="1"/>
    <col min="12259" max="12259" width="10.90625" style="32"/>
    <col min="12260" max="12260" width="17.54296875" style="32" customWidth="1"/>
    <col min="12261" max="12261" width="11.54296875" style="32" customWidth="1"/>
    <col min="12262" max="12265" width="10.90625" style="32"/>
    <col min="12266" max="12266" width="22.54296875" style="32" customWidth="1"/>
    <col min="12267" max="12267" width="14" style="32" customWidth="1"/>
    <col min="12268" max="12268" width="1.7265625" style="32" customWidth="1"/>
    <col min="12269" max="12513" width="10.90625" style="32"/>
    <col min="12514" max="12514" width="4.453125" style="32" customWidth="1"/>
    <col min="12515" max="12515" width="10.90625" style="32"/>
    <col min="12516" max="12516" width="17.54296875" style="32" customWidth="1"/>
    <col min="12517" max="12517" width="11.54296875" style="32" customWidth="1"/>
    <col min="12518" max="12521" width="10.90625" style="32"/>
    <col min="12522" max="12522" width="22.54296875" style="32" customWidth="1"/>
    <col min="12523" max="12523" width="14" style="32" customWidth="1"/>
    <col min="12524" max="12524" width="1.7265625" style="32" customWidth="1"/>
    <col min="12525" max="12769" width="10.90625" style="32"/>
    <col min="12770" max="12770" width="4.453125" style="32" customWidth="1"/>
    <col min="12771" max="12771" width="10.90625" style="32"/>
    <col min="12772" max="12772" width="17.54296875" style="32" customWidth="1"/>
    <col min="12773" max="12773" width="11.54296875" style="32" customWidth="1"/>
    <col min="12774" max="12777" width="10.90625" style="32"/>
    <col min="12778" max="12778" width="22.54296875" style="32" customWidth="1"/>
    <col min="12779" max="12779" width="14" style="32" customWidth="1"/>
    <col min="12780" max="12780" width="1.7265625" style="32" customWidth="1"/>
    <col min="12781" max="13025" width="10.90625" style="32"/>
    <col min="13026" max="13026" width="4.453125" style="32" customWidth="1"/>
    <col min="13027" max="13027" width="10.90625" style="32"/>
    <col min="13028" max="13028" width="17.54296875" style="32" customWidth="1"/>
    <col min="13029" max="13029" width="11.54296875" style="32" customWidth="1"/>
    <col min="13030" max="13033" width="10.90625" style="32"/>
    <col min="13034" max="13034" width="22.54296875" style="32" customWidth="1"/>
    <col min="13035" max="13035" width="14" style="32" customWidth="1"/>
    <col min="13036" max="13036" width="1.7265625" style="32" customWidth="1"/>
    <col min="13037" max="13281" width="10.90625" style="32"/>
    <col min="13282" max="13282" width="4.453125" style="32" customWidth="1"/>
    <col min="13283" max="13283" width="10.90625" style="32"/>
    <col min="13284" max="13284" width="17.54296875" style="32" customWidth="1"/>
    <col min="13285" max="13285" width="11.54296875" style="32" customWidth="1"/>
    <col min="13286" max="13289" width="10.90625" style="32"/>
    <col min="13290" max="13290" width="22.54296875" style="32" customWidth="1"/>
    <col min="13291" max="13291" width="14" style="32" customWidth="1"/>
    <col min="13292" max="13292" width="1.7265625" style="32" customWidth="1"/>
    <col min="13293" max="13537" width="10.90625" style="32"/>
    <col min="13538" max="13538" width="4.453125" style="32" customWidth="1"/>
    <col min="13539" max="13539" width="10.90625" style="32"/>
    <col min="13540" max="13540" width="17.54296875" style="32" customWidth="1"/>
    <col min="13541" max="13541" width="11.54296875" style="32" customWidth="1"/>
    <col min="13542" max="13545" width="10.90625" style="32"/>
    <col min="13546" max="13546" width="22.54296875" style="32" customWidth="1"/>
    <col min="13547" max="13547" width="14" style="32" customWidth="1"/>
    <col min="13548" max="13548" width="1.7265625" style="32" customWidth="1"/>
    <col min="13549" max="13793" width="10.90625" style="32"/>
    <col min="13794" max="13794" width="4.453125" style="32" customWidth="1"/>
    <col min="13795" max="13795" width="10.90625" style="32"/>
    <col min="13796" max="13796" width="17.54296875" style="32" customWidth="1"/>
    <col min="13797" max="13797" width="11.54296875" style="32" customWidth="1"/>
    <col min="13798" max="13801" width="10.90625" style="32"/>
    <col min="13802" max="13802" width="22.54296875" style="32" customWidth="1"/>
    <col min="13803" max="13803" width="14" style="32" customWidth="1"/>
    <col min="13804" max="13804" width="1.7265625" style="32" customWidth="1"/>
    <col min="13805" max="14049" width="10.90625" style="32"/>
    <col min="14050" max="14050" width="4.453125" style="32" customWidth="1"/>
    <col min="14051" max="14051" width="10.90625" style="32"/>
    <col min="14052" max="14052" width="17.54296875" style="32" customWidth="1"/>
    <col min="14053" max="14053" width="11.54296875" style="32" customWidth="1"/>
    <col min="14054" max="14057" width="10.90625" style="32"/>
    <col min="14058" max="14058" width="22.54296875" style="32" customWidth="1"/>
    <col min="14059" max="14059" width="14" style="32" customWidth="1"/>
    <col min="14060" max="14060" width="1.7265625" style="32" customWidth="1"/>
    <col min="14061" max="14305" width="10.90625" style="32"/>
    <col min="14306" max="14306" width="4.453125" style="32" customWidth="1"/>
    <col min="14307" max="14307" width="10.90625" style="32"/>
    <col min="14308" max="14308" width="17.54296875" style="32" customWidth="1"/>
    <col min="14309" max="14309" width="11.54296875" style="32" customWidth="1"/>
    <col min="14310" max="14313" width="10.90625" style="32"/>
    <col min="14314" max="14314" width="22.54296875" style="32" customWidth="1"/>
    <col min="14315" max="14315" width="14" style="32" customWidth="1"/>
    <col min="14316" max="14316" width="1.7265625" style="32" customWidth="1"/>
    <col min="14317" max="14561" width="10.90625" style="32"/>
    <col min="14562" max="14562" width="4.453125" style="32" customWidth="1"/>
    <col min="14563" max="14563" width="10.90625" style="32"/>
    <col min="14564" max="14564" width="17.54296875" style="32" customWidth="1"/>
    <col min="14565" max="14565" width="11.54296875" style="32" customWidth="1"/>
    <col min="14566" max="14569" width="10.90625" style="32"/>
    <col min="14570" max="14570" width="22.54296875" style="32" customWidth="1"/>
    <col min="14571" max="14571" width="14" style="32" customWidth="1"/>
    <col min="14572" max="14572" width="1.7265625" style="32" customWidth="1"/>
    <col min="14573" max="14817" width="10.90625" style="32"/>
    <col min="14818" max="14818" width="4.453125" style="32" customWidth="1"/>
    <col min="14819" max="14819" width="10.90625" style="32"/>
    <col min="14820" max="14820" width="17.54296875" style="32" customWidth="1"/>
    <col min="14821" max="14821" width="11.54296875" style="32" customWidth="1"/>
    <col min="14822" max="14825" width="10.90625" style="32"/>
    <col min="14826" max="14826" width="22.54296875" style="32" customWidth="1"/>
    <col min="14827" max="14827" width="14" style="32" customWidth="1"/>
    <col min="14828" max="14828" width="1.7265625" style="32" customWidth="1"/>
    <col min="14829" max="15073" width="10.90625" style="32"/>
    <col min="15074" max="15074" width="4.453125" style="32" customWidth="1"/>
    <col min="15075" max="15075" width="10.90625" style="32"/>
    <col min="15076" max="15076" width="17.54296875" style="32" customWidth="1"/>
    <col min="15077" max="15077" width="11.54296875" style="32" customWidth="1"/>
    <col min="15078" max="15081" width="10.90625" style="32"/>
    <col min="15082" max="15082" width="22.54296875" style="32" customWidth="1"/>
    <col min="15083" max="15083" width="14" style="32" customWidth="1"/>
    <col min="15084" max="15084" width="1.7265625" style="32" customWidth="1"/>
    <col min="15085" max="15329" width="10.90625" style="32"/>
    <col min="15330" max="15330" width="4.453125" style="32" customWidth="1"/>
    <col min="15331" max="15331" width="10.90625" style="32"/>
    <col min="15332" max="15332" width="17.54296875" style="32" customWidth="1"/>
    <col min="15333" max="15333" width="11.54296875" style="32" customWidth="1"/>
    <col min="15334" max="15337" width="10.90625" style="32"/>
    <col min="15338" max="15338" width="22.54296875" style="32" customWidth="1"/>
    <col min="15339" max="15339" width="14" style="32" customWidth="1"/>
    <col min="15340" max="15340" width="1.7265625" style="32" customWidth="1"/>
    <col min="15341" max="15585" width="10.90625" style="32"/>
    <col min="15586" max="15586" width="4.453125" style="32" customWidth="1"/>
    <col min="15587" max="15587" width="10.90625" style="32"/>
    <col min="15588" max="15588" width="17.54296875" style="32" customWidth="1"/>
    <col min="15589" max="15589" width="11.54296875" style="32" customWidth="1"/>
    <col min="15590" max="15593" width="10.90625" style="32"/>
    <col min="15594" max="15594" width="22.54296875" style="32" customWidth="1"/>
    <col min="15595" max="15595" width="14" style="32" customWidth="1"/>
    <col min="15596" max="15596" width="1.7265625" style="32" customWidth="1"/>
    <col min="15597" max="15841" width="10.90625" style="32"/>
    <col min="15842" max="15842" width="4.453125" style="32" customWidth="1"/>
    <col min="15843" max="15843" width="10.90625" style="32"/>
    <col min="15844" max="15844" width="17.54296875" style="32" customWidth="1"/>
    <col min="15845" max="15845" width="11.54296875" style="32" customWidth="1"/>
    <col min="15846" max="15849" width="10.90625" style="32"/>
    <col min="15850" max="15850" width="22.54296875" style="32" customWidth="1"/>
    <col min="15851" max="15851" width="14" style="32" customWidth="1"/>
    <col min="15852" max="15852" width="1.7265625" style="32" customWidth="1"/>
    <col min="15853" max="16097" width="10.90625" style="32"/>
    <col min="16098" max="16098" width="4.453125" style="32" customWidth="1"/>
    <col min="16099" max="16099" width="10.90625" style="32"/>
    <col min="16100" max="16100" width="17.54296875" style="32" customWidth="1"/>
    <col min="16101" max="16101" width="11.54296875" style="32" customWidth="1"/>
    <col min="16102" max="16105" width="10.90625" style="32"/>
    <col min="16106" max="16106" width="22.54296875" style="32" customWidth="1"/>
    <col min="16107" max="16107" width="14" style="32" customWidth="1"/>
    <col min="16108" max="16108" width="1.7265625" style="32" customWidth="1"/>
    <col min="16109" max="16384" width="10.90625" style="32"/>
  </cols>
  <sheetData>
    <row r="1" spans="2:10" ht="6" customHeight="1" thickBot="1" x14ac:dyDescent="0.3"/>
    <row r="2" spans="2:10" ht="19.5" customHeight="1" x14ac:dyDescent="0.25">
      <c r="B2" s="33"/>
      <c r="C2" s="34"/>
      <c r="D2" s="35" t="s">
        <v>66</v>
      </c>
      <c r="E2" s="36"/>
      <c r="F2" s="36"/>
      <c r="G2" s="36"/>
      <c r="H2" s="36"/>
      <c r="I2" s="37"/>
      <c r="J2" s="38" t="s">
        <v>67</v>
      </c>
    </row>
    <row r="3" spans="2:10" ht="4.5" customHeight="1" thickBot="1" x14ac:dyDescent="0.3">
      <c r="B3" s="39"/>
      <c r="C3" s="40"/>
      <c r="D3" s="41"/>
      <c r="E3" s="42"/>
      <c r="F3" s="42"/>
      <c r="G3" s="42"/>
      <c r="H3" s="42"/>
      <c r="I3" s="43"/>
      <c r="J3" s="44"/>
    </row>
    <row r="4" spans="2:10" ht="13" x14ac:dyDescent="0.25">
      <c r="B4" s="39"/>
      <c r="C4" s="40"/>
      <c r="D4" s="35" t="s">
        <v>68</v>
      </c>
      <c r="E4" s="36"/>
      <c r="F4" s="36"/>
      <c r="G4" s="36"/>
      <c r="H4" s="36"/>
      <c r="I4" s="37"/>
      <c r="J4" s="38" t="s">
        <v>69</v>
      </c>
    </row>
    <row r="5" spans="2:10" ht="5.25" customHeight="1" x14ac:dyDescent="0.25">
      <c r="B5" s="39"/>
      <c r="C5" s="40"/>
      <c r="D5" s="45"/>
      <c r="E5" s="46"/>
      <c r="F5" s="46"/>
      <c r="G5" s="46"/>
      <c r="H5" s="46"/>
      <c r="I5" s="47"/>
      <c r="J5" s="48"/>
    </row>
    <row r="6" spans="2:10" ht="4.5" customHeight="1" thickBot="1" x14ac:dyDescent="0.3">
      <c r="B6" s="49"/>
      <c r="C6" s="50"/>
      <c r="D6" s="41"/>
      <c r="E6" s="42"/>
      <c r="F6" s="42"/>
      <c r="G6" s="42"/>
      <c r="H6" s="42"/>
      <c r="I6" s="43"/>
      <c r="J6" s="44"/>
    </row>
    <row r="7" spans="2:10" ht="6" customHeight="1" x14ac:dyDescent="0.25">
      <c r="B7" s="51"/>
      <c r="J7" s="52"/>
    </row>
    <row r="8" spans="2:10" ht="9" customHeight="1" x14ac:dyDescent="0.25">
      <c r="B8" s="51"/>
      <c r="J8" s="52"/>
    </row>
    <row r="9" spans="2:10" ht="13" x14ac:dyDescent="0.3">
      <c r="B9" s="51"/>
      <c r="C9" s="53" t="s">
        <v>100</v>
      </c>
      <c r="E9" s="54"/>
      <c r="H9" s="55"/>
      <c r="J9" s="52"/>
    </row>
    <row r="10" spans="2:10" ht="8.25" customHeight="1" x14ac:dyDescent="0.25">
      <c r="B10" s="51"/>
      <c r="J10" s="52"/>
    </row>
    <row r="11" spans="2:10" ht="13" x14ac:dyDescent="0.3">
      <c r="B11" s="51"/>
      <c r="C11" s="53" t="s">
        <v>102</v>
      </c>
      <c r="J11" s="52"/>
    </row>
    <row r="12" spans="2:10" ht="13" x14ac:dyDescent="0.3">
      <c r="B12" s="51"/>
      <c r="C12" s="53" t="s">
        <v>101</v>
      </c>
      <c r="J12" s="52"/>
    </row>
    <row r="13" spans="2:10" x14ac:dyDescent="0.25">
      <c r="B13" s="51"/>
      <c r="J13" s="52"/>
    </row>
    <row r="14" spans="2:10" x14ac:dyDescent="0.25">
      <c r="B14" s="51"/>
      <c r="C14" s="32" t="s">
        <v>104</v>
      </c>
      <c r="G14" s="56"/>
      <c r="H14" s="56"/>
      <c r="I14" s="56"/>
      <c r="J14" s="52"/>
    </row>
    <row r="15" spans="2:10" ht="9" customHeight="1" x14ac:dyDescent="0.25">
      <c r="B15" s="51"/>
      <c r="C15" s="57"/>
      <c r="G15" s="56"/>
      <c r="H15" s="56"/>
      <c r="I15" s="56"/>
      <c r="J15" s="52"/>
    </row>
    <row r="16" spans="2:10" ht="13" x14ac:dyDescent="0.3">
      <c r="B16" s="51"/>
      <c r="C16" s="32" t="s">
        <v>103</v>
      </c>
      <c r="D16" s="54"/>
      <c r="G16" s="56"/>
      <c r="H16" s="58" t="s">
        <v>70</v>
      </c>
      <c r="I16" s="58" t="s">
        <v>71</v>
      </c>
      <c r="J16" s="52"/>
    </row>
    <row r="17" spans="2:14" ht="13" x14ac:dyDescent="0.3">
      <c r="B17" s="51"/>
      <c r="C17" s="53" t="s">
        <v>72</v>
      </c>
      <c r="D17" s="53"/>
      <c r="E17" s="53"/>
      <c r="F17" s="53"/>
      <c r="G17" s="56"/>
      <c r="H17" s="59">
        <v>10</v>
      </c>
      <c r="I17" s="60">
        <v>22773451</v>
      </c>
      <c r="J17" s="52"/>
    </row>
    <row r="18" spans="2:14" x14ac:dyDescent="0.25">
      <c r="B18" s="51"/>
      <c r="C18" s="32" t="s">
        <v>73</v>
      </c>
      <c r="G18" s="56"/>
      <c r="H18" s="62">
        <v>3</v>
      </c>
      <c r="I18" s="63">
        <v>558637</v>
      </c>
      <c r="J18" s="52"/>
    </row>
    <row r="19" spans="2:14" x14ac:dyDescent="0.25">
      <c r="B19" s="51"/>
      <c r="C19" s="32" t="s">
        <v>74</v>
      </c>
      <c r="G19" s="56"/>
      <c r="H19" s="62">
        <v>3</v>
      </c>
      <c r="I19" s="63">
        <v>18672799</v>
      </c>
      <c r="J19" s="52"/>
    </row>
    <row r="20" spans="2:14" x14ac:dyDescent="0.25">
      <c r="B20" s="51"/>
      <c r="C20" s="32" t="s">
        <v>75</v>
      </c>
      <c r="H20" s="64">
        <v>0</v>
      </c>
      <c r="I20" s="65">
        <v>0</v>
      </c>
      <c r="J20" s="52"/>
    </row>
    <row r="21" spans="2:14" x14ac:dyDescent="0.25">
      <c r="B21" s="51"/>
      <c r="C21" s="32" t="s">
        <v>76</v>
      </c>
      <c r="H21" s="64">
        <v>0</v>
      </c>
      <c r="I21" s="65">
        <v>0</v>
      </c>
      <c r="J21" s="52"/>
      <c r="N21" s="66"/>
    </row>
    <row r="22" spans="2:14" ht="13" thickBot="1" x14ac:dyDescent="0.3">
      <c r="B22" s="51"/>
      <c r="C22" s="32" t="s">
        <v>77</v>
      </c>
      <c r="H22" s="67">
        <v>0</v>
      </c>
      <c r="I22" s="68">
        <v>0</v>
      </c>
      <c r="J22" s="52"/>
    </row>
    <row r="23" spans="2:14" ht="13" x14ac:dyDescent="0.3">
      <c r="B23" s="51"/>
      <c r="C23" s="53" t="s">
        <v>78</v>
      </c>
      <c r="D23" s="53"/>
      <c r="E23" s="53"/>
      <c r="F23" s="53"/>
      <c r="H23" s="69">
        <f>H18+H19+H20+H21+H22</f>
        <v>6</v>
      </c>
      <c r="I23" s="70">
        <f>I18+I19+I20+I21+I22</f>
        <v>19231436</v>
      </c>
      <c r="J23" s="52"/>
    </row>
    <row r="24" spans="2:14" x14ac:dyDescent="0.25">
      <c r="B24" s="51"/>
      <c r="C24" s="32" t="s">
        <v>79</v>
      </c>
      <c r="H24" s="64">
        <v>4</v>
      </c>
      <c r="I24" s="65">
        <v>3542015</v>
      </c>
      <c r="J24" s="52"/>
    </row>
    <row r="25" spans="2:14" ht="13" thickBot="1" x14ac:dyDescent="0.3">
      <c r="B25" s="51"/>
      <c r="C25" s="32" t="s">
        <v>80</v>
      </c>
      <c r="H25" s="67">
        <v>0</v>
      </c>
      <c r="I25" s="68">
        <v>0</v>
      </c>
      <c r="J25" s="52"/>
    </row>
    <row r="26" spans="2:14" ht="13" x14ac:dyDescent="0.3">
      <c r="B26" s="51"/>
      <c r="C26" s="53" t="s">
        <v>81</v>
      </c>
      <c r="D26" s="53"/>
      <c r="E26" s="53"/>
      <c r="F26" s="53"/>
      <c r="H26" s="69">
        <f>H24+H25</f>
        <v>4</v>
      </c>
      <c r="I26" s="70">
        <f>I24+I25</f>
        <v>3542015</v>
      </c>
      <c r="J26" s="52"/>
    </row>
    <row r="27" spans="2:14" ht="13.5" thickBot="1" x14ac:dyDescent="0.35">
      <c r="B27" s="51"/>
      <c r="C27" s="56" t="s">
        <v>82</v>
      </c>
      <c r="D27" s="71"/>
      <c r="E27" s="71"/>
      <c r="F27" s="71"/>
      <c r="G27" s="56"/>
      <c r="H27" s="72">
        <v>0</v>
      </c>
      <c r="I27" s="73">
        <v>0</v>
      </c>
      <c r="J27" s="74"/>
    </row>
    <row r="28" spans="2:14" ht="13" x14ac:dyDescent="0.3">
      <c r="B28" s="51"/>
      <c r="C28" s="71" t="s">
        <v>83</v>
      </c>
      <c r="D28" s="71"/>
      <c r="E28" s="71"/>
      <c r="F28" s="71"/>
      <c r="G28" s="56"/>
      <c r="H28" s="75">
        <f>H27</f>
        <v>0</v>
      </c>
      <c r="I28" s="63">
        <f>I27</f>
        <v>0</v>
      </c>
      <c r="J28" s="74"/>
    </row>
    <row r="29" spans="2:14" ht="13" x14ac:dyDescent="0.3">
      <c r="B29" s="51"/>
      <c r="C29" s="71"/>
      <c r="D29" s="71"/>
      <c r="E29" s="71"/>
      <c r="F29" s="71"/>
      <c r="G29" s="56"/>
      <c r="H29" s="62"/>
      <c r="I29" s="60"/>
      <c r="J29" s="74"/>
    </row>
    <row r="30" spans="2:14" ht="13.5" thickBot="1" x14ac:dyDescent="0.35">
      <c r="B30" s="51"/>
      <c r="C30" s="71" t="s">
        <v>84</v>
      </c>
      <c r="D30" s="71"/>
      <c r="E30" s="56"/>
      <c r="F30" s="56"/>
      <c r="G30" s="56"/>
      <c r="H30" s="76"/>
      <c r="I30" s="77"/>
      <c r="J30" s="74"/>
    </row>
    <row r="31" spans="2:14" ht="13.5" thickTop="1" x14ac:dyDescent="0.3">
      <c r="B31" s="51"/>
      <c r="C31" s="71"/>
      <c r="D31" s="71"/>
      <c r="E31" s="56"/>
      <c r="F31" s="56"/>
      <c r="G31" s="56"/>
      <c r="H31" s="63">
        <f>H23+H26+H28</f>
        <v>10</v>
      </c>
      <c r="I31" s="63">
        <f>I23+I26+I28</f>
        <v>22773451</v>
      </c>
      <c r="J31" s="74"/>
    </row>
    <row r="32" spans="2:14" ht="9.75" customHeight="1" x14ac:dyDescent="0.35">
      <c r="B32" s="51"/>
      <c r="C32" s="56"/>
      <c r="D32" s="56"/>
      <c r="E32" s="56"/>
      <c r="F32" s="56"/>
      <c r="G32" s="78"/>
      <c r="H32" s="79"/>
      <c r="I32" s="80"/>
      <c r="J32" s="74"/>
      <c r="L32"/>
    </row>
    <row r="33" spans="2:10" ht="9.75" customHeight="1" x14ac:dyDescent="0.25">
      <c r="B33" s="51"/>
      <c r="C33" s="56"/>
      <c r="D33" s="56"/>
      <c r="E33" s="56"/>
      <c r="F33" s="56"/>
      <c r="G33" s="78"/>
      <c r="H33" s="79"/>
      <c r="I33" s="80"/>
      <c r="J33" s="74"/>
    </row>
    <row r="34" spans="2:10" ht="9.75" customHeight="1" x14ac:dyDescent="0.25">
      <c r="B34" s="51"/>
      <c r="C34" s="56"/>
      <c r="D34" s="56"/>
      <c r="E34" s="56"/>
      <c r="F34" s="56"/>
      <c r="G34" s="78"/>
      <c r="H34" s="79"/>
      <c r="I34" s="80"/>
      <c r="J34" s="74"/>
    </row>
    <row r="35" spans="2:10" ht="9.75" customHeight="1" x14ac:dyDescent="0.25">
      <c r="B35" s="51"/>
      <c r="C35" s="56"/>
      <c r="D35" s="56"/>
      <c r="E35" s="56"/>
      <c r="F35" s="56"/>
      <c r="G35" s="78"/>
      <c r="H35" s="79"/>
      <c r="I35" s="80"/>
      <c r="J35" s="74"/>
    </row>
    <row r="36" spans="2:10" ht="9.75" customHeight="1" x14ac:dyDescent="0.25">
      <c r="B36" s="51"/>
      <c r="C36" s="56"/>
      <c r="D36" s="56"/>
      <c r="E36" s="56"/>
      <c r="F36" s="56"/>
      <c r="G36" s="78"/>
      <c r="H36" s="79"/>
      <c r="I36" s="80"/>
      <c r="J36" s="74"/>
    </row>
    <row r="37" spans="2:10" ht="13.5" thickBot="1" x14ac:dyDescent="0.35">
      <c r="B37" s="51"/>
      <c r="C37" s="81"/>
      <c r="D37" s="82"/>
      <c r="E37" s="56"/>
      <c r="F37" s="56"/>
      <c r="G37" s="56"/>
      <c r="H37" s="83"/>
      <c r="I37" s="84"/>
      <c r="J37" s="74"/>
    </row>
    <row r="38" spans="2:10" ht="13" x14ac:dyDescent="0.3">
      <c r="B38" s="51"/>
      <c r="C38" s="71" t="s">
        <v>109</v>
      </c>
      <c r="D38" s="78"/>
      <c r="E38" s="56"/>
      <c r="F38" s="56"/>
      <c r="G38" s="56"/>
      <c r="H38" s="85" t="s">
        <v>85</v>
      </c>
      <c r="I38" s="78"/>
      <c r="J38" s="74"/>
    </row>
    <row r="39" spans="2:10" ht="13" x14ac:dyDescent="0.3">
      <c r="B39" s="51"/>
      <c r="C39" s="71" t="s">
        <v>110</v>
      </c>
      <c r="D39" s="56"/>
      <c r="E39" s="56"/>
      <c r="F39" s="56"/>
      <c r="G39" s="56"/>
      <c r="H39" s="71" t="s">
        <v>86</v>
      </c>
      <c r="I39" s="78"/>
      <c r="J39" s="74"/>
    </row>
    <row r="40" spans="2:10" ht="13" x14ac:dyDescent="0.3">
      <c r="B40" s="51"/>
      <c r="C40" s="56"/>
      <c r="D40" s="56"/>
      <c r="E40" s="56"/>
      <c r="F40" s="56"/>
      <c r="G40" s="56"/>
      <c r="H40" s="71" t="s">
        <v>87</v>
      </c>
      <c r="I40" s="78"/>
      <c r="J40" s="74"/>
    </row>
    <row r="41" spans="2:10" ht="13" x14ac:dyDescent="0.3">
      <c r="B41" s="51"/>
      <c r="C41" s="56"/>
      <c r="D41" s="56"/>
      <c r="E41" s="56"/>
      <c r="F41" s="56"/>
      <c r="G41" s="71"/>
      <c r="H41" s="78"/>
      <c r="I41" s="78"/>
      <c r="J41" s="74"/>
    </row>
    <row r="42" spans="2:10" x14ac:dyDescent="0.25">
      <c r="B42" s="51"/>
      <c r="C42" s="86" t="s">
        <v>88</v>
      </c>
      <c r="D42" s="86"/>
      <c r="E42" s="86"/>
      <c r="F42" s="86"/>
      <c r="G42" s="86"/>
      <c r="H42" s="86"/>
      <c r="I42" s="86"/>
      <c r="J42" s="74"/>
    </row>
    <row r="43" spans="2:10" x14ac:dyDescent="0.25">
      <c r="B43" s="51"/>
      <c r="C43" s="86"/>
      <c r="D43" s="86"/>
      <c r="E43" s="86"/>
      <c r="F43" s="86"/>
      <c r="G43" s="86"/>
      <c r="H43" s="86"/>
      <c r="I43" s="86"/>
      <c r="J43" s="74"/>
    </row>
    <row r="44" spans="2:10" ht="7.5" customHeight="1" thickBot="1" x14ac:dyDescent="0.3">
      <c r="B44" s="87"/>
      <c r="C44" s="88"/>
      <c r="D44" s="88"/>
      <c r="E44" s="88"/>
      <c r="F44" s="88"/>
      <c r="G44" s="89"/>
      <c r="H44" s="89"/>
      <c r="I44" s="89"/>
      <c r="J44" s="90"/>
    </row>
  </sheetData>
  <mergeCells count="1">
    <mergeCell ref="C42:I43"/>
  </mergeCells>
  <pageMargins left="0.7" right="0.7" top="0.75" bottom="0.75" header="0.3" footer="0.3"/>
  <pageSetup scale="6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0EAA01-6A44-4860-9B16-ABA987C10A30}">
  <dimension ref="B1:WUK31"/>
  <sheetViews>
    <sheetView showGridLines="0" zoomScale="80" zoomScaleNormal="80" zoomScaleSheetLayoutView="100" workbookViewId="0">
      <selection activeCell="E28" sqref="E28"/>
    </sheetView>
  </sheetViews>
  <sheetFormatPr baseColWidth="10" defaultRowHeight="12.5" x14ac:dyDescent="0.25"/>
  <cols>
    <col min="1" max="1" width="4.453125" style="32" customWidth="1"/>
    <col min="2" max="2" width="10.90625" style="32"/>
    <col min="3" max="3" width="12.81640625" style="32" customWidth="1"/>
    <col min="4" max="4" width="22" style="32" customWidth="1"/>
    <col min="5" max="8" width="10.90625" style="32"/>
    <col min="9" max="9" width="24.7265625" style="32" customWidth="1"/>
    <col min="10" max="10" width="12.54296875" style="32" customWidth="1"/>
    <col min="11" max="11" width="1.7265625" style="32" customWidth="1"/>
    <col min="12" max="223" width="10.90625" style="32"/>
    <col min="224" max="224" width="4.453125" style="32" customWidth="1"/>
    <col min="225" max="225" width="10.90625" style="32"/>
    <col min="226" max="226" width="17.54296875" style="32" customWidth="1"/>
    <col min="227" max="227" width="11.54296875" style="32" customWidth="1"/>
    <col min="228" max="231" width="10.90625" style="32"/>
    <col min="232" max="232" width="22.54296875" style="32" customWidth="1"/>
    <col min="233" max="233" width="14" style="32" customWidth="1"/>
    <col min="234" max="234" width="1.7265625" style="32" customWidth="1"/>
    <col min="235" max="479" width="10.90625" style="32"/>
    <col min="480" max="480" width="4.453125" style="32" customWidth="1"/>
    <col min="481" max="481" width="10.90625" style="32"/>
    <col min="482" max="482" width="17.54296875" style="32" customWidth="1"/>
    <col min="483" max="483" width="11.54296875" style="32" customWidth="1"/>
    <col min="484" max="487" width="10.90625" style="32"/>
    <col min="488" max="488" width="22.54296875" style="32" customWidth="1"/>
    <col min="489" max="489" width="14" style="32" customWidth="1"/>
    <col min="490" max="490" width="1.7265625" style="32" customWidth="1"/>
    <col min="491" max="735" width="10.90625" style="32"/>
    <col min="736" max="736" width="4.453125" style="32" customWidth="1"/>
    <col min="737" max="737" width="10.90625" style="32"/>
    <col min="738" max="738" width="17.54296875" style="32" customWidth="1"/>
    <col min="739" max="739" width="11.54296875" style="32" customWidth="1"/>
    <col min="740" max="743" width="10.90625" style="32"/>
    <col min="744" max="744" width="22.54296875" style="32" customWidth="1"/>
    <col min="745" max="745" width="14" style="32" customWidth="1"/>
    <col min="746" max="746" width="1.7265625" style="32" customWidth="1"/>
    <col min="747" max="991" width="10.90625" style="32"/>
    <col min="992" max="992" width="4.453125" style="32" customWidth="1"/>
    <col min="993" max="993" width="10.90625" style="32"/>
    <col min="994" max="994" width="17.54296875" style="32" customWidth="1"/>
    <col min="995" max="995" width="11.54296875" style="32" customWidth="1"/>
    <col min="996" max="999" width="10.90625" style="32"/>
    <col min="1000" max="1000" width="22.54296875" style="32" customWidth="1"/>
    <col min="1001" max="1001" width="14" style="32" customWidth="1"/>
    <col min="1002" max="1002" width="1.7265625" style="32" customWidth="1"/>
    <col min="1003" max="1247" width="10.90625" style="32"/>
    <col min="1248" max="1248" width="4.453125" style="32" customWidth="1"/>
    <col min="1249" max="1249" width="10.90625" style="32"/>
    <col min="1250" max="1250" width="17.54296875" style="32" customWidth="1"/>
    <col min="1251" max="1251" width="11.54296875" style="32" customWidth="1"/>
    <col min="1252" max="1255" width="10.90625" style="32"/>
    <col min="1256" max="1256" width="22.54296875" style="32" customWidth="1"/>
    <col min="1257" max="1257" width="14" style="32" customWidth="1"/>
    <col min="1258" max="1258" width="1.7265625" style="32" customWidth="1"/>
    <col min="1259" max="1503" width="10.90625" style="32"/>
    <col min="1504" max="1504" width="4.453125" style="32" customWidth="1"/>
    <col min="1505" max="1505" width="10.90625" style="32"/>
    <col min="1506" max="1506" width="17.54296875" style="32" customWidth="1"/>
    <col min="1507" max="1507" width="11.54296875" style="32" customWidth="1"/>
    <col min="1508" max="1511" width="10.90625" style="32"/>
    <col min="1512" max="1512" width="22.54296875" style="32" customWidth="1"/>
    <col min="1513" max="1513" width="14" style="32" customWidth="1"/>
    <col min="1514" max="1514" width="1.7265625" style="32" customWidth="1"/>
    <col min="1515" max="1759" width="10.90625" style="32"/>
    <col min="1760" max="1760" width="4.453125" style="32" customWidth="1"/>
    <col min="1761" max="1761" width="10.90625" style="32"/>
    <col min="1762" max="1762" width="17.54296875" style="32" customWidth="1"/>
    <col min="1763" max="1763" width="11.54296875" style="32" customWidth="1"/>
    <col min="1764" max="1767" width="10.90625" style="32"/>
    <col min="1768" max="1768" width="22.54296875" style="32" customWidth="1"/>
    <col min="1769" max="1769" width="14" style="32" customWidth="1"/>
    <col min="1770" max="1770" width="1.7265625" style="32" customWidth="1"/>
    <col min="1771" max="2015" width="10.90625" style="32"/>
    <col min="2016" max="2016" width="4.453125" style="32" customWidth="1"/>
    <col min="2017" max="2017" width="10.90625" style="32"/>
    <col min="2018" max="2018" width="17.54296875" style="32" customWidth="1"/>
    <col min="2019" max="2019" width="11.54296875" style="32" customWidth="1"/>
    <col min="2020" max="2023" width="10.90625" style="32"/>
    <col min="2024" max="2024" width="22.54296875" style="32" customWidth="1"/>
    <col min="2025" max="2025" width="14" style="32" customWidth="1"/>
    <col min="2026" max="2026" width="1.7265625" style="32" customWidth="1"/>
    <col min="2027" max="2271" width="10.90625" style="32"/>
    <col min="2272" max="2272" width="4.453125" style="32" customWidth="1"/>
    <col min="2273" max="2273" width="10.90625" style="32"/>
    <col min="2274" max="2274" width="17.54296875" style="32" customWidth="1"/>
    <col min="2275" max="2275" width="11.54296875" style="32" customWidth="1"/>
    <col min="2276" max="2279" width="10.90625" style="32"/>
    <col min="2280" max="2280" width="22.54296875" style="32" customWidth="1"/>
    <col min="2281" max="2281" width="14" style="32" customWidth="1"/>
    <col min="2282" max="2282" width="1.7265625" style="32" customWidth="1"/>
    <col min="2283" max="2527" width="10.90625" style="32"/>
    <col min="2528" max="2528" width="4.453125" style="32" customWidth="1"/>
    <col min="2529" max="2529" width="10.90625" style="32"/>
    <col min="2530" max="2530" width="17.54296875" style="32" customWidth="1"/>
    <col min="2531" max="2531" width="11.54296875" style="32" customWidth="1"/>
    <col min="2532" max="2535" width="10.90625" style="32"/>
    <col min="2536" max="2536" width="22.54296875" style="32" customWidth="1"/>
    <col min="2537" max="2537" width="14" style="32" customWidth="1"/>
    <col min="2538" max="2538" width="1.7265625" style="32" customWidth="1"/>
    <col min="2539" max="2783" width="10.90625" style="32"/>
    <col min="2784" max="2784" width="4.453125" style="32" customWidth="1"/>
    <col min="2785" max="2785" width="10.90625" style="32"/>
    <col min="2786" max="2786" width="17.54296875" style="32" customWidth="1"/>
    <col min="2787" max="2787" width="11.54296875" style="32" customWidth="1"/>
    <col min="2788" max="2791" width="10.90625" style="32"/>
    <col min="2792" max="2792" width="22.54296875" style="32" customWidth="1"/>
    <col min="2793" max="2793" width="14" style="32" customWidth="1"/>
    <col min="2794" max="2794" width="1.7265625" style="32" customWidth="1"/>
    <col min="2795" max="3039" width="10.90625" style="32"/>
    <col min="3040" max="3040" width="4.453125" style="32" customWidth="1"/>
    <col min="3041" max="3041" width="10.90625" style="32"/>
    <col min="3042" max="3042" width="17.54296875" style="32" customWidth="1"/>
    <col min="3043" max="3043" width="11.54296875" style="32" customWidth="1"/>
    <col min="3044" max="3047" width="10.90625" style="32"/>
    <col min="3048" max="3048" width="22.54296875" style="32" customWidth="1"/>
    <col min="3049" max="3049" width="14" style="32" customWidth="1"/>
    <col min="3050" max="3050" width="1.7265625" style="32" customWidth="1"/>
    <col min="3051" max="3295" width="10.90625" style="32"/>
    <col min="3296" max="3296" width="4.453125" style="32" customWidth="1"/>
    <col min="3297" max="3297" width="10.90625" style="32"/>
    <col min="3298" max="3298" width="17.54296875" style="32" customWidth="1"/>
    <col min="3299" max="3299" width="11.54296875" style="32" customWidth="1"/>
    <col min="3300" max="3303" width="10.90625" style="32"/>
    <col min="3304" max="3304" width="22.54296875" style="32" customWidth="1"/>
    <col min="3305" max="3305" width="14" style="32" customWidth="1"/>
    <col min="3306" max="3306" width="1.7265625" style="32" customWidth="1"/>
    <col min="3307" max="3551" width="10.90625" style="32"/>
    <col min="3552" max="3552" width="4.453125" style="32" customWidth="1"/>
    <col min="3553" max="3553" width="10.90625" style="32"/>
    <col min="3554" max="3554" width="17.54296875" style="32" customWidth="1"/>
    <col min="3555" max="3555" width="11.54296875" style="32" customWidth="1"/>
    <col min="3556" max="3559" width="10.90625" style="32"/>
    <col min="3560" max="3560" width="22.54296875" style="32" customWidth="1"/>
    <col min="3561" max="3561" width="14" style="32" customWidth="1"/>
    <col min="3562" max="3562" width="1.7265625" style="32" customWidth="1"/>
    <col min="3563" max="3807" width="10.90625" style="32"/>
    <col min="3808" max="3808" width="4.453125" style="32" customWidth="1"/>
    <col min="3809" max="3809" width="10.90625" style="32"/>
    <col min="3810" max="3810" width="17.54296875" style="32" customWidth="1"/>
    <col min="3811" max="3811" width="11.54296875" style="32" customWidth="1"/>
    <col min="3812" max="3815" width="10.90625" style="32"/>
    <col min="3816" max="3816" width="22.54296875" style="32" customWidth="1"/>
    <col min="3817" max="3817" width="14" style="32" customWidth="1"/>
    <col min="3818" max="3818" width="1.7265625" style="32" customWidth="1"/>
    <col min="3819" max="4063" width="10.90625" style="32"/>
    <col min="4064" max="4064" width="4.453125" style="32" customWidth="1"/>
    <col min="4065" max="4065" width="10.90625" style="32"/>
    <col min="4066" max="4066" width="17.54296875" style="32" customWidth="1"/>
    <col min="4067" max="4067" width="11.54296875" style="32" customWidth="1"/>
    <col min="4068" max="4071" width="10.90625" style="32"/>
    <col min="4072" max="4072" width="22.54296875" style="32" customWidth="1"/>
    <col min="4073" max="4073" width="14" style="32" customWidth="1"/>
    <col min="4074" max="4074" width="1.7265625" style="32" customWidth="1"/>
    <col min="4075" max="4319" width="10.90625" style="32"/>
    <col min="4320" max="4320" width="4.453125" style="32" customWidth="1"/>
    <col min="4321" max="4321" width="10.90625" style="32"/>
    <col min="4322" max="4322" width="17.54296875" style="32" customWidth="1"/>
    <col min="4323" max="4323" width="11.54296875" style="32" customWidth="1"/>
    <col min="4324" max="4327" width="10.90625" style="32"/>
    <col min="4328" max="4328" width="22.54296875" style="32" customWidth="1"/>
    <col min="4329" max="4329" width="14" style="32" customWidth="1"/>
    <col min="4330" max="4330" width="1.7265625" style="32" customWidth="1"/>
    <col min="4331" max="4575" width="10.90625" style="32"/>
    <col min="4576" max="4576" width="4.453125" style="32" customWidth="1"/>
    <col min="4577" max="4577" width="10.90625" style="32"/>
    <col min="4578" max="4578" width="17.54296875" style="32" customWidth="1"/>
    <col min="4579" max="4579" width="11.54296875" style="32" customWidth="1"/>
    <col min="4580" max="4583" width="10.90625" style="32"/>
    <col min="4584" max="4584" width="22.54296875" style="32" customWidth="1"/>
    <col min="4585" max="4585" width="14" style="32" customWidth="1"/>
    <col min="4586" max="4586" width="1.7265625" style="32" customWidth="1"/>
    <col min="4587" max="4831" width="10.90625" style="32"/>
    <col min="4832" max="4832" width="4.453125" style="32" customWidth="1"/>
    <col min="4833" max="4833" width="10.90625" style="32"/>
    <col min="4834" max="4834" width="17.54296875" style="32" customWidth="1"/>
    <col min="4835" max="4835" width="11.54296875" style="32" customWidth="1"/>
    <col min="4836" max="4839" width="10.90625" style="32"/>
    <col min="4840" max="4840" width="22.54296875" style="32" customWidth="1"/>
    <col min="4841" max="4841" width="14" style="32" customWidth="1"/>
    <col min="4842" max="4842" width="1.7265625" style="32" customWidth="1"/>
    <col min="4843" max="5087" width="10.90625" style="32"/>
    <col min="5088" max="5088" width="4.453125" style="32" customWidth="1"/>
    <col min="5089" max="5089" width="10.90625" style="32"/>
    <col min="5090" max="5090" width="17.54296875" style="32" customWidth="1"/>
    <col min="5091" max="5091" width="11.54296875" style="32" customWidth="1"/>
    <col min="5092" max="5095" width="10.90625" style="32"/>
    <col min="5096" max="5096" width="22.54296875" style="32" customWidth="1"/>
    <col min="5097" max="5097" width="14" style="32" customWidth="1"/>
    <col min="5098" max="5098" width="1.7265625" style="32" customWidth="1"/>
    <col min="5099" max="5343" width="10.90625" style="32"/>
    <col min="5344" max="5344" width="4.453125" style="32" customWidth="1"/>
    <col min="5345" max="5345" width="10.90625" style="32"/>
    <col min="5346" max="5346" width="17.54296875" style="32" customWidth="1"/>
    <col min="5347" max="5347" width="11.54296875" style="32" customWidth="1"/>
    <col min="5348" max="5351" width="10.90625" style="32"/>
    <col min="5352" max="5352" width="22.54296875" style="32" customWidth="1"/>
    <col min="5353" max="5353" width="14" style="32" customWidth="1"/>
    <col min="5354" max="5354" width="1.7265625" style="32" customWidth="1"/>
    <col min="5355" max="5599" width="10.90625" style="32"/>
    <col min="5600" max="5600" width="4.453125" style="32" customWidth="1"/>
    <col min="5601" max="5601" width="10.90625" style="32"/>
    <col min="5602" max="5602" width="17.54296875" style="32" customWidth="1"/>
    <col min="5603" max="5603" width="11.54296875" style="32" customWidth="1"/>
    <col min="5604" max="5607" width="10.90625" style="32"/>
    <col min="5608" max="5608" width="22.54296875" style="32" customWidth="1"/>
    <col min="5609" max="5609" width="14" style="32" customWidth="1"/>
    <col min="5610" max="5610" width="1.7265625" style="32" customWidth="1"/>
    <col min="5611" max="5855" width="10.90625" style="32"/>
    <col min="5856" max="5856" width="4.453125" style="32" customWidth="1"/>
    <col min="5857" max="5857" width="10.90625" style="32"/>
    <col min="5858" max="5858" width="17.54296875" style="32" customWidth="1"/>
    <col min="5859" max="5859" width="11.54296875" style="32" customWidth="1"/>
    <col min="5860" max="5863" width="10.90625" style="32"/>
    <col min="5864" max="5864" width="22.54296875" style="32" customWidth="1"/>
    <col min="5865" max="5865" width="14" style="32" customWidth="1"/>
    <col min="5866" max="5866" width="1.7265625" style="32" customWidth="1"/>
    <col min="5867" max="6111" width="10.90625" style="32"/>
    <col min="6112" max="6112" width="4.453125" style="32" customWidth="1"/>
    <col min="6113" max="6113" width="10.90625" style="32"/>
    <col min="6114" max="6114" width="17.54296875" style="32" customWidth="1"/>
    <col min="6115" max="6115" width="11.54296875" style="32" customWidth="1"/>
    <col min="6116" max="6119" width="10.90625" style="32"/>
    <col min="6120" max="6120" width="22.54296875" style="32" customWidth="1"/>
    <col min="6121" max="6121" width="14" style="32" customWidth="1"/>
    <col min="6122" max="6122" width="1.7265625" style="32" customWidth="1"/>
    <col min="6123" max="6367" width="10.90625" style="32"/>
    <col min="6368" max="6368" width="4.453125" style="32" customWidth="1"/>
    <col min="6369" max="6369" width="10.90625" style="32"/>
    <col min="6370" max="6370" width="17.54296875" style="32" customWidth="1"/>
    <col min="6371" max="6371" width="11.54296875" style="32" customWidth="1"/>
    <col min="6372" max="6375" width="10.90625" style="32"/>
    <col min="6376" max="6376" width="22.54296875" style="32" customWidth="1"/>
    <col min="6377" max="6377" width="14" style="32" customWidth="1"/>
    <col min="6378" max="6378" width="1.7265625" style="32" customWidth="1"/>
    <col min="6379" max="6623" width="10.90625" style="32"/>
    <col min="6624" max="6624" width="4.453125" style="32" customWidth="1"/>
    <col min="6625" max="6625" width="10.90625" style="32"/>
    <col min="6626" max="6626" width="17.54296875" style="32" customWidth="1"/>
    <col min="6627" max="6627" width="11.54296875" style="32" customWidth="1"/>
    <col min="6628" max="6631" width="10.90625" style="32"/>
    <col min="6632" max="6632" width="22.54296875" style="32" customWidth="1"/>
    <col min="6633" max="6633" width="14" style="32" customWidth="1"/>
    <col min="6634" max="6634" width="1.7265625" style="32" customWidth="1"/>
    <col min="6635" max="6879" width="10.90625" style="32"/>
    <col min="6880" max="6880" width="4.453125" style="32" customWidth="1"/>
    <col min="6881" max="6881" width="10.90625" style="32"/>
    <col min="6882" max="6882" width="17.54296875" style="32" customWidth="1"/>
    <col min="6883" max="6883" width="11.54296875" style="32" customWidth="1"/>
    <col min="6884" max="6887" width="10.90625" style="32"/>
    <col min="6888" max="6888" width="22.54296875" style="32" customWidth="1"/>
    <col min="6889" max="6889" width="14" style="32" customWidth="1"/>
    <col min="6890" max="6890" width="1.7265625" style="32" customWidth="1"/>
    <col min="6891" max="7135" width="10.90625" style="32"/>
    <col min="7136" max="7136" width="4.453125" style="32" customWidth="1"/>
    <col min="7137" max="7137" width="10.90625" style="32"/>
    <col min="7138" max="7138" width="17.54296875" style="32" customWidth="1"/>
    <col min="7139" max="7139" width="11.54296875" style="32" customWidth="1"/>
    <col min="7140" max="7143" width="10.90625" style="32"/>
    <col min="7144" max="7144" width="22.54296875" style="32" customWidth="1"/>
    <col min="7145" max="7145" width="14" style="32" customWidth="1"/>
    <col min="7146" max="7146" width="1.7265625" style="32" customWidth="1"/>
    <col min="7147" max="7391" width="10.90625" style="32"/>
    <col min="7392" max="7392" width="4.453125" style="32" customWidth="1"/>
    <col min="7393" max="7393" width="10.90625" style="32"/>
    <col min="7394" max="7394" width="17.54296875" style="32" customWidth="1"/>
    <col min="7395" max="7395" width="11.54296875" style="32" customWidth="1"/>
    <col min="7396" max="7399" width="10.90625" style="32"/>
    <col min="7400" max="7400" width="22.54296875" style="32" customWidth="1"/>
    <col min="7401" max="7401" width="14" style="32" customWidth="1"/>
    <col min="7402" max="7402" width="1.7265625" style="32" customWidth="1"/>
    <col min="7403" max="7647" width="10.90625" style="32"/>
    <col min="7648" max="7648" width="4.453125" style="32" customWidth="1"/>
    <col min="7649" max="7649" width="10.90625" style="32"/>
    <col min="7650" max="7650" width="17.54296875" style="32" customWidth="1"/>
    <col min="7651" max="7651" width="11.54296875" style="32" customWidth="1"/>
    <col min="7652" max="7655" width="10.90625" style="32"/>
    <col min="7656" max="7656" width="22.54296875" style="32" customWidth="1"/>
    <col min="7657" max="7657" width="14" style="32" customWidth="1"/>
    <col min="7658" max="7658" width="1.7265625" style="32" customWidth="1"/>
    <col min="7659" max="7903" width="10.90625" style="32"/>
    <col min="7904" max="7904" width="4.453125" style="32" customWidth="1"/>
    <col min="7905" max="7905" width="10.90625" style="32"/>
    <col min="7906" max="7906" width="17.54296875" style="32" customWidth="1"/>
    <col min="7907" max="7907" width="11.54296875" style="32" customWidth="1"/>
    <col min="7908" max="7911" width="10.90625" style="32"/>
    <col min="7912" max="7912" width="22.54296875" style="32" customWidth="1"/>
    <col min="7913" max="7913" width="14" style="32" customWidth="1"/>
    <col min="7914" max="7914" width="1.7265625" style="32" customWidth="1"/>
    <col min="7915" max="8159" width="10.90625" style="32"/>
    <col min="8160" max="8160" width="4.453125" style="32" customWidth="1"/>
    <col min="8161" max="8161" width="10.90625" style="32"/>
    <col min="8162" max="8162" width="17.54296875" style="32" customWidth="1"/>
    <col min="8163" max="8163" width="11.54296875" style="32" customWidth="1"/>
    <col min="8164" max="8167" width="10.90625" style="32"/>
    <col min="8168" max="8168" width="22.54296875" style="32" customWidth="1"/>
    <col min="8169" max="8169" width="14" style="32" customWidth="1"/>
    <col min="8170" max="8170" width="1.7265625" style="32" customWidth="1"/>
    <col min="8171" max="8415" width="10.90625" style="32"/>
    <col min="8416" max="8416" width="4.453125" style="32" customWidth="1"/>
    <col min="8417" max="8417" width="10.90625" style="32"/>
    <col min="8418" max="8418" width="17.54296875" style="32" customWidth="1"/>
    <col min="8419" max="8419" width="11.54296875" style="32" customWidth="1"/>
    <col min="8420" max="8423" width="10.90625" style="32"/>
    <col min="8424" max="8424" width="22.54296875" style="32" customWidth="1"/>
    <col min="8425" max="8425" width="14" style="32" customWidth="1"/>
    <col min="8426" max="8426" width="1.7265625" style="32" customWidth="1"/>
    <col min="8427" max="8671" width="10.90625" style="32"/>
    <col min="8672" max="8672" width="4.453125" style="32" customWidth="1"/>
    <col min="8673" max="8673" width="10.90625" style="32"/>
    <col min="8674" max="8674" width="17.54296875" style="32" customWidth="1"/>
    <col min="8675" max="8675" width="11.54296875" style="32" customWidth="1"/>
    <col min="8676" max="8679" width="10.90625" style="32"/>
    <col min="8680" max="8680" width="22.54296875" style="32" customWidth="1"/>
    <col min="8681" max="8681" width="14" style="32" customWidth="1"/>
    <col min="8682" max="8682" width="1.7265625" style="32" customWidth="1"/>
    <col min="8683" max="8927" width="10.90625" style="32"/>
    <col min="8928" max="8928" width="4.453125" style="32" customWidth="1"/>
    <col min="8929" max="8929" width="10.90625" style="32"/>
    <col min="8930" max="8930" width="17.54296875" style="32" customWidth="1"/>
    <col min="8931" max="8931" width="11.54296875" style="32" customWidth="1"/>
    <col min="8932" max="8935" width="10.90625" style="32"/>
    <col min="8936" max="8936" width="22.54296875" style="32" customWidth="1"/>
    <col min="8937" max="8937" width="14" style="32" customWidth="1"/>
    <col min="8938" max="8938" width="1.7265625" style="32" customWidth="1"/>
    <col min="8939" max="9183" width="10.90625" style="32"/>
    <col min="9184" max="9184" width="4.453125" style="32" customWidth="1"/>
    <col min="9185" max="9185" width="10.90625" style="32"/>
    <col min="9186" max="9186" width="17.54296875" style="32" customWidth="1"/>
    <col min="9187" max="9187" width="11.54296875" style="32" customWidth="1"/>
    <col min="9188" max="9191" width="10.90625" style="32"/>
    <col min="9192" max="9192" width="22.54296875" style="32" customWidth="1"/>
    <col min="9193" max="9193" width="14" style="32" customWidth="1"/>
    <col min="9194" max="9194" width="1.7265625" style="32" customWidth="1"/>
    <col min="9195" max="9439" width="10.90625" style="32"/>
    <col min="9440" max="9440" width="4.453125" style="32" customWidth="1"/>
    <col min="9441" max="9441" width="10.90625" style="32"/>
    <col min="9442" max="9442" width="17.54296875" style="32" customWidth="1"/>
    <col min="9443" max="9443" width="11.54296875" style="32" customWidth="1"/>
    <col min="9444" max="9447" width="10.90625" style="32"/>
    <col min="9448" max="9448" width="22.54296875" style="32" customWidth="1"/>
    <col min="9449" max="9449" width="14" style="32" customWidth="1"/>
    <col min="9450" max="9450" width="1.7265625" style="32" customWidth="1"/>
    <col min="9451" max="9695" width="10.90625" style="32"/>
    <col min="9696" max="9696" width="4.453125" style="32" customWidth="1"/>
    <col min="9697" max="9697" width="10.90625" style="32"/>
    <col min="9698" max="9698" width="17.54296875" style="32" customWidth="1"/>
    <col min="9699" max="9699" width="11.54296875" style="32" customWidth="1"/>
    <col min="9700" max="9703" width="10.90625" style="32"/>
    <col min="9704" max="9704" width="22.54296875" style="32" customWidth="1"/>
    <col min="9705" max="9705" width="14" style="32" customWidth="1"/>
    <col min="9706" max="9706" width="1.7265625" style="32" customWidth="1"/>
    <col min="9707" max="9951" width="10.90625" style="32"/>
    <col min="9952" max="9952" width="4.453125" style="32" customWidth="1"/>
    <col min="9953" max="9953" width="10.90625" style="32"/>
    <col min="9954" max="9954" width="17.54296875" style="32" customWidth="1"/>
    <col min="9955" max="9955" width="11.54296875" style="32" customWidth="1"/>
    <col min="9956" max="9959" width="10.90625" style="32"/>
    <col min="9960" max="9960" width="22.54296875" style="32" customWidth="1"/>
    <col min="9961" max="9961" width="14" style="32" customWidth="1"/>
    <col min="9962" max="9962" width="1.7265625" style="32" customWidth="1"/>
    <col min="9963" max="10207" width="10.90625" style="32"/>
    <col min="10208" max="10208" width="4.453125" style="32" customWidth="1"/>
    <col min="10209" max="10209" width="10.90625" style="32"/>
    <col min="10210" max="10210" width="17.54296875" style="32" customWidth="1"/>
    <col min="10211" max="10211" width="11.54296875" style="32" customWidth="1"/>
    <col min="10212" max="10215" width="10.90625" style="32"/>
    <col min="10216" max="10216" width="22.54296875" style="32" customWidth="1"/>
    <col min="10217" max="10217" width="14" style="32" customWidth="1"/>
    <col min="10218" max="10218" width="1.7265625" style="32" customWidth="1"/>
    <col min="10219" max="10463" width="10.90625" style="32"/>
    <col min="10464" max="10464" width="4.453125" style="32" customWidth="1"/>
    <col min="10465" max="10465" width="10.90625" style="32"/>
    <col min="10466" max="10466" width="17.54296875" style="32" customWidth="1"/>
    <col min="10467" max="10467" width="11.54296875" style="32" customWidth="1"/>
    <col min="10468" max="10471" width="10.90625" style="32"/>
    <col min="10472" max="10472" width="22.54296875" style="32" customWidth="1"/>
    <col min="10473" max="10473" width="14" style="32" customWidth="1"/>
    <col min="10474" max="10474" width="1.7265625" style="32" customWidth="1"/>
    <col min="10475" max="10719" width="10.90625" style="32"/>
    <col min="10720" max="10720" width="4.453125" style="32" customWidth="1"/>
    <col min="10721" max="10721" width="10.90625" style="32"/>
    <col min="10722" max="10722" width="17.54296875" style="32" customWidth="1"/>
    <col min="10723" max="10723" width="11.54296875" style="32" customWidth="1"/>
    <col min="10724" max="10727" width="10.90625" style="32"/>
    <col min="10728" max="10728" width="22.54296875" style="32" customWidth="1"/>
    <col min="10729" max="10729" width="14" style="32" customWidth="1"/>
    <col min="10730" max="10730" width="1.7265625" style="32" customWidth="1"/>
    <col min="10731" max="10975" width="10.90625" style="32"/>
    <col min="10976" max="10976" width="4.453125" style="32" customWidth="1"/>
    <col min="10977" max="10977" width="10.90625" style="32"/>
    <col min="10978" max="10978" width="17.54296875" style="32" customWidth="1"/>
    <col min="10979" max="10979" width="11.54296875" style="32" customWidth="1"/>
    <col min="10980" max="10983" width="10.90625" style="32"/>
    <col min="10984" max="10984" width="22.54296875" style="32" customWidth="1"/>
    <col min="10985" max="10985" width="14" style="32" customWidth="1"/>
    <col min="10986" max="10986" width="1.7265625" style="32" customWidth="1"/>
    <col min="10987" max="11231" width="10.90625" style="32"/>
    <col min="11232" max="11232" width="4.453125" style="32" customWidth="1"/>
    <col min="11233" max="11233" width="10.90625" style="32"/>
    <col min="11234" max="11234" width="17.54296875" style="32" customWidth="1"/>
    <col min="11235" max="11235" width="11.54296875" style="32" customWidth="1"/>
    <col min="11236" max="11239" width="10.90625" style="32"/>
    <col min="11240" max="11240" width="22.54296875" style="32" customWidth="1"/>
    <col min="11241" max="11241" width="14" style="32" customWidth="1"/>
    <col min="11242" max="11242" width="1.7265625" style="32" customWidth="1"/>
    <col min="11243" max="11487" width="10.90625" style="32"/>
    <col min="11488" max="11488" width="4.453125" style="32" customWidth="1"/>
    <col min="11489" max="11489" width="10.90625" style="32"/>
    <col min="11490" max="11490" width="17.54296875" style="32" customWidth="1"/>
    <col min="11491" max="11491" width="11.54296875" style="32" customWidth="1"/>
    <col min="11492" max="11495" width="10.90625" style="32"/>
    <col min="11496" max="11496" width="22.54296875" style="32" customWidth="1"/>
    <col min="11497" max="11497" width="14" style="32" customWidth="1"/>
    <col min="11498" max="11498" width="1.7265625" style="32" customWidth="1"/>
    <col min="11499" max="11743" width="10.90625" style="32"/>
    <col min="11744" max="11744" width="4.453125" style="32" customWidth="1"/>
    <col min="11745" max="11745" width="10.90625" style="32"/>
    <col min="11746" max="11746" width="17.54296875" style="32" customWidth="1"/>
    <col min="11747" max="11747" width="11.54296875" style="32" customWidth="1"/>
    <col min="11748" max="11751" width="10.90625" style="32"/>
    <col min="11752" max="11752" width="22.54296875" style="32" customWidth="1"/>
    <col min="11753" max="11753" width="14" style="32" customWidth="1"/>
    <col min="11754" max="11754" width="1.7265625" style="32" customWidth="1"/>
    <col min="11755" max="11999" width="10.90625" style="32"/>
    <col min="12000" max="12000" width="4.453125" style="32" customWidth="1"/>
    <col min="12001" max="12001" width="10.90625" style="32"/>
    <col min="12002" max="12002" width="17.54296875" style="32" customWidth="1"/>
    <col min="12003" max="12003" width="11.54296875" style="32" customWidth="1"/>
    <col min="12004" max="12007" width="10.90625" style="32"/>
    <col min="12008" max="12008" width="22.54296875" style="32" customWidth="1"/>
    <col min="12009" max="12009" width="14" style="32" customWidth="1"/>
    <col min="12010" max="12010" width="1.7265625" style="32" customWidth="1"/>
    <col min="12011" max="12255" width="10.90625" style="32"/>
    <col min="12256" max="12256" width="4.453125" style="32" customWidth="1"/>
    <col min="12257" max="12257" width="10.90625" style="32"/>
    <col min="12258" max="12258" width="17.54296875" style="32" customWidth="1"/>
    <col min="12259" max="12259" width="11.54296875" style="32" customWidth="1"/>
    <col min="12260" max="12263" width="10.90625" style="32"/>
    <col min="12264" max="12264" width="22.54296875" style="32" customWidth="1"/>
    <col min="12265" max="12265" width="14" style="32" customWidth="1"/>
    <col min="12266" max="12266" width="1.7265625" style="32" customWidth="1"/>
    <col min="12267" max="12511" width="10.90625" style="32"/>
    <col min="12512" max="12512" width="4.453125" style="32" customWidth="1"/>
    <col min="12513" max="12513" width="10.90625" style="32"/>
    <col min="12514" max="12514" width="17.54296875" style="32" customWidth="1"/>
    <col min="12515" max="12515" width="11.54296875" style="32" customWidth="1"/>
    <col min="12516" max="12519" width="10.90625" style="32"/>
    <col min="12520" max="12520" width="22.54296875" style="32" customWidth="1"/>
    <col min="12521" max="12521" width="14" style="32" customWidth="1"/>
    <col min="12522" max="12522" width="1.7265625" style="32" customWidth="1"/>
    <col min="12523" max="12767" width="10.90625" style="32"/>
    <col min="12768" max="12768" width="4.453125" style="32" customWidth="1"/>
    <col min="12769" max="12769" width="10.90625" style="32"/>
    <col min="12770" max="12770" width="17.54296875" style="32" customWidth="1"/>
    <col min="12771" max="12771" width="11.54296875" style="32" customWidth="1"/>
    <col min="12772" max="12775" width="10.90625" style="32"/>
    <col min="12776" max="12776" width="22.54296875" style="32" customWidth="1"/>
    <col min="12777" max="12777" width="14" style="32" customWidth="1"/>
    <col min="12778" max="12778" width="1.7265625" style="32" customWidth="1"/>
    <col min="12779" max="13023" width="10.90625" style="32"/>
    <col min="13024" max="13024" width="4.453125" style="32" customWidth="1"/>
    <col min="13025" max="13025" width="10.90625" style="32"/>
    <col min="13026" max="13026" width="17.54296875" style="32" customWidth="1"/>
    <col min="13027" max="13027" width="11.54296875" style="32" customWidth="1"/>
    <col min="13028" max="13031" width="10.90625" style="32"/>
    <col min="13032" max="13032" width="22.54296875" style="32" customWidth="1"/>
    <col min="13033" max="13033" width="14" style="32" customWidth="1"/>
    <col min="13034" max="13034" width="1.7265625" style="32" customWidth="1"/>
    <col min="13035" max="13279" width="10.90625" style="32"/>
    <col min="13280" max="13280" width="4.453125" style="32" customWidth="1"/>
    <col min="13281" max="13281" width="10.90625" style="32"/>
    <col min="13282" max="13282" width="17.54296875" style="32" customWidth="1"/>
    <col min="13283" max="13283" width="11.54296875" style="32" customWidth="1"/>
    <col min="13284" max="13287" width="10.90625" style="32"/>
    <col min="13288" max="13288" width="22.54296875" style="32" customWidth="1"/>
    <col min="13289" max="13289" width="14" style="32" customWidth="1"/>
    <col min="13290" max="13290" width="1.7265625" style="32" customWidth="1"/>
    <col min="13291" max="13535" width="10.90625" style="32"/>
    <col min="13536" max="13536" width="4.453125" style="32" customWidth="1"/>
    <col min="13537" max="13537" width="10.90625" style="32"/>
    <col min="13538" max="13538" width="17.54296875" style="32" customWidth="1"/>
    <col min="13539" max="13539" width="11.54296875" style="32" customWidth="1"/>
    <col min="13540" max="13543" width="10.90625" style="32"/>
    <col min="13544" max="13544" width="22.54296875" style="32" customWidth="1"/>
    <col min="13545" max="13545" width="14" style="32" customWidth="1"/>
    <col min="13546" max="13546" width="1.7265625" style="32" customWidth="1"/>
    <col min="13547" max="13791" width="10.90625" style="32"/>
    <col min="13792" max="13792" width="4.453125" style="32" customWidth="1"/>
    <col min="13793" max="13793" width="10.90625" style="32"/>
    <col min="13794" max="13794" width="17.54296875" style="32" customWidth="1"/>
    <col min="13795" max="13795" width="11.54296875" style="32" customWidth="1"/>
    <col min="13796" max="13799" width="10.90625" style="32"/>
    <col min="13800" max="13800" width="22.54296875" style="32" customWidth="1"/>
    <col min="13801" max="13801" width="14" style="32" customWidth="1"/>
    <col min="13802" max="13802" width="1.7265625" style="32" customWidth="1"/>
    <col min="13803" max="14047" width="10.90625" style="32"/>
    <col min="14048" max="14048" width="4.453125" style="32" customWidth="1"/>
    <col min="14049" max="14049" width="10.90625" style="32"/>
    <col min="14050" max="14050" width="17.54296875" style="32" customWidth="1"/>
    <col min="14051" max="14051" width="11.54296875" style="32" customWidth="1"/>
    <col min="14052" max="14055" width="10.90625" style="32"/>
    <col min="14056" max="14056" width="22.54296875" style="32" customWidth="1"/>
    <col min="14057" max="14057" width="14" style="32" customWidth="1"/>
    <col min="14058" max="14058" width="1.7265625" style="32" customWidth="1"/>
    <col min="14059" max="14303" width="10.90625" style="32"/>
    <col min="14304" max="14304" width="4.453125" style="32" customWidth="1"/>
    <col min="14305" max="14305" width="10.90625" style="32"/>
    <col min="14306" max="14306" width="17.54296875" style="32" customWidth="1"/>
    <col min="14307" max="14307" width="11.54296875" style="32" customWidth="1"/>
    <col min="14308" max="14311" width="10.90625" style="32"/>
    <col min="14312" max="14312" width="22.54296875" style="32" customWidth="1"/>
    <col min="14313" max="14313" width="14" style="32" customWidth="1"/>
    <col min="14314" max="14314" width="1.7265625" style="32" customWidth="1"/>
    <col min="14315" max="14559" width="10.90625" style="32"/>
    <col min="14560" max="14560" width="4.453125" style="32" customWidth="1"/>
    <col min="14561" max="14561" width="10.90625" style="32"/>
    <col min="14562" max="14562" width="17.54296875" style="32" customWidth="1"/>
    <col min="14563" max="14563" width="11.54296875" style="32" customWidth="1"/>
    <col min="14564" max="14567" width="10.90625" style="32"/>
    <col min="14568" max="14568" width="22.54296875" style="32" customWidth="1"/>
    <col min="14569" max="14569" width="14" style="32" customWidth="1"/>
    <col min="14570" max="14570" width="1.7265625" style="32" customWidth="1"/>
    <col min="14571" max="14815" width="10.90625" style="32"/>
    <col min="14816" max="14816" width="4.453125" style="32" customWidth="1"/>
    <col min="14817" max="14817" width="10.90625" style="32"/>
    <col min="14818" max="14818" width="17.54296875" style="32" customWidth="1"/>
    <col min="14819" max="14819" width="11.54296875" style="32" customWidth="1"/>
    <col min="14820" max="14823" width="10.90625" style="32"/>
    <col min="14824" max="14824" width="22.54296875" style="32" customWidth="1"/>
    <col min="14825" max="14825" width="14" style="32" customWidth="1"/>
    <col min="14826" max="14826" width="1.7265625" style="32" customWidth="1"/>
    <col min="14827" max="15071" width="10.90625" style="32"/>
    <col min="15072" max="15072" width="4.453125" style="32" customWidth="1"/>
    <col min="15073" max="15073" width="10.90625" style="32"/>
    <col min="15074" max="15074" width="17.54296875" style="32" customWidth="1"/>
    <col min="15075" max="15075" width="11.54296875" style="32" customWidth="1"/>
    <col min="15076" max="15079" width="10.90625" style="32"/>
    <col min="15080" max="15080" width="22.54296875" style="32" customWidth="1"/>
    <col min="15081" max="15081" width="14" style="32" customWidth="1"/>
    <col min="15082" max="15082" width="1.7265625" style="32" customWidth="1"/>
    <col min="15083" max="15327" width="10.90625" style="32"/>
    <col min="15328" max="15328" width="4.453125" style="32" customWidth="1"/>
    <col min="15329" max="15329" width="10.90625" style="32"/>
    <col min="15330" max="15330" width="17.54296875" style="32" customWidth="1"/>
    <col min="15331" max="15331" width="11.54296875" style="32" customWidth="1"/>
    <col min="15332" max="15335" width="10.90625" style="32"/>
    <col min="15336" max="15336" width="22.54296875" style="32" customWidth="1"/>
    <col min="15337" max="15337" width="14" style="32" customWidth="1"/>
    <col min="15338" max="15338" width="1.7265625" style="32" customWidth="1"/>
    <col min="15339" max="15583" width="10.90625" style="32"/>
    <col min="15584" max="15584" width="4.453125" style="32" customWidth="1"/>
    <col min="15585" max="15585" width="10.90625" style="32"/>
    <col min="15586" max="15586" width="17.54296875" style="32" customWidth="1"/>
    <col min="15587" max="15587" width="11.54296875" style="32" customWidth="1"/>
    <col min="15588" max="15591" width="10.90625" style="32"/>
    <col min="15592" max="15592" width="22.54296875" style="32" customWidth="1"/>
    <col min="15593" max="15593" width="14" style="32" customWidth="1"/>
    <col min="15594" max="15594" width="1.7265625" style="32" customWidth="1"/>
    <col min="15595" max="15839" width="10.90625" style="32"/>
    <col min="15840" max="15840" width="4.453125" style="32" customWidth="1"/>
    <col min="15841" max="15841" width="10.90625" style="32"/>
    <col min="15842" max="15842" width="17.54296875" style="32" customWidth="1"/>
    <col min="15843" max="15843" width="11.54296875" style="32" customWidth="1"/>
    <col min="15844" max="15847" width="10.90625" style="32"/>
    <col min="15848" max="15848" width="22.54296875" style="32" customWidth="1"/>
    <col min="15849" max="15849" width="14" style="32" customWidth="1"/>
    <col min="15850" max="15850" width="1.7265625" style="32" customWidth="1"/>
    <col min="15851" max="16095" width="10.90625" style="32"/>
    <col min="16096" max="16096" width="4.453125" style="32" customWidth="1"/>
    <col min="16097" max="16097" width="10.90625" style="32"/>
    <col min="16098" max="16098" width="17.54296875" style="32" customWidth="1"/>
    <col min="16099" max="16099" width="11.54296875" style="32" customWidth="1"/>
    <col min="16100" max="16103" width="10.90625" style="32"/>
    <col min="16104" max="16104" width="22.54296875" style="32" customWidth="1"/>
    <col min="16105" max="16105" width="21.54296875" style="32" bestFit="1" customWidth="1"/>
    <col min="16106" max="16106" width="1.7265625" style="32" customWidth="1"/>
    <col min="16107" max="16384" width="10.90625" style="32"/>
  </cols>
  <sheetData>
    <row r="1" spans="2:10 16102:16105" ht="18" customHeight="1" thickBot="1" x14ac:dyDescent="0.3"/>
    <row r="2" spans="2:10 16102:16105" ht="19.5" customHeight="1" x14ac:dyDescent="0.25">
      <c r="B2" s="33"/>
      <c r="C2" s="34"/>
      <c r="D2" s="35" t="s">
        <v>89</v>
      </c>
      <c r="E2" s="36"/>
      <c r="F2" s="36"/>
      <c r="G2" s="36"/>
      <c r="H2" s="36"/>
      <c r="I2" s="37"/>
      <c r="J2" s="38" t="s">
        <v>67</v>
      </c>
    </row>
    <row r="3" spans="2:10 16102:16105" ht="13.5" thickBot="1" x14ac:dyDescent="0.3">
      <c r="B3" s="39"/>
      <c r="C3" s="40"/>
      <c r="D3" s="41"/>
      <c r="E3" s="42"/>
      <c r="F3" s="42"/>
      <c r="G3" s="42"/>
      <c r="H3" s="42"/>
      <c r="I3" s="43"/>
      <c r="J3" s="44"/>
    </row>
    <row r="4" spans="2:10 16102:16105" ht="13" x14ac:dyDescent="0.25">
      <c r="B4" s="39"/>
      <c r="C4" s="40"/>
      <c r="E4" s="36"/>
      <c r="F4" s="36"/>
      <c r="G4" s="36"/>
      <c r="H4" s="36"/>
      <c r="I4" s="37"/>
      <c r="J4" s="38" t="s">
        <v>90</v>
      </c>
    </row>
    <row r="5" spans="2:10 16102:16105" ht="13" x14ac:dyDescent="0.25">
      <c r="B5" s="39"/>
      <c r="C5" s="40"/>
      <c r="D5" s="91" t="s">
        <v>91</v>
      </c>
      <c r="E5" s="92"/>
      <c r="F5" s="92"/>
      <c r="G5" s="92"/>
      <c r="H5" s="92"/>
      <c r="I5" s="93"/>
      <c r="J5" s="48"/>
      <c r="WUH5" s="54"/>
    </row>
    <row r="6" spans="2:10 16102:16105" ht="13.5" thickBot="1" x14ac:dyDescent="0.3">
      <c r="B6" s="49"/>
      <c r="C6" s="50"/>
      <c r="D6" s="41"/>
      <c r="E6" s="42"/>
      <c r="F6" s="42"/>
      <c r="G6" s="42"/>
      <c r="H6" s="42"/>
      <c r="I6" s="43"/>
      <c r="J6" s="44"/>
      <c r="WUI6" s="32" t="s">
        <v>92</v>
      </c>
      <c r="WUJ6" s="32" t="s">
        <v>93</v>
      </c>
      <c r="WUK6" s="55">
        <f ca="1">+TODAY()</f>
        <v>45370</v>
      </c>
    </row>
    <row r="7" spans="2:10 16102:16105" x14ac:dyDescent="0.25">
      <c r="B7" s="51"/>
      <c r="J7" s="52"/>
    </row>
    <row r="8" spans="2:10 16102:16105" x14ac:dyDescent="0.25">
      <c r="B8" s="51"/>
      <c r="J8" s="52"/>
    </row>
    <row r="9" spans="2:10 16102:16105" ht="13" x14ac:dyDescent="0.3">
      <c r="B9" s="51"/>
      <c r="C9" s="53" t="s">
        <v>100</v>
      </c>
      <c r="D9" s="55"/>
      <c r="E9" s="54"/>
      <c r="J9" s="52"/>
    </row>
    <row r="10" spans="2:10 16102:16105" x14ac:dyDescent="0.25">
      <c r="B10" s="51"/>
      <c r="J10" s="52"/>
    </row>
    <row r="11" spans="2:10 16102:16105" ht="13" x14ac:dyDescent="0.3">
      <c r="B11" s="51"/>
      <c r="C11" s="53" t="s">
        <v>102</v>
      </c>
      <c r="J11" s="52"/>
    </row>
    <row r="12" spans="2:10 16102:16105" ht="13" x14ac:dyDescent="0.3">
      <c r="B12" s="51"/>
      <c r="C12" s="53" t="s">
        <v>101</v>
      </c>
      <c r="J12" s="52"/>
    </row>
    <row r="13" spans="2:10 16102:16105" x14ac:dyDescent="0.25">
      <c r="B13" s="51"/>
      <c r="J13" s="52"/>
    </row>
    <row r="14" spans="2:10 16102:16105" x14ac:dyDescent="0.25">
      <c r="B14" s="51"/>
      <c r="C14" s="32" t="s">
        <v>94</v>
      </c>
      <c r="J14" s="52"/>
    </row>
    <row r="15" spans="2:10 16102:16105" x14ac:dyDescent="0.25">
      <c r="B15" s="51"/>
      <c r="C15" s="57"/>
      <c r="J15" s="52"/>
    </row>
    <row r="16" spans="2:10 16102:16105" ht="13" x14ac:dyDescent="0.3">
      <c r="B16" s="51"/>
      <c r="C16" s="94" t="s">
        <v>111</v>
      </c>
      <c r="D16" s="54"/>
      <c r="H16" s="95" t="s">
        <v>95</v>
      </c>
      <c r="I16" s="95" t="s">
        <v>96</v>
      </c>
      <c r="J16" s="52"/>
    </row>
    <row r="17" spans="2:10" ht="13" x14ac:dyDescent="0.3">
      <c r="B17" s="51"/>
      <c r="C17" s="53" t="s">
        <v>72</v>
      </c>
      <c r="D17" s="53"/>
      <c r="E17" s="53"/>
      <c r="F17" s="53"/>
      <c r="H17" s="96">
        <f>H23</f>
        <v>6</v>
      </c>
      <c r="I17" s="97">
        <f>I23</f>
        <v>19231436</v>
      </c>
      <c r="J17" s="52"/>
    </row>
    <row r="18" spans="2:10" x14ac:dyDescent="0.25">
      <c r="B18" s="51"/>
      <c r="C18" s="32" t="s">
        <v>73</v>
      </c>
      <c r="H18" s="98">
        <v>3</v>
      </c>
      <c r="I18" s="99">
        <f>'FOR-CSA-018 '!I18</f>
        <v>558637</v>
      </c>
      <c r="J18" s="52"/>
    </row>
    <row r="19" spans="2:10" x14ac:dyDescent="0.25">
      <c r="B19" s="51"/>
      <c r="C19" s="32" t="s">
        <v>74</v>
      </c>
      <c r="H19" s="98">
        <v>3</v>
      </c>
      <c r="I19" s="99">
        <f>'FOR-CSA-018 '!I19</f>
        <v>18672799</v>
      </c>
      <c r="J19" s="52"/>
    </row>
    <row r="20" spans="2:10" x14ac:dyDescent="0.25">
      <c r="B20" s="51"/>
      <c r="C20" s="32" t="s">
        <v>75</v>
      </c>
      <c r="H20" s="98">
        <v>0</v>
      </c>
      <c r="I20" s="99">
        <v>0</v>
      </c>
      <c r="J20" s="52"/>
    </row>
    <row r="21" spans="2:10" x14ac:dyDescent="0.25">
      <c r="B21" s="51"/>
      <c r="C21" s="32" t="s">
        <v>76</v>
      </c>
      <c r="H21" s="98">
        <v>0</v>
      </c>
      <c r="I21" s="99">
        <v>0</v>
      </c>
      <c r="J21" s="52"/>
    </row>
    <row r="22" spans="2:10" x14ac:dyDescent="0.25">
      <c r="B22" s="51"/>
      <c r="C22" s="32" t="s">
        <v>97</v>
      </c>
      <c r="H22" s="100">
        <v>0</v>
      </c>
      <c r="I22" s="101">
        <v>0</v>
      </c>
      <c r="J22" s="52"/>
    </row>
    <row r="23" spans="2:10" ht="13" x14ac:dyDescent="0.3">
      <c r="B23" s="51"/>
      <c r="C23" s="53" t="s">
        <v>98</v>
      </c>
      <c r="D23" s="53"/>
      <c r="E23" s="53"/>
      <c r="F23" s="53"/>
      <c r="H23" s="98">
        <f>SUM(H18:H22)</f>
        <v>6</v>
      </c>
      <c r="I23" s="97">
        <f>(I18+I19+I20+I21+I22)</f>
        <v>19231436</v>
      </c>
      <c r="J23" s="52"/>
    </row>
    <row r="24" spans="2:10" ht="13.5" thickBot="1" x14ac:dyDescent="0.35">
      <c r="B24" s="51"/>
      <c r="C24" s="53"/>
      <c r="D24" s="53"/>
      <c r="H24" s="102"/>
      <c r="I24" s="103"/>
      <c r="J24" s="52"/>
    </row>
    <row r="25" spans="2:10" ht="15" thickTop="1" x14ac:dyDescent="0.35">
      <c r="B25" s="51"/>
      <c r="C25" s="53"/>
      <c r="D25" s="53"/>
      <c r="F25" s="104"/>
      <c r="H25" s="105"/>
      <c r="I25" s="106"/>
      <c r="J25" s="52"/>
    </row>
    <row r="26" spans="2:10" ht="13" x14ac:dyDescent="0.3">
      <c r="B26" s="51"/>
      <c r="C26" s="53"/>
      <c r="D26" s="53"/>
      <c r="H26" s="105"/>
      <c r="I26" s="106"/>
      <c r="J26" s="52"/>
    </row>
    <row r="27" spans="2:10" ht="13" x14ac:dyDescent="0.3">
      <c r="B27" s="51"/>
      <c r="C27" s="53"/>
      <c r="D27" s="53"/>
      <c r="H27" s="105"/>
      <c r="I27" s="106"/>
      <c r="J27" s="52"/>
    </row>
    <row r="28" spans="2:10" x14ac:dyDescent="0.25">
      <c r="B28" s="51"/>
      <c r="G28" s="105"/>
      <c r="H28" s="105"/>
      <c r="I28" s="105"/>
      <c r="J28" s="52"/>
    </row>
    <row r="29" spans="2:10" ht="13.5" thickBot="1" x14ac:dyDescent="0.35">
      <c r="B29" s="51"/>
      <c r="C29" s="113" t="s">
        <v>109</v>
      </c>
      <c r="D29" s="89"/>
      <c r="G29" s="107" t="s">
        <v>86</v>
      </c>
      <c r="H29" s="89"/>
      <c r="I29" s="105"/>
      <c r="J29" s="52"/>
    </row>
    <row r="30" spans="2:10" ht="13" x14ac:dyDescent="0.3">
      <c r="B30" s="51"/>
      <c r="C30" s="71" t="s">
        <v>110</v>
      </c>
      <c r="D30" s="105"/>
      <c r="G30" s="108" t="s">
        <v>99</v>
      </c>
      <c r="H30" s="105"/>
      <c r="I30" s="105"/>
      <c r="J30" s="52"/>
    </row>
    <row r="31" spans="2:10" ht="18.75" customHeight="1" thickBot="1" x14ac:dyDescent="0.3">
      <c r="B31" s="87"/>
      <c r="C31" s="88"/>
      <c r="D31" s="88"/>
      <c r="E31" s="88"/>
      <c r="F31" s="88"/>
      <c r="G31" s="89"/>
      <c r="H31" s="89"/>
      <c r="I31" s="89"/>
      <c r="J31" s="90"/>
    </row>
  </sheetData>
  <mergeCells count="1">
    <mergeCell ref="D5:I5"/>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5C4270-5BA3-411B-9952-8E02E3BB0D3B}">
  <dimension ref="A3:C7"/>
  <sheetViews>
    <sheetView workbookViewId="0">
      <selection activeCell="B6" sqref="B6"/>
    </sheetView>
  </sheetViews>
  <sheetFormatPr baseColWidth="10" defaultRowHeight="14.5" x14ac:dyDescent="0.35"/>
  <cols>
    <col min="1" max="1" width="36.90625" bestFit="1" customWidth="1"/>
    <col min="2" max="2" width="14.453125" bestFit="1" customWidth="1"/>
    <col min="3" max="3" width="15.08984375" bestFit="1" customWidth="1"/>
  </cols>
  <sheetData>
    <row r="3" spans="1:3" x14ac:dyDescent="0.35">
      <c r="A3" s="109" t="s">
        <v>105</v>
      </c>
      <c r="B3" s="5" t="s">
        <v>107</v>
      </c>
      <c r="C3" s="5" t="s">
        <v>108</v>
      </c>
    </row>
    <row r="4" spans="1:3" x14ac:dyDescent="0.35">
      <c r="A4" s="110" t="s">
        <v>55</v>
      </c>
      <c r="B4" s="111">
        <v>3</v>
      </c>
      <c r="C4" s="112">
        <v>558637</v>
      </c>
    </row>
    <row r="5" spans="1:3" x14ac:dyDescent="0.35">
      <c r="A5" s="110" t="s">
        <v>64</v>
      </c>
      <c r="B5" s="111">
        <v>3</v>
      </c>
      <c r="C5" s="112">
        <v>18672799</v>
      </c>
    </row>
    <row r="6" spans="1:3" x14ac:dyDescent="0.35">
      <c r="A6" s="110" t="s">
        <v>56</v>
      </c>
      <c r="B6" s="111">
        <v>4</v>
      </c>
      <c r="C6" s="112">
        <v>3542015</v>
      </c>
    </row>
    <row r="7" spans="1:3" x14ac:dyDescent="0.35">
      <c r="A7" s="110" t="s">
        <v>106</v>
      </c>
      <c r="B7" s="111">
        <v>10</v>
      </c>
      <c r="C7" s="112">
        <v>22773451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 </vt:lpstr>
      <vt:lpstr>ESTADO DE CADA FACTURA </vt:lpstr>
      <vt:lpstr>FOR-CSA-018 </vt:lpstr>
      <vt:lpstr>CIRCULAR 030</vt:lpstr>
      <vt:lpstr>TD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Stephaney Solarte Salinas</dc:creator>
  <cp:lastModifiedBy>Stephaney Solarte Salinas</cp:lastModifiedBy>
  <dcterms:created xsi:type="dcterms:W3CDTF">2024-03-19T20:48:57Z</dcterms:created>
  <dcterms:modified xsi:type="dcterms:W3CDTF">2024-03-19T22:21:02Z</dcterms:modified>
</cp:coreProperties>
</file>