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6. JUNIO\NIT 901139193 MIRED BARRANQUILLA IPS S.A.S\"/>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FACTURA'!$A$2:$Y$16</definedName>
  </definedNames>
  <calcPr calcId="152511"/>
  <pivotCaches>
    <pivotCache cacheId="16"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c r="I28" i="4"/>
  <c r="H28" i="4"/>
  <c r="I26" i="4"/>
  <c r="H26" i="4"/>
  <c r="I23" i="4"/>
  <c r="I31" i="4" s="1"/>
  <c r="H23" i="4"/>
  <c r="H31" i="4" s="1"/>
  <c r="N1" i="2" l="1"/>
  <c r="U1" i="2"/>
  <c r="S1" i="2"/>
  <c r="O1" i="2"/>
  <c r="M1" i="2"/>
  <c r="R1" i="2"/>
  <c r="L1" i="2"/>
  <c r="H1" i="2"/>
  <c r="D18" i="1" l="1"/>
</calcChain>
</file>

<file path=xl/comments1.xml><?xml version="1.0" encoding="utf-8"?>
<comments xmlns="http://schemas.openxmlformats.org/spreadsheetml/2006/main">
  <authors>
    <author>Paola Andrea Jimenez Prado</author>
  </authors>
  <commentList>
    <comment ref="V9" authorId="0" shapeId="0">
      <text>
        <r>
          <rPr>
            <b/>
            <sz val="9"/>
            <color indexed="81"/>
            <rFont val="Tahoma"/>
            <family val="2"/>
          </rPr>
          <t>Paola Andrea Jimenez Prado:</t>
        </r>
        <r>
          <rPr>
            <sz val="9"/>
            <color indexed="81"/>
            <rFont val="Tahoma"/>
            <family val="2"/>
          </rPr>
          <t xml:space="preserve">
</t>
        </r>
        <r>
          <rPr>
            <b/>
            <sz val="9"/>
            <color indexed="81"/>
            <rFont val="Tahoma"/>
            <family val="2"/>
          </rPr>
          <t>SERVICIOS DEL 2%</t>
        </r>
      </text>
    </comment>
  </commentList>
</comments>
</file>

<file path=xl/sharedStrings.xml><?xml version="1.0" encoding="utf-8"?>
<sst xmlns="http://schemas.openxmlformats.org/spreadsheetml/2006/main" count="233" uniqueCount="122">
  <si>
    <t xml:space="preserve">Detalles para  SALDO A 30 ABRIL 2024 - RAZON SOCIAL: CAJA DE COMPENSACION FAMILIAR DEL VALLE DEL CAUCA-COMFENALCO VALLE DELAGENTE   </t>
  </si>
  <si>
    <t>FECHA FACTURA</t>
  </si>
  <si>
    <t>VALOR FACTURA</t>
  </si>
  <si>
    <t>SALDO</t>
  </si>
  <si>
    <t>NIT</t>
  </si>
  <si>
    <t>RAZON SOCIAL</t>
  </si>
  <si>
    <t>FE466398</t>
  </si>
  <si>
    <t xml:space="preserve">CAJA DE COMPENSACION FAMILIAR DEL VALLE DEL CAUCA-COMFENALCO VALLE DELAGENTE   </t>
  </si>
  <si>
    <t>Subsidiado</t>
  </si>
  <si>
    <t>FE462393</t>
  </si>
  <si>
    <t>Contributivo</t>
  </si>
  <si>
    <t>FE438584</t>
  </si>
  <si>
    <t>FE452345</t>
  </si>
  <si>
    <t>FE386315</t>
  </si>
  <si>
    <t>FE365349</t>
  </si>
  <si>
    <t>FE450193</t>
  </si>
  <si>
    <t>FE404144</t>
  </si>
  <si>
    <t>FE478530</t>
  </si>
  <si>
    <t>FE461123</t>
  </si>
  <si>
    <t>FE383608</t>
  </si>
  <si>
    <t>FE473899</t>
  </si>
  <si>
    <t>FE455355</t>
  </si>
  <si>
    <t>FE393122</t>
  </si>
  <si>
    <t>No. FACTURA</t>
  </si>
  <si>
    <t>TIPO</t>
  </si>
  <si>
    <t>SALDO IPS</t>
  </si>
  <si>
    <t>PRESTADOR</t>
  </si>
  <si>
    <t>MIRED BARRANQUILLA IPS S.A.S.</t>
  </si>
  <si>
    <t>Llave</t>
  </si>
  <si>
    <t>901139193_FE466398</t>
  </si>
  <si>
    <t>901139193_FE462393</t>
  </si>
  <si>
    <t>901139193_FE438584</t>
  </si>
  <si>
    <t>901139193_FE452345</t>
  </si>
  <si>
    <t>901139193_FE386315</t>
  </si>
  <si>
    <t>901139193_FE365349</t>
  </si>
  <si>
    <t>901139193_FE450193</t>
  </si>
  <si>
    <t>901139193_FE404144</t>
  </si>
  <si>
    <t>901139193_FE478530</t>
  </si>
  <si>
    <t>901139193_FE461123</t>
  </si>
  <si>
    <t>901139193_FE383608</t>
  </si>
  <si>
    <t>901139193_FE473899</t>
  </si>
  <si>
    <t>901139193_FE455355</t>
  </si>
  <si>
    <t>901139193_FE393122</t>
  </si>
  <si>
    <t>Boxalud</t>
  </si>
  <si>
    <t>Finalizada</t>
  </si>
  <si>
    <t>Para cargar RIPS o soportes</t>
  </si>
  <si>
    <t>Devuelta</t>
  </si>
  <si>
    <t>Para respuesta prestador</t>
  </si>
  <si>
    <t>Fecha de radicación EPS</t>
  </si>
  <si>
    <t>Valor Total Bruto</t>
  </si>
  <si>
    <t>Valor Radicado</t>
  </si>
  <si>
    <t>Valor Glosa Pendiente</t>
  </si>
  <si>
    <t>Valor Pagar</t>
  </si>
  <si>
    <t>Por pagar SAP</t>
  </si>
  <si>
    <t>P. abiertas doc</t>
  </si>
  <si>
    <t>Valor compensacion SAP</t>
  </si>
  <si>
    <t>29.05.2024</t>
  </si>
  <si>
    <t>Doc compensacion</t>
  </si>
  <si>
    <t>Fecha de compensacion</t>
  </si>
  <si>
    <t>Fecha de corte</t>
  </si>
  <si>
    <t>Retencion</t>
  </si>
  <si>
    <t>Valor devolucion</t>
  </si>
  <si>
    <t>Observacion objeccion</t>
  </si>
  <si>
    <t>Tipificación objeccion</t>
  </si>
  <si>
    <t xml:space="preserve">AUT: SE REALIZA DEVOLUCIÓN DE FACTURA CON SOPORTES COMPLETOS, FACTURA NO CUENTA CON AUTORIZACIÓN PARA LOS SERVICIOS FACTURADOS, FAVOR COMUNICARSE CON EL ÁREA ENCARGADA, SOLICITARLA A LA capautorizaciones@epsdelagente.com.co </t>
  </si>
  <si>
    <t>AUT: SE REALIZA DEVOLUCIÓN DE FACTURA CON SOPORTES COMPLETOS, FACTURA NO CUENTA CON AUTORIZACIÓN PARA LOS SERVICIOS FACTURADOS, FAVOR COMUNICARSE CON EL ÁREA  ENCARGADA, SOLICITARLA A LA capautorizaciones@epsdelagente.com.co</t>
  </si>
  <si>
    <t xml:space="preserve">AUT: SE REALIZA DEVOLUCIÓN DE FACTURA CON SOPORTES COMPLETOS, FACTURA NO CUENTA CON AUTORIZACIÓN PARA LOS SERVICIOS FACTURADOS, FAVOR COMUNICARSE CON EL ÁREA  ENCARGADA, SOLICITARLA A LA CAP, CORREO ELECTRÓNICO: autorizacionescap@epsdelagente.com.co </t>
  </si>
  <si>
    <t>AUTORIZACION</t>
  </si>
  <si>
    <t>FACTURA DEVUELTA</t>
  </si>
  <si>
    <t>FACTURA NO RADICADA</t>
  </si>
  <si>
    <t>FACTURA PENDIENTE EN PROGRAMACION DE PAGO</t>
  </si>
  <si>
    <t>FACTURA CANCELADA</t>
  </si>
  <si>
    <t>FACTURA PENDIENTE EN PROGRAMACION DE - GLOSA PENDIENTE POR CONCILIAR</t>
  </si>
  <si>
    <t xml:space="preserve">PROTEINA C REACTIVA PCR- PRUEBA CUANTITATIVA DE ALTA PRECISION, N O SE OBSERVA PERTINENCIA MEDICA, NO SE OBSERVA BENEFICIO CLINICO DE ESTE EXAMEN, PACIENTE IBA RECIBIR ANTIBIOTICO, INDEPENDIENTEMENTE DEL RESULTADO DE ESTE PARACLINICO, ADEMAS. REALIZAN PCR ALTA PRECISION, NO PERTIENENTE EN CONTEXTO INFLAMATORIO.  </t>
  </si>
  <si>
    <t>Total general</t>
  </si>
  <si>
    <t xml:space="preserve">Cant. Facturas </t>
  </si>
  <si>
    <t xml:space="preserve">Saldo IPS </t>
  </si>
  <si>
    <t>Tipificación</t>
  </si>
  <si>
    <t xml:space="preserve">Valor Glosa Pendiente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</si>
  <si>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</si>
  <si>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</si>
  <si>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</si>
  <si>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</si>
  <si>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</si>
  <si>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</si>
  <si>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</si>
  <si>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</si>
  <si>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</si>
  <si>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</si>
  <si>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</si>
  <si>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</si>
  <si>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</si>
  <si>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</si>
  <si>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</si>
  <si>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</si>
  <si>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</si>
  <si>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</si>
  <si>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</si>
  <si>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</si>
  <si>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</si>
  <si>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</si>
  <si>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</si>
  <si>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MIRED BARRANQUILLA IPS S.A.S.</t>
  </si>
  <si>
    <t>NIT: 901139193</t>
  </si>
  <si>
    <t>Con Corte al dia: 31/05/2024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</si>
  <si>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</si>
  <si>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</si>
  <si>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</si>
  <si>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</si>
  <si>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</si>
  <si>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</si>
  <si>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</si>
  <si>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</si>
  <si>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</si>
  <si>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</si>
  <si>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</si>
  <si>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</si>
  <si>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Maria Fernanda Camargo Ariza</t>
  </si>
  <si>
    <t>Profesional de cartera</t>
  </si>
  <si>
    <t>A continuacion me permito remitir nuestra respuesta al estado de cartera presentado en la fecha:</t>
  </si>
  <si>
    <t>Estado de Factura EPS Junio 18</t>
  </si>
  <si>
    <t>Santiago de Cali, Junio 18 del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</si>
</sst>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4">
    <font>
      <sz val="11"/>
      <color theme="1"/>
      <name val="Aptos Narrow"/>
      <family val="2"/>
      <scheme val="minor"/>
    </font>
    <font>
      <sz val="11"/>
      <color theme="1"/>
      <name val="Aptos Narrow"/>
      <family val="2"/>
      <scheme val="minor"/>
    </font>
    <font>
      <b/>
      <sz val="11"/>
      <color theme="1"/>
      <name val="Aptos Narrow"/>
      <family val="2"/>
      <scheme val="minor"/>
    </font>
    <font>
      <sz val="11"/>
      <color theme="1"/>
      <name val="Calibri"/>
      <family val="2"/>
    </font>
    <font>
      <b/>
      <sz val="11"/>
      <color theme="1"/>
      <name val="Calibri"/>
      <family val="2"/>
    </font>
    <font>
      <sz val="11"/>
      <name val="Calibri"/>
      <family val="2"/>
    </font>
    <font>
      <b/>
      <sz val="11"/>
      <name val="Calibri"/>
      <family val="2"/>
    </font>
    <font>
      <sz val="9"/>
      <color indexed="81"/>
      <name val="Tahoma"/>
      <family val="2"/>
    </font>
    <font>
      <b/>
      <sz val="9"/>
      <color indexed="81"/>
      <name val="Tahoma"/>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4" tint="0.79998168889431442"/>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double">
        <color indexed="64"/>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9" fillId="0" borderId="0"/>
    <xf numFmtId="167" fontId="1" fillId="0" borderId="0" applyFont="0" applyFill="0" applyBorder="0" applyAlignment="0" applyProtection="0"/>
  </cellStyleXfs>
  <cellXfs count="134">
    <xf numFmtId="0" fontId="0" fillId="0" borderId="0" xfId="0"/>
    <xf numFmtId="0" fontId="2" fillId="0" borderId="0" xfId="0" applyFont="1"/>
    <xf numFmtId="0" fontId="2" fillId="0" borderId="1" xfId="0" applyFont="1" applyBorder="1" applyAlignment="1">
      <alignment horizontal="center"/>
    </xf>
    <xf numFmtId="0" fontId="0" fillId="0" borderId="1" xfId="0" applyBorder="1"/>
    <xf numFmtId="14" fontId="0" fillId="0" borderId="1" xfId="0" applyNumberFormat="1" applyBorder="1"/>
    <xf numFmtId="43" fontId="0" fillId="0" borderId="1" xfId="1" applyFont="1" applyBorder="1"/>
    <xf numFmtId="43" fontId="2" fillId="0" borderId="1" xfId="0" applyNumberFormat="1" applyFont="1" applyBorder="1"/>
    <xf numFmtId="0" fontId="3" fillId="0" borderId="0" xfId="0" applyFont="1"/>
    <xf numFmtId="164" fontId="3" fillId="0" borderId="0" xfId="1" applyNumberFormat="1" applyFont="1"/>
    <xf numFmtId="0" fontId="4" fillId="0" borderId="1" xfId="0" applyFont="1" applyBorder="1" applyAlignment="1">
      <alignment horizontal="center" vertical="center" wrapText="1"/>
    </xf>
    <xf numFmtId="164" fontId="4" fillId="0" borderId="1" xfId="1" applyNumberFormat="1" applyFont="1" applyBorder="1" applyAlignment="1">
      <alignment horizontal="center" vertical="center" wrapText="1"/>
    </xf>
    <xf numFmtId="0" fontId="3" fillId="0" borderId="0" xfId="0" applyFont="1" applyAlignment="1">
      <alignment horizontal="center" vertical="center" wrapText="1"/>
    </xf>
    <xf numFmtId="0" fontId="3" fillId="0" borderId="1" xfId="0" applyFont="1" applyBorder="1"/>
    <xf numFmtId="14" fontId="3" fillId="0" borderId="1" xfId="0" applyNumberFormat="1" applyFont="1" applyBorder="1"/>
    <xf numFmtId="164" fontId="3" fillId="0" borderId="1" xfId="1" applyNumberFormat="1" applyFont="1" applyBorder="1"/>
    <xf numFmtId="0" fontId="3" fillId="2" borderId="1" xfId="0" applyFont="1" applyFill="1" applyBorder="1" applyAlignment="1">
      <alignment horizontal="right" vertical="center"/>
    </xf>
    <xf numFmtId="0" fontId="5" fillId="0" borderId="1" xfId="0" applyFont="1" applyBorder="1" applyAlignment="1">
      <alignment horizontal="left" vertical="center"/>
    </xf>
    <xf numFmtId="0" fontId="4" fillId="3" borderId="1" xfId="0" applyFont="1" applyFill="1" applyBorder="1" applyAlignment="1">
      <alignment horizontal="center" vertical="center" wrapText="1"/>
    </xf>
    <xf numFmtId="164" fontId="4" fillId="4" borderId="1" xfId="1"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0" borderId="0" xfId="1" applyNumberFormat="1" applyFont="1"/>
    <xf numFmtId="0" fontId="4" fillId="6" borderId="1" xfId="0" applyFont="1" applyFill="1" applyBorder="1" applyAlignment="1">
      <alignment horizontal="center" vertical="center" wrapText="1"/>
    </xf>
    <xf numFmtId="164" fontId="6" fillId="0" borderId="1" xfId="1" applyNumberFormat="1" applyFont="1" applyBorder="1" applyAlignment="1">
      <alignment horizontal="center" vertical="center" wrapText="1"/>
    </xf>
    <xf numFmtId="3" fontId="3" fillId="0" borderId="1" xfId="0" applyNumberFormat="1" applyFont="1" applyBorder="1"/>
    <xf numFmtId="0" fontId="4" fillId="7" borderId="1" xfId="0" applyFont="1" applyFill="1" applyBorder="1" applyAlignment="1">
      <alignment horizontal="center" vertical="center" wrapText="1"/>
    </xf>
    <xf numFmtId="164" fontId="4" fillId="7" borderId="1" xfId="1" applyNumberFormat="1" applyFont="1" applyFill="1" applyBorder="1" applyAlignment="1">
      <alignment horizontal="center" vertical="center" wrapText="1"/>
    </xf>
    <xf numFmtId="164" fontId="0" fillId="0" borderId="0" xfId="1" applyNumberFormat="1" applyFont="1"/>
    <xf numFmtId="164" fontId="0" fillId="0" borderId="5" xfId="1" applyNumberFormat="1" applyFont="1" applyBorder="1"/>
    <xf numFmtId="164" fontId="0" fillId="0" borderId="7" xfId="1" applyNumberFormat="1" applyFont="1" applyBorder="1"/>
    <xf numFmtId="0" fontId="0" fillId="0" borderId="12" xfId="0" applyBorder="1" applyAlignment="1">
      <alignment horizontal="left"/>
    </xf>
    <xf numFmtId="0" fontId="0" fillId="0" borderId="13" xfId="0" applyBorder="1" applyAlignment="1">
      <alignment horizontal="left"/>
    </xf>
    <xf numFmtId="0" fontId="0" fillId="0" borderId="2" xfId="0" pivotButton="1" applyBorder="1"/>
    <xf numFmtId="164" fontId="0" fillId="0" borderId="15" xfId="1" applyNumberFormat="1" applyFont="1" applyBorder="1"/>
    <xf numFmtId="0" fontId="0" fillId="0" borderId="2" xfId="0" applyBorder="1" applyAlignment="1">
      <alignment horizontal="left"/>
    </xf>
    <xf numFmtId="0" fontId="0" fillId="0" borderId="0" xfId="0" applyAlignment="1">
      <alignment horizontal="center" vertical="center"/>
    </xf>
    <xf numFmtId="0" fontId="0" fillId="0" borderId="2" xfId="0" applyBorder="1" applyAlignment="1">
      <alignment horizontal="center" vertical="center"/>
    </xf>
    <xf numFmtId="0" fontId="0" fillId="0" borderId="12" xfId="0" applyNumberFormat="1" applyBorder="1" applyAlignment="1">
      <alignment horizontal="center" vertical="center"/>
    </xf>
    <xf numFmtId="0" fontId="0" fillId="0" borderId="2" xfId="0" applyNumberFormat="1" applyBorder="1" applyAlignment="1">
      <alignment horizontal="center" vertical="center"/>
    </xf>
    <xf numFmtId="164" fontId="0" fillId="0" borderId="0" xfId="0" applyNumberFormat="1"/>
    <xf numFmtId="0" fontId="0" fillId="0" borderId="11" xfId="0" applyBorder="1" applyAlignment="1">
      <alignment horizontal="left"/>
    </xf>
    <xf numFmtId="0" fontId="0" fillId="0" borderId="11" xfId="0" applyNumberFormat="1" applyBorder="1" applyAlignment="1">
      <alignment horizontal="center" vertical="center"/>
    </xf>
    <xf numFmtId="164" fontId="0" fillId="0" borderId="2" xfId="0" applyNumberFormat="1" applyBorder="1"/>
    <xf numFmtId="164" fontId="0" fillId="0" borderId="11" xfId="0" applyNumberFormat="1" applyBorder="1"/>
    <xf numFmtId="164" fontId="0" fillId="0" borderId="12" xfId="0" applyNumberFormat="1" applyBorder="1"/>
    <xf numFmtId="164" fontId="0" fillId="0" borderId="5" xfId="1" applyNumberFormat="1" applyFont="1" applyBorder="1" applyAlignment="1">
      <alignment horizontal="center" vertical="center" wrapText="1"/>
    </xf>
    <xf numFmtId="164" fontId="0" fillId="0" borderId="2" xfId="0" applyNumberFormat="1" applyBorder="1" applyAlignment="1">
      <alignment horizontal="center" vertical="center"/>
    </xf>
    <xf numFmtId="0" fontId="10" fillId="0" borderId="0" xfId="3" applyFont="1"/>
    <xf numFmtId="0" fontId="10" fillId="0" borderId="3" xfId="3" applyFont="1" applyBorder="1" applyAlignment="1">
      <alignment horizontal="centerContinuous"/>
    </xf>
    <xf numFmtId="0" fontId="10" fillId="0" borderId="5" xfId="3" applyFont="1" applyBorder="1" applyAlignment="1">
      <alignment horizontal="centerContinuous"/>
    </xf>
    <xf numFmtId="0" fontId="11" fillId="0" borderId="3" xfId="3" applyFont="1" applyBorder="1" applyAlignment="1">
      <alignment horizontal="centerContinuous" vertical="center"/>
    </xf>
    <xf numFmtId="0" fontId="11" fillId="0" borderId="4" xfId="3" applyFont="1" applyBorder="1" applyAlignment="1">
      <alignment horizontal="centerContinuous" vertical="center"/>
    </xf>
    <xf numFmtId="0" fontId="11" fillId="0" borderId="5" xfId="3" applyFont="1" applyBorder="1" applyAlignment="1">
      <alignment horizontal="centerContinuous" vertical="center"/>
    </xf>
    <xf numFmtId="0" fontId="11" fillId="0" borderId="11" xfId="3" applyFont="1" applyBorder="1" applyAlignment="1">
      <alignment horizontal="centerContinuous" vertical="center"/>
    </xf>
    <xf numFmtId="0" fontId="10" fillId="0" borderId="6" xfId="3" applyFont="1" applyBorder="1" applyAlignment="1">
      <alignment horizontal="centerContinuous"/>
    </xf>
    <xf numFmtId="0" fontId="10" fillId="0" borderId="7" xfId="3" applyFont="1" applyBorder="1" applyAlignment="1">
      <alignment horizontal="centerContinuous"/>
    </xf>
    <xf numFmtId="0" fontId="11" fillId="0" borderId="8"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13" xfId="3" applyFont="1" applyBorder="1" applyAlignment="1">
      <alignment horizontal="centerContinuous" vertical="center"/>
    </xf>
    <xf numFmtId="0" fontId="11" fillId="0" borderId="6" xfId="3" applyFont="1" applyBorder="1" applyAlignment="1">
      <alignment horizontal="centerContinuous" vertical="center"/>
    </xf>
    <xf numFmtId="0" fontId="11" fillId="0" borderId="0" xfId="3" applyFont="1" applyAlignment="1">
      <alignment horizontal="centerContinuous" vertical="center"/>
    </xf>
    <xf numFmtId="0" fontId="11" fillId="0" borderId="7" xfId="3" applyFont="1" applyBorder="1" applyAlignment="1">
      <alignment horizontal="centerContinuous" vertical="center"/>
    </xf>
    <xf numFmtId="0" fontId="11" fillId="0" borderId="12" xfId="3" applyFont="1" applyBorder="1" applyAlignment="1">
      <alignment horizontal="centerContinuous" vertical="center"/>
    </xf>
    <xf numFmtId="0" fontId="10" fillId="0" borderId="8" xfId="3" applyFont="1" applyBorder="1" applyAlignment="1">
      <alignment horizontal="centerContinuous"/>
    </xf>
    <xf numFmtId="0" fontId="10" fillId="0" borderId="10" xfId="3" applyFont="1" applyBorder="1" applyAlignment="1">
      <alignment horizontal="centerContinuous"/>
    </xf>
    <xf numFmtId="0" fontId="10" fillId="0" borderId="6" xfId="3" applyFont="1" applyBorder="1"/>
    <xf numFmtId="0" fontId="10" fillId="0" borderId="7" xfId="3" applyFont="1" applyBorder="1"/>
    <xf numFmtId="0" fontId="11" fillId="0" borderId="0" xfId="3" applyFont="1"/>
    <xf numFmtId="14" fontId="10" fillId="0" borderId="0" xfId="3" applyNumberFormat="1" applyFont="1"/>
    <xf numFmtId="166"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68" fontId="12" fillId="0" borderId="0" xfId="4" applyNumberFormat="1" applyFont="1" applyAlignment="1">
      <alignment horizontal="center"/>
    </xf>
    <xf numFmtId="169" fontId="12" fillId="0" borderId="0" xfId="2" applyNumberFormat="1" applyFont="1" applyAlignment="1">
      <alignment horizontal="right"/>
    </xf>
    <xf numFmtId="169" fontId="10" fillId="0" borderId="0" xfId="2" applyNumberFormat="1" applyFont="1"/>
    <xf numFmtId="168" fontId="9" fillId="0" borderId="0" xfId="4" applyNumberFormat="1" applyFont="1" applyAlignment="1">
      <alignment horizontal="center"/>
    </xf>
    <xf numFmtId="169" fontId="9" fillId="0" borderId="0" xfId="2" applyNumberFormat="1" applyFont="1" applyAlignment="1">
      <alignment horizontal="right"/>
    </xf>
    <xf numFmtId="168" fontId="10" fillId="0" borderId="0" xfId="4" applyNumberFormat="1" applyFont="1" applyAlignment="1">
      <alignment horizontal="center"/>
    </xf>
    <xf numFmtId="169" fontId="10" fillId="0" borderId="0" xfId="2" applyNumberFormat="1" applyFont="1" applyAlignment="1">
      <alignment horizontal="right"/>
    </xf>
    <xf numFmtId="169" fontId="10" fillId="0" borderId="0" xfId="3" applyNumberFormat="1" applyFont="1"/>
    <xf numFmtId="168" fontId="10" fillId="0" borderId="9" xfId="4" applyNumberFormat="1" applyFont="1" applyBorder="1" applyAlignment="1">
      <alignment horizontal="center"/>
    </xf>
    <xf numFmtId="169" fontId="10" fillId="0" borderId="9" xfId="2" applyNumberFormat="1" applyFont="1" applyBorder="1" applyAlignment="1">
      <alignment horizontal="right"/>
    </xf>
    <xf numFmtId="168" fontId="11" fillId="0" borderId="0" xfId="2" applyNumberFormat="1" applyFont="1" applyAlignment="1">
      <alignment horizontal="right"/>
    </xf>
    <xf numFmtId="169" fontId="11" fillId="0" borderId="0" xfId="2" applyNumberFormat="1" applyFont="1" applyAlignment="1">
      <alignment horizontal="right"/>
    </xf>
    <xf numFmtId="0" fontId="12" fillId="0" borderId="0" xfId="3" applyFont="1"/>
    <xf numFmtId="168" fontId="9" fillId="0" borderId="9" xfId="4" applyNumberFormat="1" applyFont="1" applyBorder="1" applyAlignment="1">
      <alignment horizontal="center"/>
    </xf>
    <xf numFmtId="169" fontId="9" fillId="0" borderId="9" xfId="2" applyNumberFormat="1" applyFont="1" applyBorder="1" applyAlignment="1">
      <alignment horizontal="right"/>
    </xf>
    <xf numFmtId="0" fontId="9" fillId="0" borderId="7" xfId="3" applyFont="1" applyBorder="1"/>
    <xf numFmtId="168" fontId="9" fillId="0" borderId="0" xfId="2" applyNumberFormat="1" applyFont="1" applyAlignment="1">
      <alignment horizontal="right"/>
    </xf>
    <xf numFmtId="168" fontId="12" fillId="0" borderId="17" xfId="4" applyNumberFormat="1" applyFont="1" applyBorder="1" applyAlignment="1">
      <alignment horizontal="center"/>
    </xf>
    <xf numFmtId="169" fontId="12" fillId="0" borderId="17" xfId="2" applyNumberFormat="1" applyFont="1" applyBorder="1" applyAlignment="1">
      <alignment horizontal="right"/>
    </xf>
    <xf numFmtId="170" fontId="9" fillId="0" borderId="0" xfId="3" applyNumberFormat="1" applyFont="1"/>
    <xf numFmtId="167" fontId="9" fillId="0" borderId="0" xfId="4" applyFont="1"/>
    <xf numFmtId="169" fontId="9" fillId="0" borderId="0" xfId="2" applyNumberFormat="1" applyFont="1"/>
    <xf numFmtId="170" fontId="12" fillId="0" borderId="9" xfId="3" applyNumberFormat="1" applyFont="1" applyBorder="1"/>
    <xf numFmtId="170" fontId="9" fillId="0" borderId="9" xfId="3" applyNumberFormat="1" applyFont="1" applyBorder="1"/>
    <xf numFmtId="167" fontId="12" fillId="0" borderId="9" xfId="4" applyFont="1" applyBorder="1"/>
    <xf numFmtId="169" fontId="9" fillId="0" borderId="9" xfId="2" applyNumberFormat="1" applyFont="1" applyBorder="1"/>
    <xf numFmtId="170" fontId="12" fillId="0" borderId="0" xfId="3" applyNumberFormat="1" applyFont="1"/>
    <xf numFmtId="0" fontId="13" fillId="0" borderId="0" xfId="3" applyFont="1" applyAlignment="1">
      <alignment horizontal="center" vertical="center" wrapText="1"/>
    </xf>
    <xf numFmtId="0" fontId="10" fillId="0" borderId="8" xfId="3" applyFont="1" applyBorder="1"/>
    <xf numFmtId="0" fontId="10" fillId="0" borderId="9" xfId="3" applyFont="1" applyBorder="1"/>
    <xf numFmtId="170" fontId="10" fillId="0" borderId="9" xfId="3" applyNumberFormat="1" applyFont="1" applyBorder="1"/>
    <xf numFmtId="0" fontId="10" fillId="0" borderId="10" xfId="3" applyFont="1" applyBorder="1"/>
    <xf numFmtId="0" fontId="9" fillId="0" borderId="3" xfId="3" applyFont="1" applyBorder="1" applyAlignment="1">
      <alignment horizontal="center"/>
    </xf>
    <xf numFmtId="0" fontId="9" fillId="0" borderId="5" xfId="3" applyFont="1" applyBorder="1" applyAlignment="1">
      <alignment horizontal="center"/>
    </xf>
    <xf numFmtId="0" fontId="12" fillId="0" borderId="3" xfId="3" applyFont="1" applyBorder="1" applyAlignment="1">
      <alignment horizontal="center" vertical="center"/>
    </xf>
    <xf numFmtId="0" fontId="12" fillId="0" borderId="4" xfId="3" applyFont="1" applyBorder="1" applyAlignment="1">
      <alignment horizontal="center" vertical="center"/>
    </xf>
    <xf numFmtId="0" fontId="12" fillId="0" borderId="5" xfId="3" applyFont="1" applyBorder="1" applyAlignment="1">
      <alignment horizontal="center" vertical="center"/>
    </xf>
    <xf numFmtId="0" fontId="12" fillId="0" borderId="11" xfId="3" applyFont="1" applyBorder="1" applyAlignment="1">
      <alignment horizontal="center" vertical="center"/>
    </xf>
    <xf numFmtId="0" fontId="9" fillId="0" borderId="8" xfId="3" applyFont="1" applyBorder="1" applyAlignment="1">
      <alignment horizontal="center"/>
    </xf>
    <xf numFmtId="0" fontId="9" fillId="0" borderId="10" xfId="3" applyFont="1" applyBorder="1" applyAlignment="1">
      <alignment horizontal="center"/>
    </xf>
    <xf numFmtId="0" fontId="12" fillId="0" borderId="16" xfId="3" applyFont="1" applyBorder="1" applyAlignment="1">
      <alignment horizontal="center" vertical="center" wrapText="1"/>
    </xf>
    <xf numFmtId="0" fontId="12" fillId="0" borderId="14" xfId="3" applyFont="1" applyBorder="1" applyAlignment="1">
      <alignment horizontal="center" vertical="center" wrapText="1"/>
    </xf>
    <xf numFmtId="0" fontId="12" fillId="0" borderId="15" xfId="3" applyFont="1" applyBorder="1" applyAlignment="1">
      <alignment horizontal="center" vertical="center" wrapText="1"/>
    </xf>
    <xf numFmtId="0" fontId="12" fillId="0" borderId="2" xfId="3" applyFont="1" applyBorder="1" applyAlignment="1">
      <alignment horizontal="center" vertical="center"/>
    </xf>
    <xf numFmtId="0" fontId="9" fillId="0" borderId="6" xfId="3" applyFont="1" applyBorder="1"/>
    <xf numFmtId="166" fontId="9" fillId="0" borderId="0" xfId="3" applyNumberFormat="1" applyFont="1"/>
    <xf numFmtId="14" fontId="9" fillId="0" borderId="0" xfId="3" applyNumberFormat="1" applyFont="1"/>
    <xf numFmtId="14" fontId="9" fillId="0" borderId="0" xfId="3" applyNumberFormat="1" applyFont="1" applyAlignment="1">
      <alignment horizontal="left"/>
    </xf>
    <xf numFmtId="164" fontId="12" fillId="0" borderId="0" xfId="1" applyNumberFormat="1" applyFont="1"/>
    <xf numFmtId="171" fontId="12" fillId="0" borderId="0" xfId="1" applyNumberFormat="1" applyFont="1" applyAlignment="1">
      <alignment horizontal="right"/>
    </xf>
    <xf numFmtId="164" fontId="9" fillId="0" borderId="0" xfId="1" applyNumberFormat="1" applyFont="1" applyAlignment="1">
      <alignment horizontal="center"/>
    </xf>
    <xf numFmtId="171" fontId="9" fillId="0" borderId="0" xfId="1" applyNumberFormat="1" applyFont="1" applyAlignment="1">
      <alignment horizontal="right"/>
    </xf>
    <xf numFmtId="164" fontId="9" fillId="0" borderId="18" xfId="1" applyNumberFormat="1" applyFont="1" applyBorder="1" applyAlignment="1">
      <alignment horizontal="center"/>
    </xf>
    <xf numFmtId="171" fontId="9" fillId="0" borderId="18" xfId="1" applyNumberFormat="1" applyFont="1" applyBorder="1" applyAlignment="1">
      <alignment horizontal="right"/>
    </xf>
    <xf numFmtId="164" fontId="9" fillId="0" borderId="17" xfId="1" applyNumberFormat="1" applyFont="1" applyBorder="1" applyAlignment="1">
      <alignment horizontal="center"/>
    </xf>
    <xf numFmtId="171" fontId="9" fillId="0" borderId="17" xfId="1" applyNumberFormat="1" applyFont="1" applyBorder="1" applyAlignment="1">
      <alignment horizontal="right"/>
    </xf>
    <xf numFmtId="170" fontId="9" fillId="0" borderId="0" xfId="3" applyNumberFormat="1" applyFont="1" applyAlignment="1">
      <alignment horizontal="right"/>
    </xf>
    <xf numFmtId="0" fontId="13" fillId="0" borderId="0" xfId="0" applyFont="1" applyAlignment="1">
      <alignment horizontal="center" vertical="center" wrapText="1"/>
    </xf>
    <xf numFmtId="0" fontId="9" fillId="0" borderId="8" xfId="3" applyFont="1" applyBorder="1"/>
    <xf numFmtId="0" fontId="9" fillId="0" borderId="9" xfId="3" applyFont="1" applyBorder="1"/>
    <xf numFmtId="0" fontId="9" fillId="0" borderId="10" xfId="3" applyFont="1" applyBorder="1"/>
  </cellXfs>
  <cellStyles count="5">
    <cellStyle name="Millares" xfId="1" builtinId="3"/>
    <cellStyle name="Millares 2" xfId="4"/>
    <cellStyle name="Moneda" xfId="2" builtinId="4"/>
    <cellStyle name="Normal" xfId="0" builtinId="0"/>
    <cellStyle name="Normal 2 2" xfId="3"/>
  </cellStyles>
  <dxfs count="126">
    <dxf>
      <alignment horizontal="center" readingOrder="0"/>
    </dxf>
    <dxf>
      <alignment vertical="center" readingOrder="0"/>
    </dxf>
    <dxf>
      <alignment horizontal="center" readingOrder="0"/>
    </dxf>
    <dxf>
      <alignment vertical="center" readingOrder="0"/>
    </dxf>
    <dxf>
      <alignment wrapText="1" readingOrder="0"/>
    </dxf>
    <dxf>
      <numFmt numFmtId="165" formatCode="_-* #,##0.0_-;\-* #,##0.0_-;_-* &quot;-&quot;??_-;_-@_-"/>
    </dxf>
    <dxf>
      <numFmt numFmtId="164" formatCode="_-* #,##0_-;\-* #,##0_-;_-* &quot;-&quot;??_-;_-@_-"/>
    </dxf>
    <dxf>
      <numFmt numFmtId="165" formatCode="_-* #,##0.0_-;\-* #,##0.0_-;_-* &quot;-&quot;??_-;_-@_-"/>
    </dxf>
    <dxf>
      <numFmt numFmtId="164" formatCode="_-* #,##0_-;\-* #,##0_-;_-* &quot;-&quot;??_-;_-@_-"/>
    </dxf>
    <dxf>
      <numFmt numFmtId="164" formatCode="_-* #,##0_-;\-* #,##0_-;_-* &quot;-&quot;??_-;_-@_-"/>
    </dxf>
    <dxf>
      <numFmt numFmtId="164"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right style="medium">
          <color indexed="64"/>
        </right>
      </border>
    </dxf>
    <dxf>
      <border>
        <right style="medium">
          <color indexed="64"/>
        </right>
      </border>
    </dxf>
    <dxf>
      <border>
        <top style="medium">
          <color indexed="64"/>
        </top>
      </border>
    </dxf>
    <dxf>
      <border>
        <top style="medium">
          <color indexed="64"/>
        </top>
      </border>
    </dxf>
    <dxf>
      <alignment horizontal="center" readingOrder="0"/>
    </dxf>
    <dxf>
      <alignment horizontal="center" readingOrder="0"/>
    </dxf>
    <dxf>
      <alignment vertical="center" readingOrder="0"/>
    </dxf>
    <dxf>
      <alignment vertical="center" readingOrder="0"/>
    </dxf>
    <dxf>
      <border>
        <right style="medium">
          <color indexed="64"/>
        </right>
      </border>
    </dxf>
    <dxf>
      <numFmt numFmtId="165" formatCode="_-* #,##0.0_-;\-* #,##0.0_-;_-* &quot;-&quot;??_-;_-@_-"/>
    </dxf>
    <dxf>
      <numFmt numFmtId="165" formatCode="_-* #,##0.0_-;\-* #,##0.0_-;_-* &quot;-&quot;??_-;_-@_-"/>
    </dxf>
    <dxf>
      <numFmt numFmtId="164" formatCode="_-* #,##0_-;\-* #,##0_-;_-* &quot;-&quot;??_-;_-@_-"/>
    </dxf>
    <dxf>
      <numFmt numFmtId="164"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right style="medium">
          <color indexed="64"/>
        </right>
      </border>
    </dxf>
    <dxf>
      <border>
        <right style="medium">
          <color indexed="64"/>
        </right>
      </border>
    </dxf>
    <dxf>
      <border>
        <top style="medium">
          <color indexed="64"/>
        </top>
      </border>
    </dxf>
    <dxf>
      <border>
        <top style="medium">
          <color indexed="64"/>
        </top>
      </border>
    </dxf>
    <dxf>
      <alignment horizontal="center" readingOrder="0"/>
    </dxf>
    <dxf>
      <alignment horizontal="center" readingOrder="0"/>
    </dxf>
    <dxf>
      <alignment vertical="center" readingOrder="0"/>
    </dxf>
    <dxf>
      <alignment vertical="center" readingOrder="0"/>
    </dxf>
    <dxf>
      <border>
        <right style="medium">
          <color indexed="64"/>
        </right>
      </border>
    </dxf>
    <dxf>
      <numFmt numFmtId="164" formatCode="_-* #,##0_-;\-* #,##0_-;_-* &quot;-&quot;??_-;_-@_-"/>
    </dxf>
    <dxf>
      <numFmt numFmtId="164"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right style="medium">
          <color indexed="64"/>
        </right>
      </border>
    </dxf>
    <dxf>
      <border>
        <right style="medium">
          <color indexed="64"/>
        </right>
      </border>
    </dxf>
    <dxf>
      <border>
        <top style="medium">
          <color indexed="64"/>
        </top>
      </border>
    </dxf>
    <dxf>
      <border>
        <top style="medium">
          <color indexed="64"/>
        </top>
      </border>
    </dxf>
    <dxf>
      <alignment horizontal="center" readingOrder="0"/>
    </dxf>
    <dxf>
      <alignment horizontal="center" readingOrder="0"/>
    </dxf>
    <dxf>
      <alignment vertical="center" readingOrder="0"/>
    </dxf>
    <dxf>
      <alignment vertical="center" readingOrder="0"/>
    </dxf>
    <dxf>
      <border>
        <right style="medium">
          <color indexed="64"/>
        </right>
      </border>
    </dxf>
    <dxf>
      <border>
        <right style="medium">
          <color indexed="64"/>
        </right>
      </border>
    </dxf>
    <dxf>
      <numFmt numFmtId="164" formatCode="_-* #,##0_-;\-* #,##0_-;_-* &quot;-&quot;??_-;_-@_-"/>
    </dxf>
    <dxf>
      <numFmt numFmtId="164"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right style="medium">
          <color indexed="64"/>
        </right>
      </border>
    </dxf>
    <dxf>
      <border>
        <right style="medium">
          <color indexed="64"/>
        </right>
      </border>
    </dxf>
    <dxf>
      <border>
        <top style="medium">
          <color indexed="64"/>
        </top>
      </border>
    </dxf>
    <dxf>
      <border>
        <top style="medium">
          <color indexed="64"/>
        </top>
      </border>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right style="medium">
          <color indexed="64"/>
        </right>
      </border>
    </dxf>
    <dxf>
      <border>
        <right style="medium">
          <color indexed="64"/>
        </right>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
      <numFmt numFmtId="165" formatCode="_-* #,##0.0_-;\-* #,##0.0_-;_-* &quot;-&quot;??_-;_-@_-"/>
    </dxf>
    <dxf>
      <numFmt numFmtId="164" formatCode="_-* #,##0_-;\-* #,##0_-;_-* &quot;-&quot;??_-;_-@_-"/>
    </dxf>
    <dxf>
      <numFmt numFmtId="165" formatCode="_-* #,##0.0_-;\-* #,##0.0_-;_-* &quot;-&quot;??_-;_-@_-"/>
    </dxf>
    <dxf>
      <numFmt numFmtId="164" formatCode="_-* #,##0_-;\-* #,##0_-;_-* &quot;-&quot;??_-;_-@_-"/>
    </dxf>
    <dxf>
      <numFmt numFmtId="165" formatCode="_-* #,##0.0_-;\-* #,##0.0_-;_-* &quot;-&quot;??_-;_-@_-"/>
    </dxf>
    <dxf>
      <numFmt numFmtId="165"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671511</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169513</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62.310859490739" createdVersion="5" refreshedVersion="5" minRefreshableVersion="3" recordCount="14">
  <cacheSource type="worksheet">
    <worksheetSource ref="A2:Y16" sheet="ESTADO DE CADA FACTURA"/>
  </cacheSource>
  <cacheFields count="25">
    <cacheField name="NIT" numFmtId="0">
      <sharedItems containsSemiMixedTypes="0" containsString="0" containsNumber="1" containsInteger="1" minValue="901139193" maxValue="901139193"/>
    </cacheField>
    <cacheField name="PRESTADOR" numFmtId="0">
      <sharedItems/>
    </cacheField>
    <cacheField name="No. FACTURA" numFmtId="0">
      <sharedItems/>
    </cacheField>
    <cacheField name="Llave" numFmtId="0">
      <sharedItems/>
    </cacheField>
    <cacheField name="FECHA FACTURA" numFmtId="14">
      <sharedItems containsSemiMixedTypes="0" containsNonDate="0" containsDate="1" containsString="0" minDate="2023-08-01T00:00:00" maxDate="2024-04-18T00:00:00"/>
    </cacheField>
    <cacheField name="Fecha de radicación EPS" numFmtId="14">
      <sharedItems containsDate="1" containsMixedTypes="1" minDate="1899-12-30T00:00:00" maxDate="2024-05-02T07:00:00"/>
    </cacheField>
    <cacheField name="VALOR FACTURA" numFmtId="164">
      <sharedItems containsSemiMixedTypes="0" containsString="0" containsNumber="1" containsInteger="1" minValue="81400" maxValue="5211142"/>
    </cacheField>
    <cacheField name="SALDO IPS" numFmtId="164">
      <sharedItems containsSemiMixedTypes="0" containsString="0" containsNumber="1" containsInteger="1" minValue="81400" maxValue="5211142"/>
    </cacheField>
    <cacheField name="TIPO" numFmtId="0">
      <sharedItems/>
    </cacheField>
    <cacheField name="Estado de Factura EPS Junio 17" numFmtId="0">
      <sharedItems count="5">
        <s v="FACTURA CANCELADA"/>
        <s v="FACTURA NO RADICADA"/>
        <s v="FACTURA DEVUELTA"/>
        <s v="FACTURA PENDIENTE EN PROGRAMACION DE PAGO"/>
        <s v="FACTURA PENDIENTE EN PROGRAMACION DE - GLOSA PENDIENTE POR CONCILIAR"/>
      </sharedItems>
    </cacheField>
    <cacheField name="Boxalud" numFmtId="0">
      <sharedItems/>
    </cacheField>
    <cacheField name="Valor Total Bruto" numFmtId="164">
      <sharedItems containsSemiMixedTypes="0" containsString="0" containsNumber="1" containsInteger="1" minValue="0" maxValue="5211142"/>
    </cacheField>
    <cacheField name="Valor Radicado" numFmtId="164">
      <sharedItems containsSemiMixedTypes="0" containsString="0" containsNumber="1" containsInteger="1" minValue="0" maxValue="5211142"/>
    </cacheField>
    <cacheField name="Valor devolucion" numFmtId="164">
      <sharedItems containsString="0" containsBlank="1" containsNumber="1" containsInteger="1" minValue="91179" maxValue="1012700"/>
    </cacheField>
    <cacheField name="Valor Glosa Pendiente" numFmtId="164">
      <sharedItems containsSemiMixedTypes="0" containsString="0" containsNumber="1" containsInteger="1" minValue="0" maxValue="62800"/>
    </cacheField>
    <cacheField name="Observacion objeccion" numFmtId="164">
      <sharedItems containsBlank="1" longText="1"/>
    </cacheField>
    <cacheField name="Tipificación objeccion" numFmtId="164">
      <sharedItems containsBlank="1"/>
    </cacheField>
    <cacheField name="Valor Pagar" numFmtId="164">
      <sharedItems containsSemiMixedTypes="0" containsString="0" containsNumber="1" containsInteger="1" minValue="0" maxValue="5045375"/>
    </cacheField>
    <cacheField name="Por pagar SAP" numFmtId="0">
      <sharedItems containsString="0" containsBlank="1" containsNumber="1" containsInteger="1" minValue="135639" maxValue="577050"/>
    </cacheField>
    <cacheField name="P. abiertas doc" numFmtId="0">
      <sharedItems containsString="0" containsBlank="1" containsNumber="1" containsInteger="1" minValue="1222467393" maxValue="1222468111"/>
    </cacheField>
    <cacheField name="Valor compensacion SAP" numFmtId="164">
      <sharedItems containsString="0" containsBlank="1" containsNumber="1" containsInteger="1" minValue="81400" maxValue="400769"/>
    </cacheField>
    <cacheField name="Retencion" numFmtId="164">
      <sharedItems containsString="0" containsBlank="1" containsNumber="1" containsInteger="1" minValue="0" maxValue="8179"/>
    </cacheField>
    <cacheField name="Doc compensacion" numFmtId="0">
      <sharedItems containsString="0" containsBlank="1" containsNumber="1" containsInteger="1" minValue="2201511309" maxValue="2201511309"/>
    </cacheField>
    <cacheField name="Fecha de compensacion" numFmtId="0">
      <sharedItems containsBlank="1"/>
    </cacheField>
    <cacheField name="Fecha de corte" numFmtId="14">
      <sharedItems containsSemiMixedTypes="0" containsNonDate="0" containsDate="1" containsString="0" minDate="2024-05-31T00:00:00" maxDate="2024-06-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
  <r>
    <n v="901139193"/>
    <s v="MIRED BARRANQUILLA IPS S.A.S."/>
    <s v="FE466398"/>
    <s v="901139193_FE466398"/>
    <d v="2024-03-19T00:00:00"/>
    <d v="2024-04-12T08:54:14"/>
    <n v="81400"/>
    <n v="81400"/>
    <s v="Subsidiado"/>
    <x v="0"/>
    <s v="Finalizada"/>
    <n v="81400"/>
    <n v="81400"/>
    <m/>
    <n v="0"/>
    <m/>
    <m/>
    <n v="81400"/>
    <m/>
    <m/>
    <n v="81400"/>
    <n v="0"/>
    <n v="2201511309"/>
    <s v="29.05.2024"/>
    <d v="2024-05-31T00:00:00"/>
  </r>
  <r>
    <n v="901139193"/>
    <s v="MIRED BARRANQUILLA IPS S.A.S."/>
    <s v="FE462393"/>
    <s v="901139193_FE462393"/>
    <d v="2024-03-12T00:00:00"/>
    <d v="1899-12-30T00:00:00"/>
    <n v="81400"/>
    <n v="81400"/>
    <s v="Contributivo"/>
    <x v="1"/>
    <s v="Para cargar RIPS o soportes"/>
    <n v="0"/>
    <n v="0"/>
    <m/>
    <n v="0"/>
    <m/>
    <m/>
    <n v="0"/>
    <m/>
    <m/>
    <m/>
    <m/>
    <m/>
    <m/>
    <d v="2024-05-31T00:00:00"/>
  </r>
  <r>
    <n v="901139193"/>
    <s v="MIRED BARRANQUILLA IPS S.A.S."/>
    <s v="FE438584"/>
    <s v="901139193_FE438584"/>
    <d v="2024-01-23T00:00:00"/>
    <d v="2024-05-02T07:00:00"/>
    <n v="91179"/>
    <n v="91179"/>
    <s v="Contributivo"/>
    <x v="2"/>
    <s v="Devuelta"/>
    <n v="0"/>
    <n v="0"/>
    <n v="91179"/>
    <n v="0"/>
    <s v="AUT: SE REALIZA DEVOLUCIÓN DE FACTURA CON SOPORTES COMPLETOS, FACTURA NO CUENTA CON AUTORIZACIÓN PARA LOS SERVICIOS FACTURADOS, FAVOR COMUNICARSE CON EL ÁREA ENCARGADA, SOLICITARLA A LA capautorizaciones@epsdelagente.com.co "/>
    <s v="AUTORIZACION"/>
    <n v="0"/>
    <m/>
    <m/>
    <m/>
    <m/>
    <m/>
    <m/>
    <d v="2024-05-31T00:00:00"/>
  </r>
  <r>
    <n v="901139193"/>
    <s v="MIRED BARRANQUILLA IPS S.A.S."/>
    <s v="FE452345"/>
    <s v="901139193_FE452345"/>
    <d v="2024-02-19T00:00:00"/>
    <d v="2024-04-12T08:45:37"/>
    <n v="94200"/>
    <n v="94200"/>
    <s v="Contributivo"/>
    <x v="3"/>
    <s v="Finalizada"/>
    <n v="94200"/>
    <n v="94200"/>
    <m/>
    <n v="0"/>
    <m/>
    <m/>
    <n v="94200"/>
    <m/>
    <m/>
    <m/>
    <m/>
    <m/>
    <m/>
    <d v="2024-05-31T00:00:00"/>
  </r>
  <r>
    <n v="901139193"/>
    <s v="MIRED BARRANQUILLA IPS S.A.S."/>
    <s v="FE386315"/>
    <s v="901139193_FE386315"/>
    <d v="2023-09-21T00:00:00"/>
    <d v="2024-05-02T07:00:00"/>
    <n v="135639"/>
    <n v="135639"/>
    <s v="Contributivo"/>
    <x v="3"/>
    <s v="Finalizada"/>
    <n v="135639"/>
    <n v="135639"/>
    <m/>
    <n v="0"/>
    <m/>
    <m/>
    <n v="135639"/>
    <n v="135639"/>
    <n v="1222468111"/>
    <m/>
    <m/>
    <m/>
    <m/>
    <d v="2024-05-31T00:00:00"/>
  </r>
  <r>
    <n v="901139193"/>
    <s v="MIRED BARRANQUILLA IPS S.A.S."/>
    <s v="FE365349"/>
    <s v="901139193_FE365349"/>
    <d v="2023-08-01T00:00:00"/>
    <d v="2024-05-02T07:00:00"/>
    <n v="283100"/>
    <n v="283100"/>
    <s v="Contributivo"/>
    <x v="3"/>
    <s v="Finalizada"/>
    <n v="283100"/>
    <n v="283100"/>
    <m/>
    <n v="0"/>
    <m/>
    <m/>
    <n v="277438"/>
    <n v="277438"/>
    <n v="1222467393"/>
    <m/>
    <m/>
    <m/>
    <m/>
    <d v="2024-05-31T00:00:00"/>
  </r>
  <r>
    <n v="901139193"/>
    <s v="MIRED BARRANQUILLA IPS S.A.S."/>
    <s v="FE450193"/>
    <s v="901139193_FE450193"/>
    <d v="2024-02-14T00:00:00"/>
    <d v="2024-04-12T08:39:05"/>
    <n v="408948"/>
    <n v="408948"/>
    <s v="Subsidiado"/>
    <x v="0"/>
    <s v="Finalizada"/>
    <n v="408948"/>
    <n v="408948"/>
    <m/>
    <n v="0"/>
    <m/>
    <m/>
    <n v="400769"/>
    <m/>
    <m/>
    <n v="400769"/>
    <n v="8179"/>
    <n v="2201511309"/>
    <s v="29.05.2024"/>
    <d v="2024-05-31T00:00:00"/>
  </r>
  <r>
    <n v="901139193"/>
    <s v="MIRED BARRANQUILLA IPS S.A.S."/>
    <s v="FE404144"/>
    <s v="901139193_FE404144"/>
    <d v="2023-11-08T00:00:00"/>
    <d v="2024-05-02T07:00:00"/>
    <n v="454524"/>
    <n v="454524"/>
    <s v="Subsidiado"/>
    <x v="2"/>
    <s v="Devuelta"/>
    <n v="0"/>
    <n v="0"/>
    <n v="454524"/>
    <n v="0"/>
    <s v="AUT: SE REALIZA DEVOLUCIÓN DE FACTURA CON SOPORTES COMPLETOS, FACTURA NO CUENTA CON AUTORIZACIÓN PARA LOS SERVICIOS FACTURADOS, FAVOR COMUNICARSE CON EL ÁREA  ENCARGADA, SOLICITARLA A LA capautorizaciones@epsdelagente.com.co"/>
    <s v="AUTORIZACION"/>
    <n v="0"/>
    <m/>
    <m/>
    <m/>
    <m/>
    <m/>
    <m/>
    <d v="2024-05-31T00:00:00"/>
  </r>
  <r>
    <n v="901139193"/>
    <s v="MIRED BARRANQUILLA IPS S.A.S."/>
    <s v="FE478530"/>
    <s v="901139193_FE478530"/>
    <d v="2024-04-17T00:00:00"/>
    <e v="#N/A"/>
    <n v="487377"/>
    <n v="487377"/>
    <s v="Subsidiado"/>
    <x v="1"/>
    <e v="#N/A"/>
    <n v="0"/>
    <n v="0"/>
    <m/>
    <n v="0"/>
    <m/>
    <m/>
    <n v="0"/>
    <m/>
    <m/>
    <m/>
    <m/>
    <m/>
    <m/>
    <d v="2024-05-31T00:00:00"/>
  </r>
  <r>
    <n v="901139193"/>
    <s v="MIRED BARRANQUILLA IPS S.A.S."/>
    <s v="FE461123"/>
    <s v="901139193_FE461123"/>
    <d v="2024-03-08T00:00:00"/>
    <d v="2024-04-12T08:44:18"/>
    <n v="492555"/>
    <n v="492555"/>
    <s v="Subsidiado"/>
    <x v="2"/>
    <s v="Devuelta"/>
    <n v="0"/>
    <n v="0"/>
    <n v="492555"/>
    <n v="0"/>
    <s v="AUT: SE REALIZA DEVOLUCIÓN DE FACTURA CON SOPORTES COMPLETOS, FACTURA NO CUENTA CON AUTORIZACIÓN PARA LOS SERVICIOS FACTURADOS, FAVOR COMUNICARSE CON EL ÁREA  ENCARGADA, SOLICITARLA A LA CAP, CORREO ELECTRÓNICO: autorizacionescap@epsdelagente.com.co "/>
    <s v="AUTORIZACION"/>
    <n v="0"/>
    <m/>
    <m/>
    <m/>
    <m/>
    <m/>
    <m/>
    <d v="2024-05-31T00:00:00"/>
  </r>
  <r>
    <n v="901139193"/>
    <s v="MIRED BARRANQUILLA IPS S.A.S."/>
    <s v="FE383608"/>
    <s v="901139193_FE383608"/>
    <d v="2023-09-14T00:00:00"/>
    <d v="2024-05-02T07:00:00"/>
    <n v="588827"/>
    <n v="588827"/>
    <s v="Subsidiado"/>
    <x v="3"/>
    <s v="Finalizada"/>
    <n v="588827"/>
    <n v="588827"/>
    <m/>
    <n v="0"/>
    <m/>
    <m/>
    <n v="577050"/>
    <n v="577050"/>
    <n v="1222467394"/>
    <m/>
    <m/>
    <m/>
    <m/>
    <d v="2024-05-31T00:00:00"/>
  </r>
  <r>
    <n v="901139193"/>
    <s v="MIRED BARRANQUILLA IPS S.A.S."/>
    <s v="FE473899"/>
    <s v="901139193_FE473899"/>
    <d v="2024-04-08T00:00:00"/>
    <d v="1899-12-30T00:00:00"/>
    <n v="935165"/>
    <n v="935165"/>
    <s v="Subsidiado"/>
    <x v="1"/>
    <s v="Para cargar RIPS o soportes"/>
    <n v="0"/>
    <n v="0"/>
    <m/>
    <n v="0"/>
    <m/>
    <m/>
    <n v="0"/>
    <m/>
    <m/>
    <m/>
    <m/>
    <m/>
    <m/>
    <d v="2024-05-31T00:00:00"/>
  </r>
  <r>
    <n v="901139193"/>
    <s v="MIRED BARRANQUILLA IPS S.A.S."/>
    <s v="FE455355"/>
    <s v="901139193_FE455355"/>
    <d v="2024-02-23T00:00:00"/>
    <d v="2024-04-12T08:42:54"/>
    <n v="1012700"/>
    <n v="1012700"/>
    <s v="Subsidiado"/>
    <x v="2"/>
    <s v="Devuelta"/>
    <n v="0"/>
    <n v="0"/>
    <n v="1012700"/>
    <n v="0"/>
    <s v="AUT: SE REALIZA DEVOLUCIÓN DE FACTURA CON SOPORTES COMPLETOS, FACTURA NO CUENTA CON AUTORIZACIÓN PARA LOS SERVICIOS FACTURADOS, FAVOR COMUNICARSE CON EL ÁREA  ENCARGADA, SOLICITARLA A LA CAP, CORREO ELECTRÓNICO: autorizacionescap@epsdelagente.com.co "/>
    <s v="AUTORIZACION"/>
    <n v="0"/>
    <m/>
    <m/>
    <m/>
    <m/>
    <m/>
    <m/>
    <d v="2024-05-31T00:00:00"/>
  </r>
  <r>
    <n v="901139193"/>
    <s v="MIRED BARRANQUILLA IPS S.A.S."/>
    <s v="FE393122"/>
    <s v="901139193_FE393122"/>
    <d v="2023-10-06T00:00:00"/>
    <d v="2023-10-13T17:08:25"/>
    <n v="5211142"/>
    <n v="5211142"/>
    <s v="Contributivo"/>
    <x v="4"/>
    <s v="Para respuesta prestador"/>
    <n v="5211142"/>
    <n v="5211142"/>
    <m/>
    <n v="62800"/>
    <s v="PROTEINA C REACTIVA PCR- PRUEBA CUANTITATIVA DE ALTA PRECISION, N O SE OBSERVA PERTINENCIA MEDICA, NO SE OBSERVA BENEFICIO CLINICO DE ESTE EXAMEN, PACIENTE IBA RECIBIR ANTIBIOTICO, INDEPENDIENTEMENTE DEL RESULTADO DE ESTE PARACLINICO, ADEMAS. REALIZAN PCR ALTA PRECISION, NO PERTIENENTE EN CONTEXTO INFLAMATORIO.  "/>
    <m/>
    <n v="5045375"/>
    <m/>
    <m/>
    <m/>
    <m/>
    <m/>
    <m/>
    <d v="2024-05-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6"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D9" firstHeaderRow="0" firstDataRow="1" firstDataCol="1"/>
  <pivotFields count="25">
    <pivotField showAll="0"/>
    <pivotField showAll="0"/>
    <pivotField showAll="0"/>
    <pivotField showAll="0"/>
    <pivotField numFmtId="14" showAll="0"/>
    <pivotField showAll="0"/>
    <pivotField numFmtId="164" showAll="0"/>
    <pivotField dataField="1" numFmtId="164" showAll="0"/>
    <pivotField showAll="0"/>
    <pivotField axis="axisRow" dataField="1" showAll="0">
      <items count="6">
        <item x="0"/>
        <item x="2"/>
        <item x="1"/>
        <item x="4"/>
        <item x="3"/>
        <item t="default"/>
      </items>
    </pivotField>
    <pivotField showAll="0"/>
    <pivotField numFmtId="164" showAll="0"/>
    <pivotField numFmtId="164" showAll="0"/>
    <pivotField showAll="0"/>
    <pivotField dataField="1" numFmtId="164" showAll="0"/>
    <pivotField showAll="0"/>
    <pivotField showAll="0"/>
    <pivotField numFmtId="164" showAll="0"/>
    <pivotField showAll="0"/>
    <pivotField showAll="0"/>
    <pivotField showAll="0"/>
    <pivotField showAll="0"/>
    <pivotField showAll="0"/>
    <pivotField showAll="0"/>
    <pivotField numFmtId="14" showAll="0"/>
  </pivotFields>
  <rowFields count="1">
    <field x="9"/>
  </rowFields>
  <rowItems count="6">
    <i>
      <x/>
    </i>
    <i>
      <x v="1"/>
    </i>
    <i>
      <x v="2"/>
    </i>
    <i>
      <x v="3"/>
    </i>
    <i>
      <x v="4"/>
    </i>
    <i t="grand">
      <x/>
    </i>
  </rowItems>
  <colFields count="1">
    <field x="-2"/>
  </colFields>
  <colItems count="3">
    <i>
      <x/>
    </i>
    <i i="1">
      <x v="1"/>
    </i>
    <i i="2">
      <x v="2"/>
    </i>
  </colItems>
  <dataFields count="3">
    <dataField name="Cant. Facturas " fld="9" subtotal="count" baseField="0" baseItem="0"/>
    <dataField name="Saldo IPS " fld="7" baseField="0" baseItem="0" numFmtId="164"/>
    <dataField name="Valor Glosa Pendiente " fld="14" baseField="0" baseItem="0" numFmtId="164"/>
  </dataFields>
  <formats count="29">
    <format dxfId="123">
      <pivotArea outline="0" collapsedLevelsAreSubtotals="1" fieldPosition="0">
        <references count="1">
          <reference field="4294967294" count="1" selected="0">
            <x v="1"/>
          </reference>
        </references>
      </pivotArea>
    </format>
    <format dxfId="121">
      <pivotArea dataOnly="0" labelOnly="1" outline="0" fieldPosition="0">
        <references count="1">
          <reference field="4294967294" count="1">
            <x v="1"/>
          </reference>
        </references>
      </pivotArea>
    </format>
    <format dxfId="117">
      <pivotArea type="all" dataOnly="0" outline="0" fieldPosition="0"/>
    </format>
    <format dxfId="116">
      <pivotArea outline="0" collapsedLevelsAreSubtotals="1" fieldPosition="0"/>
    </format>
    <format dxfId="115">
      <pivotArea field="9" type="button" dataOnly="0" labelOnly="1" outline="0" axis="axisRow" fieldPosition="0"/>
    </format>
    <format dxfId="114">
      <pivotArea dataOnly="0" labelOnly="1" fieldPosition="0">
        <references count="1">
          <reference field="9" count="0"/>
        </references>
      </pivotArea>
    </format>
    <format dxfId="113">
      <pivotArea dataOnly="0" labelOnly="1" grandRow="1" outline="0" fieldPosition="0"/>
    </format>
    <format dxfId="112">
      <pivotArea dataOnly="0" labelOnly="1" outline="0" fieldPosition="0">
        <references count="1">
          <reference field="4294967294" count="2">
            <x v="0"/>
            <x v="1"/>
          </reference>
        </references>
      </pivotArea>
    </format>
    <format dxfId="111">
      <pivotArea field="9" type="button" dataOnly="0" labelOnly="1" outline="0" axis="axisRow" fieldPosition="0"/>
    </format>
    <format dxfId="110">
      <pivotArea dataOnly="0" labelOnly="1" fieldPosition="0">
        <references count="1">
          <reference field="9" count="0"/>
        </references>
      </pivotArea>
    </format>
    <format dxfId="109">
      <pivotArea dataOnly="0" labelOnly="1" grandRow="1" outline="0" fieldPosition="0"/>
    </format>
    <format dxfId="108">
      <pivotArea field="9" type="button" dataOnly="0" labelOnly="1" outline="0" axis="axisRow" fieldPosition="0"/>
    </format>
    <format dxfId="107">
      <pivotArea dataOnly="0" labelOnly="1" outline="0" fieldPosition="0">
        <references count="1">
          <reference field="4294967294" count="2">
            <x v="0"/>
            <x v="1"/>
          </reference>
        </references>
      </pivotArea>
    </format>
    <format dxfId="106">
      <pivotArea outline="0" collapsedLevelsAreSubtotals="1" fieldPosition="0">
        <references count="1">
          <reference field="4294967294" count="1" selected="0">
            <x v="0"/>
          </reference>
        </references>
      </pivotArea>
    </format>
    <format dxfId="105">
      <pivotArea dataOnly="0" labelOnly="1" outline="0" fieldPosition="0">
        <references count="1">
          <reference field="4294967294" count="1">
            <x v="0"/>
          </reference>
        </references>
      </pivotArea>
    </format>
    <format dxfId="104">
      <pivotArea grandRow="1" outline="0" collapsedLevelsAreSubtotals="1" fieldPosition="0"/>
    </format>
    <format dxfId="103">
      <pivotArea dataOnly="0" labelOnly="1" grandRow="1" outline="0" fieldPosition="0"/>
    </format>
    <format dxfId="102">
      <pivotArea outline="0" collapsedLevelsAreSubtotals="1" fieldPosition="0">
        <references count="1">
          <reference field="4294967294" count="1" selected="0">
            <x v="0"/>
          </reference>
        </references>
      </pivotArea>
    </format>
    <format dxfId="101">
      <pivotArea dataOnly="0" labelOnly="1" outline="0" fieldPosition="0">
        <references count="1">
          <reference field="4294967294" count="1">
            <x v="0"/>
          </reference>
        </references>
      </pivotArea>
    </format>
    <format dxfId="100">
      <pivotArea outline="0" collapsedLevelsAreSubtotals="1" fieldPosition="0">
        <references count="1">
          <reference field="4294967294" count="1" selected="0">
            <x v="0"/>
          </reference>
        </references>
      </pivotArea>
    </format>
    <format dxfId="99">
      <pivotArea dataOnly="0" labelOnly="1" outline="0" fieldPosition="0">
        <references count="1">
          <reference field="4294967294" count="1">
            <x v="0"/>
          </reference>
        </references>
      </pivotArea>
    </format>
    <format dxfId="77">
      <pivotArea dataOnly="0" outline="0" fieldPosition="0">
        <references count="1">
          <reference field="4294967294" count="1">
            <x v="1"/>
          </reference>
        </references>
      </pivotArea>
    </format>
    <format dxfId="8">
      <pivotArea outline="0" collapsedLevelsAreSubtotals="1" fieldPosition="0">
        <references count="1">
          <reference field="4294967294" count="1" selected="0">
            <x v="2"/>
          </reference>
        </references>
      </pivotArea>
    </format>
    <format dxfId="6">
      <pivotArea dataOnly="0" labelOnly="1" outline="0" fieldPosition="0">
        <references count="1">
          <reference field="4294967294" count="1">
            <x v="2"/>
          </reference>
        </references>
      </pivotArea>
    </format>
    <format dxfId="4">
      <pivotArea dataOnly="0" labelOnly="1" outline="0" fieldPosition="0">
        <references count="1">
          <reference field="4294967294" count="1">
            <x v="2"/>
          </reference>
        </references>
      </pivotArea>
    </format>
    <format dxfId="3">
      <pivotArea dataOnly="0" labelOnly="1" outline="0" fieldPosition="0">
        <references count="1">
          <reference field="4294967294" count="1">
            <x v="2"/>
          </reference>
        </references>
      </pivotArea>
    </format>
    <format dxfId="2">
      <pivotArea dataOnly="0" labelOnly="1" outline="0" fieldPosition="0">
        <references count="1">
          <reference field="4294967294" count="1">
            <x v="2"/>
          </reference>
        </references>
      </pivotArea>
    </format>
    <format dxfId="1">
      <pivotArea dataOnly="0" labelOnly="1" outline="0" fieldPosition="0">
        <references count="1">
          <reference field="4294967294" count="1">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workbookViewId="0">
      <selection activeCell="C10" sqref="C10"/>
    </sheetView>
  </sheetViews>
  <sheetFormatPr baseColWidth="10" defaultRowHeight="14"/>
  <cols>
    <col min="1" max="1" width="12.4140625" customWidth="1"/>
    <col min="2" max="2" width="15.58203125" customWidth="1"/>
    <col min="3" max="3" width="15.25" customWidth="1"/>
    <col min="4" max="4" width="14.1640625" bestFit="1" customWidth="1"/>
    <col min="6" max="6" width="81.83203125" bestFit="1" customWidth="1"/>
  </cols>
  <sheetData>
    <row r="1" spans="1:7">
      <c r="A1" s="1" t="s">
        <v>0</v>
      </c>
    </row>
    <row r="3" spans="1:7">
      <c r="A3" s="2" t="s">
        <v>23</v>
      </c>
      <c r="B3" s="2" t="s">
        <v>1</v>
      </c>
      <c r="C3" s="2" t="s">
        <v>2</v>
      </c>
      <c r="D3" s="2" t="s">
        <v>3</v>
      </c>
      <c r="E3" s="2" t="s">
        <v>4</v>
      </c>
      <c r="F3" s="2" t="s">
        <v>5</v>
      </c>
      <c r="G3" s="2" t="s">
        <v>24</v>
      </c>
    </row>
    <row r="4" spans="1:7">
      <c r="A4" s="3" t="s">
        <v>6</v>
      </c>
      <c r="B4" s="4">
        <v>45370</v>
      </c>
      <c r="C4" s="5">
        <v>81400</v>
      </c>
      <c r="D4" s="5">
        <v>81400</v>
      </c>
      <c r="E4" s="3">
        <v>890303093</v>
      </c>
      <c r="F4" s="3" t="s">
        <v>7</v>
      </c>
      <c r="G4" s="3" t="s">
        <v>8</v>
      </c>
    </row>
    <row r="5" spans="1:7">
      <c r="A5" s="3" t="s">
        <v>9</v>
      </c>
      <c r="B5" s="4">
        <v>45363</v>
      </c>
      <c r="C5" s="5">
        <v>81400</v>
      </c>
      <c r="D5" s="5">
        <v>81400</v>
      </c>
      <c r="E5" s="3">
        <v>890303093</v>
      </c>
      <c r="F5" s="3" t="s">
        <v>7</v>
      </c>
      <c r="G5" s="3" t="s">
        <v>10</v>
      </c>
    </row>
    <row r="6" spans="1:7">
      <c r="A6" s="3" t="s">
        <v>11</v>
      </c>
      <c r="B6" s="4">
        <v>45314</v>
      </c>
      <c r="C6" s="5">
        <v>91179</v>
      </c>
      <c r="D6" s="5">
        <v>91179</v>
      </c>
      <c r="E6" s="3">
        <v>890303093</v>
      </c>
      <c r="F6" s="3" t="s">
        <v>7</v>
      </c>
      <c r="G6" s="3" t="s">
        <v>10</v>
      </c>
    </row>
    <row r="7" spans="1:7">
      <c r="A7" s="3" t="s">
        <v>12</v>
      </c>
      <c r="B7" s="4">
        <v>45341</v>
      </c>
      <c r="C7" s="5">
        <v>94200</v>
      </c>
      <c r="D7" s="5">
        <v>94200</v>
      </c>
      <c r="E7" s="3">
        <v>890303093</v>
      </c>
      <c r="F7" s="3" t="s">
        <v>7</v>
      </c>
      <c r="G7" s="3" t="s">
        <v>10</v>
      </c>
    </row>
    <row r="8" spans="1:7">
      <c r="A8" s="3" t="s">
        <v>13</v>
      </c>
      <c r="B8" s="4">
        <v>45190</v>
      </c>
      <c r="C8" s="5">
        <v>135639</v>
      </c>
      <c r="D8" s="5">
        <v>135639</v>
      </c>
      <c r="E8" s="3">
        <v>890303093</v>
      </c>
      <c r="F8" s="3" t="s">
        <v>7</v>
      </c>
      <c r="G8" s="3" t="s">
        <v>10</v>
      </c>
    </row>
    <row r="9" spans="1:7">
      <c r="A9" s="3" t="s">
        <v>14</v>
      </c>
      <c r="B9" s="4">
        <v>45139</v>
      </c>
      <c r="C9" s="5">
        <v>283100</v>
      </c>
      <c r="D9" s="5">
        <v>283100</v>
      </c>
      <c r="E9" s="3">
        <v>890303093</v>
      </c>
      <c r="F9" s="3" t="s">
        <v>7</v>
      </c>
      <c r="G9" s="3" t="s">
        <v>10</v>
      </c>
    </row>
    <row r="10" spans="1:7">
      <c r="A10" s="3" t="s">
        <v>15</v>
      </c>
      <c r="B10" s="4">
        <v>45336</v>
      </c>
      <c r="C10" s="5">
        <v>408948</v>
      </c>
      <c r="D10" s="5">
        <v>408948</v>
      </c>
      <c r="E10" s="3">
        <v>890303093</v>
      </c>
      <c r="F10" s="3" t="s">
        <v>7</v>
      </c>
      <c r="G10" s="3" t="s">
        <v>8</v>
      </c>
    </row>
    <row r="11" spans="1:7">
      <c r="A11" s="3" t="s">
        <v>16</v>
      </c>
      <c r="B11" s="4">
        <v>45238</v>
      </c>
      <c r="C11" s="5">
        <v>454524</v>
      </c>
      <c r="D11" s="5">
        <v>454524</v>
      </c>
      <c r="E11" s="3">
        <v>890303093</v>
      </c>
      <c r="F11" s="3" t="s">
        <v>7</v>
      </c>
      <c r="G11" s="3" t="s">
        <v>8</v>
      </c>
    </row>
    <row r="12" spans="1:7">
      <c r="A12" s="3" t="s">
        <v>17</v>
      </c>
      <c r="B12" s="4">
        <v>45399</v>
      </c>
      <c r="C12" s="5">
        <v>487377</v>
      </c>
      <c r="D12" s="5">
        <v>487377</v>
      </c>
      <c r="E12" s="3">
        <v>890303093</v>
      </c>
      <c r="F12" s="3" t="s">
        <v>7</v>
      </c>
      <c r="G12" s="3" t="s">
        <v>8</v>
      </c>
    </row>
    <row r="13" spans="1:7">
      <c r="A13" s="3" t="s">
        <v>18</v>
      </c>
      <c r="B13" s="4">
        <v>45359</v>
      </c>
      <c r="C13" s="5">
        <v>492555</v>
      </c>
      <c r="D13" s="5">
        <v>492555</v>
      </c>
      <c r="E13" s="3">
        <v>890303093</v>
      </c>
      <c r="F13" s="3" t="s">
        <v>7</v>
      </c>
      <c r="G13" s="3" t="s">
        <v>8</v>
      </c>
    </row>
    <row r="14" spans="1:7">
      <c r="A14" s="3" t="s">
        <v>19</v>
      </c>
      <c r="B14" s="4">
        <v>45183</v>
      </c>
      <c r="C14" s="5">
        <v>588827</v>
      </c>
      <c r="D14" s="5">
        <v>588827</v>
      </c>
      <c r="E14" s="3">
        <v>890303093</v>
      </c>
      <c r="F14" s="3" t="s">
        <v>7</v>
      </c>
      <c r="G14" s="3" t="s">
        <v>8</v>
      </c>
    </row>
    <row r="15" spans="1:7">
      <c r="A15" s="3" t="s">
        <v>20</v>
      </c>
      <c r="B15" s="4">
        <v>45390</v>
      </c>
      <c r="C15" s="5">
        <v>935165</v>
      </c>
      <c r="D15" s="5">
        <v>935165</v>
      </c>
      <c r="E15" s="3">
        <v>890303093</v>
      </c>
      <c r="F15" s="3" t="s">
        <v>7</v>
      </c>
      <c r="G15" s="3" t="s">
        <v>8</v>
      </c>
    </row>
    <row r="16" spans="1:7">
      <c r="A16" s="3" t="s">
        <v>21</v>
      </c>
      <c r="B16" s="4">
        <v>45345</v>
      </c>
      <c r="C16" s="5">
        <v>1012700</v>
      </c>
      <c r="D16" s="5">
        <v>1012700</v>
      </c>
      <c r="E16" s="3">
        <v>890303093</v>
      </c>
      <c r="F16" s="3" t="s">
        <v>7</v>
      </c>
      <c r="G16" s="3" t="s">
        <v>8</v>
      </c>
    </row>
    <row r="17" spans="1:7">
      <c r="A17" s="3" t="s">
        <v>22</v>
      </c>
      <c r="B17" s="4">
        <v>45205</v>
      </c>
      <c r="C17" s="5">
        <v>5211142</v>
      </c>
      <c r="D17" s="5">
        <v>5211142</v>
      </c>
      <c r="E17" s="3">
        <v>890303093</v>
      </c>
      <c r="F17" s="3" t="s">
        <v>7</v>
      </c>
      <c r="G17" s="3" t="s">
        <v>10</v>
      </c>
    </row>
    <row r="18" spans="1:7">
      <c r="D18" s="6">
        <f>SUM(D4:D17)</f>
        <v>10358156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5"/>
  <sheetViews>
    <sheetView showGridLines="0" zoomScale="80" zoomScaleNormal="80" workbookViewId="0">
      <selection activeCell="D13" sqref="D13"/>
    </sheetView>
  </sheetViews>
  <sheetFormatPr baseColWidth="10" defaultRowHeight="14"/>
  <cols>
    <col min="1" max="1" width="78.5" bestFit="1" customWidth="1"/>
    <col min="2" max="2" width="14.5" style="34" bestFit="1" customWidth="1"/>
    <col min="3" max="3" width="11.58203125" style="26" bestFit="1" customWidth="1"/>
    <col min="4" max="4" width="13.33203125" style="26" customWidth="1"/>
    <col min="6" max="6" width="13.08203125" bestFit="1" customWidth="1"/>
  </cols>
  <sheetData>
    <row r="2" spans="1:6" ht="14.5" thickBot="1"/>
    <row r="3" spans="1:6" ht="37" customHeight="1" thickBot="1">
      <c r="A3" s="31" t="s">
        <v>77</v>
      </c>
      <c r="B3" s="35" t="s">
        <v>75</v>
      </c>
      <c r="C3" s="45" t="s">
        <v>76</v>
      </c>
      <c r="D3" s="44" t="s">
        <v>78</v>
      </c>
    </row>
    <row r="4" spans="1:6">
      <c r="A4" s="39" t="s">
        <v>71</v>
      </c>
      <c r="B4" s="40">
        <v>2</v>
      </c>
      <c r="C4" s="42">
        <v>490348</v>
      </c>
      <c r="D4" s="27">
        <v>0</v>
      </c>
    </row>
    <row r="5" spans="1:6">
      <c r="A5" s="29" t="s">
        <v>68</v>
      </c>
      <c r="B5" s="36">
        <v>4</v>
      </c>
      <c r="C5" s="43">
        <v>2050958</v>
      </c>
      <c r="D5" s="28">
        <v>0</v>
      </c>
    </row>
    <row r="6" spans="1:6">
      <c r="A6" s="29" t="s">
        <v>69</v>
      </c>
      <c r="B6" s="36">
        <v>3</v>
      </c>
      <c r="C6" s="43">
        <v>1503942</v>
      </c>
      <c r="D6" s="28">
        <v>0</v>
      </c>
    </row>
    <row r="7" spans="1:6">
      <c r="A7" s="29" t="s">
        <v>72</v>
      </c>
      <c r="B7" s="36">
        <v>1</v>
      </c>
      <c r="C7" s="43">
        <v>5211142</v>
      </c>
      <c r="D7" s="28">
        <v>62800</v>
      </c>
      <c r="F7" s="26"/>
    </row>
    <row r="8" spans="1:6" ht="14.5" thickBot="1">
      <c r="A8" s="30" t="s">
        <v>70</v>
      </c>
      <c r="B8" s="36">
        <v>4</v>
      </c>
      <c r="C8" s="43">
        <v>1101766</v>
      </c>
      <c r="D8" s="28">
        <v>0</v>
      </c>
    </row>
    <row r="9" spans="1:6" ht="14.5" thickBot="1">
      <c r="A9" s="33" t="s">
        <v>74</v>
      </c>
      <c r="B9" s="37">
        <v>14</v>
      </c>
      <c r="C9" s="41">
        <v>10358156</v>
      </c>
      <c r="D9" s="32">
        <v>62800</v>
      </c>
    </row>
    <row r="15" spans="1:6">
      <c r="F15" s="3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6"/>
  <sheetViews>
    <sheetView showGridLines="0" topLeftCell="E1" zoomScale="80" zoomScaleNormal="80" workbookViewId="0">
      <selection activeCell="I8" sqref="I8"/>
    </sheetView>
  </sheetViews>
  <sheetFormatPr baseColWidth="10" defaultRowHeight="14.5"/>
  <cols>
    <col min="1" max="1" width="10.6640625" style="7"/>
    <col min="2" max="2" width="26.33203125" style="7" bestFit="1" customWidth="1"/>
    <col min="3" max="3" width="12.4140625" style="7" customWidth="1"/>
    <col min="4" max="4" width="17.83203125" style="7" bestFit="1" customWidth="1"/>
    <col min="5" max="6" width="15.58203125" style="7" customWidth="1"/>
    <col min="7" max="7" width="15.25" style="8" customWidth="1"/>
    <col min="8" max="8" width="14.1640625" style="8" bestFit="1" customWidth="1"/>
    <col min="9" max="9" width="10.6640625" style="7"/>
    <col min="10" max="10" width="16" style="7" customWidth="1"/>
    <col min="11" max="11" width="8.9140625" style="7" customWidth="1"/>
    <col min="12" max="13" width="12.08203125" style="7" bestFit="1" customWidth="1"/>
    <col min="14" max="14" width="12.08203125" style="7" customWidth="1"/>
    <col min="15" max="15" width="10.75" style="7" bestFit="1" customWidth="1"/>
    <col min="16" max="16" width="12.83203125" style="7" customWidth="1"/>
    <col min="17" max="17" width="10.75" style="7" customWidth="1"/>
    <col min="18" max="18" width="12.08203125" style="7" bestFit="1" customWidth="1"/>
    <col min="19" max="20" width="10.6640625" style="7"/>
    <col min="21" max="22" width="16.9140625" style="8" customWidth="1"/>
    <col min="23" max="23" width="16.83203125" style="7" customWidth="1"/>
    <col min="24" max="24" width="12.75" style="7" customWidth="1"/>
    <col min="25" max="16384" width="10.6640625" style="7"/>
  </cols>
  <sheetData>
    <row r="1" spans="1:25">
      <c r="H1" s="20">
        <f>SUBTOTAL(9,H3:H16)</f>
        <v>10358156</v>
      </c>
      <c r="L1" s="20">
        <f t="shared" ref="L1:U1" si="0">SUBTOTAL(9,L3:L16)</f>
        <v>6803256</v>
      </c>
      <c r="M1" s="20">
        <f t="shared" si="0"/>
        <v>6803256</v>
      </c>
      <c r="N1" s="20">
        <f t="shared" si="0"/>
        <v>2050958</v>
      </c>
      <c r="O1" s="20">
        <f t="shared" si="0"/>
        <v>62800</v>
      </c>
      <c r="P1" s="20"/>
      <c r="Q1" s="20"/>
      <c r="R1" s="20">
        <f t="shared" si="0"/>
        <v>6611871</v>
      </c>
      <c r="S1" s="20">
        <f t="shared" si="0"/>
        <v>990127</v>
      </c>
      <c r="U1" s="20">
        <f t="shared" si="0"/>
        <v>482169</v>
      </c>
    </row>
    <row r="2" spans="1:25" s="11" customFormat="1" ht="29">
      <c r="A2" s="9" t="s">
        <v>4</v>
      </c>
      <c r="B2" s="9" t="s">
        <v>26</v>
      </c>
      <c r="C2" s="9" t="s">
        <v>23</v>
      </c>
      <c r="D2" s="17" t="s">
        <v>28</v>
      </c>
      <c r="E2" s="9" t="s">
        <v>1</v>
      </c>
      <c r="F2" s="21" t="s">
        <v>48</v>
      </c>
      <c r="G2" s="10" t="s">
        <v>2</v>
      </c>
      <c r="H2" s="18" t="s">
        <v>25</v>
      </c>
      <c r="I2" s="9" t="s">
        <v>24</v>
      </c>
      <c r="J2" s="19" t="s">
        <v>120</v>
      </c>
      <c r="K2" s="9" t="s">
        <v>43</v>
      </c>
      <c r="L2" s="22" t="s">
        <v>49</v>
      </c>
      <c r="M2" s="22" t="s">
        <v>50</v>
      </c>
      <c r="N2" s="22" t="s">
        <v>61</v>
      </c>
      <c r="O2" s="22" t="s">
        <v>51</v>
      </c>
      <c r="P2" s="22" t="s">
        <v>62</v>
      </c>
      <c r="Q2" s="22" t="s">
        <v>63</v>
      </c>
      <c r="R2" s="22" t="s">
        <v>52</v>
      </c>
      <c r="S2" s="19" t="s">
        <v>53</v>
      </c>
      <c r="T2" s="19" t="s">
        <v>54</v>
      </c>
      <c r="U2" s="25" t="s">
        <v>55</v>
      </c>
      <c r="V2" s="25" t="s">
        <v>60</v>
      </c>
      <c r="W2" s="24" t="s">
        <v>57</v>
      </c>
      <c r="X2" s="24" t="s">
        <v>58</v>
      </c>
      <c r="Y2" s="9" t="s">
        <v>59</v>
      </c>
    </row>
    <row r="3" spans="1:25">
      <c r="A3" s="15">
        <v>901139193</v>
      </c>
      <c r="B3" s="16" t="s">
        <v>27</v>
      </c>
      <c r="C3" s="12" t="s">
        <v>6</v>
      </c>
      <c r="D3" s="12" t="s">
        <v>29</v>
      </c>
      <c r="E3" s="13">
        <v>45370</v>
      </c>
      <c r="F3" s="13">
        <v>45394.370992094904</v>
      </c>
      <c r="G3" s="14">
        <v>81400</v>
      </c>
      <c r="H3" s="14">
        <v>81400</v>
      </c>
      <c r="I3" s="12" t="s">
        <v>8</v>
      </c>
      <c r="J3" s="12" t="s">
        <v>71</v>
      </c>
      <c r="K3" s="12" t="s">
        <v>44</v>
      </c>
      <c r="L3" s="14">
        <v>81400</v>
      </c>
      <c r="M3" s="14">
        <v>81400</v>
      </c>
      <c r="N3" s="14"/>
      <c r="O3" s="14">
        <v>0</v>
      </c>
      <c r="P3" s="14"/>
      <c r="Q3" s="14"/>
      <c r="R3" s="14">
        <v>81400</v>
      </c>
      <c r="S3" s="12"/>
      <c r="T3" s="12"/>
      <c r="U3" s="14">
        <v>81400</v>
      </c>
      <c r="V3" s="14">
        <v>0</v>
      </c>
      <c r="W3" s="12">
        <v>2201511309</v>
      </c>
      <c r="X3" s="12" t="s">
        <v>56</v>
      </c>
      <c r="Y3" s="13">
        <v>45443</v>
      </c>
    </row>
    <row r="4" spans="1:25">
      <c r="A4" s="15">
        <v>901139193</v>
      </c>
      <c r="B4" s="16" t="s">
        <v>27</v>
      </c>
      <c r="C4" s="12" t="s">
        <v>9</v>
      </c>
      <c r="D4" s="12" t="s">
        <v>30</v>
      </c>
      <c r="E4" s="13">
        <v>45363</v>
      </c>
      <c r="F4" s="13">
        <v>0</v>
      </c>
      <c r="G4" s="14">
        <v>81400</v>
      </c>
      <c r="H4" s="14">
        <v>81400</v>
      </c>
      <c r="I4" s="12" t="s">
        <v>10</v>
      </c>
      <c r="J4" s="12" t="s">
        <v>69</v>
      </c>
      <c r="K4" s="12" t="s">
        <v>45</v>
      </c>
      <c r="L4" s="14">
        <v>0</v>
      </c>
      <c r="M4" s="14">
        <v>0</v>
      </c>
      <c r="N4" s="14"/>
      <c r="O4" s="14">
        <v>0</v>
      </c>
      <c r="P4" s="14"/>
      <c r="Q4" s="14"/>
      <c r="R4" s="14">
        <v>0</v>
      </c>
      <c r="S4" s="12"/>
      <c r="T4" s="12"/>
      <c r="U4" s="14"/>
      <c r="V4" s="14"/>
      <c r="W4" s="12"/>
      <c r="X4" s="12"/>
      <c r="Y4" s="13">
        <v>45443</v>
      </c>
    </row>
    <row r="5" spans="1:25">
      <c r="A5" s="15">
        <v>901139193</v>
      </c>
      <c r="B5" s="16" t="s">
        <v>27</v>
      </c>
      <c r="C5" s="12" t="s">
        <v>11</v>
      </c>
      <c r="D5" s="12" t="s">
        <v>31</v>
      </c>
      <c r="E5" s="13">
        <v>45314</v>
      </c>
      <c r="F5" s="13">
        <v>45414.291666666664</v>
      </c>
      <c r="G5" s="14">
        <v>91179</v>
      </c>
      <c r="H5" s="14">
        <v>91179</v>
      </c>
      <c r="I5" s="12" t="s">
        <v>10</v>
      </c>
      <c r="J5" s="12" t="s">
        <v>68</v>
      </c>
      <c r="K5" s="12" t="s">
        <v>46</v>
      </c>
      <c r="L5" s="14">
        <v>0</v>
      </c>
      <c r="M5" s="14">
        <v>0</v>
      </c>
      <c r="N5" s="14">
        <v>91179</v>
      </c>
      <c r="O5" s="14">
        <v>0</v>
      </c>
      <c r="P5" s="14" t="s">
        <v>64</v>
      </c>
      <c r="Q5" s="14" t="s">
        <v>67</v>
      </c>
      <c r="R5" s="14">
        <v>0</v>
      </c>
      <c r="S5" s="12"/>
      <c r="T5" s="12"/>
      <c r="U5" s="14"/>
      <c r="V5" s="14"/>
      <c r="W5" s="12"/>
      <c r="X5" s="12"/>
      <c r="Y5" s="13">
        <v>45443</v>
      </c>
    </row>
    <row r="6" spans="1:25">
      <c r="A6" s="15">
        <v>901139193</v>
      </c>
      <c r="B6" s="16" t="s">
        <v>27</v>
      </c>
      <c r="C6" s="12" t="s">
        <v>12</v>
      </c>
      <c r="D6" s="12" t="s">
        <v>32</v>
      </c>
      <c r="E6" s="13">
        <v>45341</v>
      </c>
      <c r="F6" s="13">
        <v>45394.365010150461</v>
      </c>
      <c r="G6" s="14">
        <v>94200</v>
      </c>
      <c r="H6" s="14">
        <v>94200</v>
      </c>
      <c r="I6" s="12" t="s">
        <v>10</v>
      </c>
      <c r="J6" s="12" t="s">
        <v>70</v>
      </c>
      <c r="K6" s="12" t="s">
        <v>44</v>
      </c>
      <c r="L6" s="14">
        <v>94200</v>
      </c>
      <c r="M6" s="14">
        <v>94200</v>
      </c>
      <c r="N6" s="14"/>
      <c r="O6" s="14">
        <v>0</v>
      </c>
      <c r="P6" s="14"/>
      <c r="Q6" s="14"/>
      <c r="R6" s="14">
        <v>94200</v>
      </c>
      <c r="S6" s="12"/>
      <c r="T6" s="12"/>
      <c r="U6" s="14"/>
      <c r="V6" s="14"/>
      <c r="W6" s="12"/>
      <c r="X6" s="12"/>
      <c r="Y6" s="13">
        <v>45443</v>
      </c>
    </row>
    <row r="7" spans="1:25">
      <c r="A7" s="15">
        <v>901139193</v>
      </c>
      <c r="B7" s="16" t="s">
        <v>27</v>
      </c>
      <c r="C7" s="12" t="s">
        <v>13</v>
      </c>
      <c r="D7" s="12" t="s">
        <v>33</v>
      </c>
      <c r="E7" s="13">
        <v>45190</v>
      </c>
      <c r="F7" s="13">
        <v>45414.291666666664</v>
      </c>
      <c r="G7" s="14">
        <v>135639</v>
      </c>
      <c r="H7" s="14">
        <v>135639</v>
      </c>
      <c r="I7" s="12" t="s">
        <v>10</v>
      </c>
      <c r="J7" s="12" t="s">
        <v>70</v>
      </c>
      <c r="K7" s="12" t="s">
        <v>44</v>
      </c>
      <c r="L7" s="14">
        <v>135639</v>
      </c>
      <c r="M7" s="14">
        <v>135639</v>
      </c>
      <c r="N7" s="14"/>
      <c r="O7" s="14">
        <v>0</v>
      </c>
      <c r="P7" s="14"/>
      <c r="Q7" s="14"/>
      <c r="R7" s="14">
        <v>135639</v>
      </c>
      <c r="S7" s="23">
        <v>135639</v>
      </c>
      <c r="T7" s="12">
        <v>1222468111</v>
      </c>
      <c r="U7" s="14"/>
      <c r="V7" s="14"/>
      <c r="W7" s="12"/>
      <c r="X7" s="12"/>
      <c r="Y7" s="13">
        <v>45443</v>
      </c>
    </row>
    <row r="8" spans="1:25">
      <c r="A8" s="15">
        <v>901139193</v>
      </c>
      <c r="B8" s="16" t="s">
        <v>27</v>
      </c>
      <c r="C8" s="12" t="s">
        <v>14</v>
      </c>
      <c r="D8" s="12" t="s">
        <v>34</v>
      </c>
      <c r="E8" s="13">
        <v>45139</v>
      </c>
      <c r="F8" s="13">
        <v>45414.291666666664</v>
      </c>
      <c r="G8" s="14">
        <v>283100</v>
      </c>
      <c r="H8" s="14">
        <v>283100</v>
      </c>
      <c r="I8" s="12" t="s">
        <v>10</v>
      </c>
      <c r="J8" s="12" t="s">
        <v>70</v>
      </c>
      <c r="K8" s="12" t="s">
        <v>44</v>
      </c>
      <c r="L8" s="14">
        <v>283100</v>
      </c>
      <c r="M8" s="14">
        <v>283100</v>
      </c>
      <c r="N8" s="14"/>
      <c r="O8" s="14">
        <v>0</v>
      </c>
      <c r="P8" s="14"/>
      <c r="Q8" s="14"/>
      <c r="R8" s="14">
        <v>277438</v>
      </c>
      <c r="S8" s="23">
        <v>277438</v>
      </c>
      <c r="T8" s="12">
        <v>1222467393</v>
      </c>
      <c r="U8" s="14"/>
      <c r="V8" s="14"/>
      <c r="W8" s="12"/>
      <c r="X8" s="12"/>
      <c r="Y8" s="13">
        <v>45443</v>
      </c>
    </row>
    <row r="9" spans="1:25">
      <c r="A9" s="15">
        <v>901139193</v>
      </c>
      <c r="B9" s="16" t="s">
        <v>27</v>
      </c>
      <c r="C9" s="12" t="s">
        <v>15</v>
      </c>
      <c r="D9" s="12" t="s">
        <v>35</v>
      </c>
      <c r="E9" s="13">
        <v>45336</v>
      </c>
      <c r="F9" s="13">
        <v>45394.360477164351</v>
      </c>
      <c r="G9" s="14">
        <v>408948</v>
      </c>
      <c r="H9" s="14">
        <v>408948</v>
      </c>
      <c r="I9" s="12" t="s">
        <v>8</v>
      </c>
      <c r="J9" s="12" t="s">
        <v>71</v>
      </c>
      <c r="K9" s="12" t="s">
        <v>44</v>
      </c>
      <c r="L9" s="14">
        <v>408948</v>
      </c>
      <c r="M9" s="14">
        <v>408948</v>
      </c>
      <c r="N9" s="14"/>
      <c r="O9" s="14">
        <v>0</v>
      </c>
      <c r="P9" s="14"/>
      <c r="Q9" s="14"/>
      <c r="R9" s="14">
        <v>400769</v>
      </c>
      <c r="S9" s="12"/>
      <c r="T9" s="12"/>
      <c r="U9" s="14">
        <v>400769</v>
      </c>
      <c r="V9" s="14">
        <v>8179</v>
      </c>
      <c r="W9" s="12">
        <v>2201511309</v>
      </c>
      <c r="X9" s="12" t="s">
        <v>56</v>
      </c>
      <c r="Y9" s="13">
        <v>45443</v>
      </c>
    </row>
    <row r="10" spans="1:25">
      <c r="A10" s="15">
        <v>901139193</v>
      </c>
      <c r="B10" s="16" t="s">
        <v>27</v>
      </c>
      <c r="C10" s="12" t="s">
        <v>16</v>
      </c>
      <c r="D10" s="12" t="s">
        <v>36</v>
      </c>
      <c r="E10" s="13">
        <v>45238</v>
      </c>
      <c r="F10" s="13">
        <v>45414.291666666664</v>
      </c>
      <c r="G10" s="14">
        <v>454524</v>
      </c>
      <c r="H10" s="14">
        <v>454524</v>
      </c>
      <c r="I10" s="12" t="s">
        <v>8</v>
      </c>
      <c r="J10" s="12" t="s">
        <v>68</v>
      </c>
      <c r="K10" s="12" t="s">
        <v>46</v>
      </c>
      <c r="L10" s="14">
        <v>0</v>
      </c>
      <c r="M10" s="14">
        <v>0</v>
      </c>
      <c r="N10" s="14">
        <v>454524</v>
      </c>
      <c r="O10" s="14">
        <v>0</v>
      </c>
      <c r="P10" s="14" t="s">
        <v>65</v>
      </c>
      <c r="Q10" s="14" t="s">
        <v>67</v>
      </c>
      <c r="R10" s="14">
        <v>0</v>
      </c>
      <c r="S10" s="12"/>
      <c r="T10" s="12"/>
      <c r="U10" s="14"/>
      <c r="V10" s="14"/>
      <c r="W10" s="12"/>
      <c r="X10" s="12"/>
      <c r="Y10" s="13">
        <v>45443</v>
      </c>
    </row>
    <row r="11" spans="1:25">
      <c r="A11" s="15">
        <v>901139193</v>
      </c>
      <c r="B11" s="16" t="s">
        <v>27</v>
      </c>
      <c r="C11" s="12" t="s">
        <v>17</v>
      </c>
      <c r="D11" s="12" t="s">
        <v>37</v>
      </c>
      <c r="E11" s="13">
        <v>45399</v>
      </c>
      <c r="F11" s="13" t="e">
        <v>#N/A</v>
      </c>
      <c r="G11" s="14">
        <v>487377</v>
      </c>
      <c r="H11" s="14">
        <v>487377</v>
      </c>
      <c r="I11" s="12" t="s">
        <v>8</v>
      </c>
      <c r="J11" s="12" t="s">
        <v>69</v>
      </c>
      <c r="K11" s="12" t="e">
        <v>#N/A</v>
      </c>
      <c r="L11" s="14">
        <v>0</v>
      </c>
      <c r="M11" s="14">
        <v>0</v>
      </c>
      <c r="N11" s="14"/>
      <c r="O11" s="14">
        <v>0</v>
      </c>
      <c r="P11" s="14"/>
      <c r="Q11" s="14"/>
      <c r="R11" s="14">
        <v>0</v>
      </c>
      <c r="S11" s="12"/>
      <c r="T11" s="12"/>
      <c r="U11" s="14"/>
      <c r="V11" s="14"/>
      <c r="W11" s="12"/>
      <c r="X11" s="12"/>
      <c r="Y11" s="13">
        <v>45443</v>
      </c>
    </row>
    <row r="12" spans="1:25">
      <c r="A12" s="15">
        <v>901139193</v>
      </c>
      <c r="B12" s="16" t="s">
        <v>27</v>
      </c>
      <c r="C12" s="12" t="s">
        <v>18</v>
      </c>
      <c r="D12" s="12" t="s">
        <v>38</v>
      </c>
      <c r="E12" s="13">
        <v>45359</v>
      </c>
      <c r="F12" s="13">
        <v>45394.364098148151</v>
      </c>
      <c r="G12" s="14">
        <v>492555</v>
      </c>
      <c r="H12" s="14">
        <v>492555</v>
      </c>
      <c r="I12" s="12" t="s">
        <v>8</v>
      </c>
      <c r="J12" s="12" t="s">
        <v>68</v>
      </c>
      <c r="K12" s="12" t="s">
        <v>46</v>
      </c>
      <c r="L12" s="14">
        <v>0</v>
      </c>
      <c r="M12" s="14">
        <v>0</v>
      </c>
      <c r="N12" s="14">
        <v>492555</v>
      </c>
      <c r="O12" s="14">
        <v>0</v>
      </c>
      <c r="P12" s="14" t="s">
        <v>66</v>
      </c>
      <c r="Q12" s="14" t="s">
        <v>67</v>
      </c>
      <c r="R12" s="14">
        <v>0</v>
      </c>
      <c r="S12" s="12"/>
      <c r="T12" s="12"/>
      <c r="U12" s="14"/>
      <c r="V12" s="14"/>
      <c r="W12" s="12"/>
      <c r="X12" s="12"/>
      <c r="Y12" s="13">
        <v>45443</v>
      </c>
    </row>
    <row r="13" spans="1:25">
      <c r="A13" s="15">
        <v>901139193</v>
      </c>
      <c r="B13" s="16" t="s">
        <v>27</v>
      </c>
      <c r="C13" s="12" t="s">
        <v>19</v>
      </c>
      <c r="D13" s="12" t="s">
        <v>39</v>
      </c>
      <c r="E13" s="13">
        <v>45183</v>
      </c>
      <c r="F13" s="13">
        <v>45414.291666666664</v>
      </c>
      <c r="G13" s="14">
        <v>588827</v>
      </c>
      <c r="H13" s="14">
        <v>588827</v>
      </c>
      <c r="I13" s="12" t="s">
        <v>8</v>
      </c>
      <c r="J13" s="12" t="s">
        <v>70</v>
      </c>
      <c r="K13" s="12" t="s">
        <v>44</v>
      </c>
      <c r="L13" s="14">
        <v>588827</v>
      </c>
      <c r="M13" s="14">
        <v>588827</v>
      </c>
      <c r="N13" s="14"/>
      <c r="O13" s="14">
        <v>0</v>
      </c>
      <c r="P13" s="14"/>
      <c r="Q13" s="14"/>
      <c r="R13" s="14">
        <v>577050</v>
      </c>
      <c r="S13" s="23">
        <v>577050</v>
      </c>
      <c r="T13" s="12">
        <v>1222467394</v>
      </c>
      <c r="U13" s="14"/>
      <c r="V13" s="14"/>
      <c r="W13" s="12"/>
      <c r="X13" s="12"/>
      <c r="Y13" s="13">
        <v>45443</v>
      </c>
    </row>
    <row r="14" spans="1:25">
      <c r="A14" s="15">
        <v>901139193</v>
      </c>
      <c r="B14" s="16" t="s">
        <v>27</v>
      </c>
      <c r="C14" s="12" t="s">
        <v>20</v>
      </c>
      <c r="D14" s="12" t="s">
        <v>40</v>
      </c>
      <c r="E14" s="13">
        <v>45390</v>
      </c>
      <c r="F14" s="13">
        <v>0</v>
      </c>
      <c r="G14" s="14">
        <v>935165</v>
      </c>
      <c r="H14" s="14">
        <v>935165</v>
      </c>
      <c r="I14" s="12" t="s">
        <v>8</v>
      </c>
      <c r="J14" s="12" t="s">
        <v>69</v>
      </c>
      <c r="K14" s="12" t="s">
        <v>45</v>
      </c>
      <c r="L14" s="14">
        <v>0</v>
      </c>
      <c r="M14" s="14">
        <v>0</v>
      </c>
      <c r="N14" s="14"/>
      <c r="O14" s="14">
        <v>0</v>
      </c>
      <c r="P14" s="14"/>
      <c r="Q14" s="14"/>
      <c r="R14" s="14">
        <v>0</v>
      </c>
      <c r="S14" s="12"/>
      <c r="T14" s="12"/>
      <c r="U14" s="14"/>
      <c r="V14" s="14"/>
      <c r="W14" s="12"/>
      <c r="X14" s="12"/>
      <c r="Y14" s="13">
        <v>45443</v>
      </c>
    </row>
    <row r="15" spans="1:25">
      <c r="A15" s="15">
        <v>901139193</v>
      </c>
      <c r="B15" s="16" t="s">
        <v>27</v>
      </c>
      <c r="C15" s="12" t="s">
        <v>21</v>
      </c>
      <c r="D15" s="12" t="s">
        <v>41</v>
      </c>
      <c r="E15" s="13">
        <v>45345</v>
      </c>
      <c r="F15" s="13">
        <v>45394.363124108793</v>
      </c>
      <c r="G15" s="14">
        <v>1012700</v>
      </c>
      <c r="H15" s="14">
        <v>1012700</v>
      </c>
      <c r="I15" s="12" t="s">
        <v>8</v>
      </c>
      <c r="J15" s="12" t="s">
        <v>68</v>
      </c>
      <c r="K15" s="12" t="s">
        <v>46</v>
      </c>
      <c r="L15" s="14">
        <v>0</v>
      </c>
      <c r="M15" s="14">
        <v>0</v>
      </c>
      <c r="N15" s="14">
        <v>1012700</v>
      </c>
      <c r="O15" s="14">
        <v>0</v>
      </c>
      <c r="P15" s="14" t="s">
        <v>66</v>
      </c>
      <c r="Q15" s="14" t="s">
        <v>67</v>
      </c>
      <c r="R15" s="14">
        <v>0</v>
      </c>
      <c r="S15" s="12"/>
      <c r="T15" s="12"/>
      <c r="U15" s="14"/>
      <c r="V15" s="14"/>
      <c r="W15" s="12"/>
      <c r="X15" s="12"/>
      <c r="Y15" s="13">
        <v>45443</v>
      </c>
    </row>
    <row r="16" spans="1:25">
      <c r="A16" s="15">
        <v>901139193</v>
      </c>
      <c r="B16" s="16" t="s">
        <v>27</v>
      </c>
      <c r="C16" s="12" t="s">
        <v>22</v>
      </c>
      <c r="D16" s="12" t="s">
        <v>42</v>
      </c>
      <c r="E16" s="13">
        <v>45205</v>
      </c>
      <c r="F16" s="13">
        <v>45212.714177430556</v>
      </c>
      <c r="G16" s="14">
        <v>5211142</v>
      </c>
      <c r="H16" s="14">
        <v>5211142</v>
      </c>
      <c r="I16" s="12" t="s">
        <v>10</v>
      </c>
      <c r="J16" s="12" t="s">
        <v>72</v>
      </c>
      <c r="K16" s="12" t="s">
        <v>47</v>
      </c>
      <c r="L16" s="14">
        <v>5211142</v>
      </c>
      <c r="M16" s="14">
        <v>5211142</v>
      </c>
      <c r="N16" s="14"/>
      <c r="O16" s="14">
        <v>62800</v>
      </c>
      <c r="P16" s="14" t="s">
        <v>73</v>
      </c>
      <c r="Q16" s="14"/>
      <c r="R16" s="14">
        <v>5045375</v>
      </c>
      <c r="S16" s="12"/>
      <c r="T16" s="12"/>
      <c r="U16" s="14"/>
      <c r="V16" s="14"/>
      <c r="W16" s="12"/>
      <c r="X16" s="12"/>
      <c r="Y16" s="13">
        <v>45443</v>
      </c>
    </row>
  </sheetData>
  <protectedRanges>
    <protectedRange algorithmName="SHA-512" hashValue="9+ah9tJAD1d4FIK7boMSAp9ZhkqWOsKcliwsS35JSOsk0Aea+c/2yFVjBeVDsv7trYxT+iUP9dPVCIbjcjaMoQ==" saltValue="Z7GArlXd1BdcXotzmJqK/w==" spinCount="100000" sqref="A3:B16" name="Rango1_7"/>
  </protectedRange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N23" sqref="N23"/>
    </sheetView>
  </sheetViews>
  <sheetFormatPr baseColWidth="10" defaultRowHeight="12.5"/>
  <cols>
    <col min="1" max="1" width="0.9140625" style="46" customWidth="1"/>
    <col min="2" max="2" width="7.1640625" style="46" customWidth="1"/>
    <col min="3" max="3" width="16.08203125" style="46" customWidth="1"/>
    <col min="4" max="4" width="10.58203125" style="46" customWidth="1"/>
    <col min="5" max="6" width="10.5" style="46" customWidth="1"/>
    <col min="7" max="7" width="7.5" style="46" customWidth="1"/>
    <col min="8" max="8" width="19.08203125" style="46" customWidth="1"/>
    <col min="9" max="9" width="23.33203125" style="46" customWidth="1"/>
    <col min="10" max="10" width="11.4140625" style="46" customWidth="1"/>
    <col min="11" max="11" width="1.58203125" style="46" customWidth="1"/>
    <col min="12" max="12" width="8" style="46" customWidth="1"/>
    <col min="13" max="13" width="15.1640625" style="75" bestFit="1" customWidth="1"/>
    <col min="14" max="14" width="12.6640625" style="46" bestFit="1" customWidth="1"/>
    <col min="15" max="15" width="6.83203125" style="46" bestFit="1" customWidth="1"/>
    <col min="16" max="16" width="12.1640625" style="46" bestFit="1" customWidth="1"/>
    <col min="17" max="225" width="10.6640625" style="46"/>
    <col min="226" max="226" width="4.08203125" style="46" customWidth="1"/>
    <col min="227" max="227" width="10.6640625" style="46"/>
    <col min="228" max="228" width="16.08203125" style="46" customWidth="1"/>
    <col min="229" max="229" width="10.58203125" style="46" customWidth="1"/>
    <col min="230" max="233" width="10.6640625" style="46"/>
    <col min="234" max="234" width="20.6640625" style="46" customWidth="1"/>
    <col min="235" max="235" width="12.83203125" style="46" customWidth="1"/>
    <col min="236" max="236" width="1.58203125" style="46" customWidth="1"/>
    <col min="237" max="481" width="10.6640625" style="46"/>
    <col min="482" max="482" width="4.08203125" style="46" customWidth="1"/>
    <col min="483" max="483" width="10.6640625" style="46"/>
    <col min="484" max="484" width="16.08203125" style="46" customWidth="1"/>
    <col min="485" max="485" width="10.58203125" style="46" customWidth="1"/>
    <col min="486" max="489" width="10.6640625" style="46"/>
    <col min="490" max="490" width="20.6640625" style="46" customWidth="1"/>
    <col min="491" max="491" width="12.83203125" style="46" customWidth="1"/>
    <col min="492" max="492" width="1.58203125" style="46" customWidth="1"/>
    <col min="493" max="737" width="10.6640625" style="46"/>
    <col min="738" max="738" width="4.08203125" style="46" customWidth="1"/>
    <col min="739" max="739" width="10.6640625" style="46"/>
    <col min="740" max="740" width="16.08203125" style="46" customWidth="1"/>
    <col min="741" max="741" width="10.58203125" style="46" customWidth="1"/>
    <col min="742" max="745" width="10.6640625" style="46"/>
    <col min="746" max="746" width="20.6640625" style="46" customWidth="1"/>
    <col min="747" max="747" width="12.83203125" style="46" customWidth="1"/>
    <col min="748" max="748" width="1.58203125" style="46" customWidth="1"/>
    <col min="749" max="993" width="10.6640625" style="46"/>
    <col min="994" max="994" width="4.08203125" style="46" customWidth="1"/>
    <col min="995" max="995" width="10.6640625" style="46"/>
    <col min="996" max="996" width="16.08203125" style="46" customWidth="1"/>
    <col min="997" max="997" width="10.58203125" style="46" customWidth="1"/>
    <col min="998" max="1001" width="10.6640625" style="46"/>
    <col min="1002" max="1002" width="20.6640625" style="46" customWidth="1"/>
    <col min="1003" max="1003" width="12.83203125" style="46" customWidth="1"/>
    <col min="1004" max="1004" width="1.58203125" style="46" customWidth="1"/>
    <col min="1005" max="1249" width="10.6640625" style="46"/>
    <col min="1250" max="1250" width="4.08203125" style="46" customWidth="1"/>
    <col min="1251" max="1251" width="10.6640625" style="46"/>
    <col min="1252" max="1252" width="16.08203125" style="46" customWidth="1"/>
    <col min="1253" max="1253" width="10.58203125" style="46" customWidth="1"/>
    <col min="1254" max="1257" width="10.6640625" style="46"/>
    <col min="1258" max="1258" width="20.6640625" style="46" customWidth="1"/>
    <col min="1259" max="1259" width="12.83203125" style="46" customWidth="1"/>
    <col min="1260" max="1260" width="1.58203125" style="46" customWidth="1"/>
    <col min="1261" max="1505" width="10.6640625" style="46"/>
    <col min="1506" max="1506" width="4.08203125" style="46" customWidth="1"/>
    <col min="1507" max="1507" width="10.6640625" style="46"/>
    <col min="1508" max="1508" width="16.08203125" style="46" customWidth="1"/>
    <col min="1509" max="1509" width="10.58203125" style="46" customWidth="1"/>
    <col min="1510" max="1513" width="10.6640625" style="46"/>
    <col min="1514" max="1514" width="20.6640625" style="46" customWidth="1"/>
    <col min="1515" max="1515" width="12.83203125" style="46" customWidth="1"/>
    <col min="1516" max="1516" width="1.58203125" style="46" customWidth="1"/>
    <col min="1517" max="1761" width="10.6640625" style="46"/>
    <col min="1762" max="1762" width="4.08203125" style="46" customWidth="1"/>
    <col min="1763" max="1763" width="10.6640625" style="46"/>
    <col min="1764" max="1764" width="16.08203125" style="46" customWidth="1"/>
    <col min="1765" max="1765" width="10.58203125" style="46" customWidth="1"/>
    <col min="1766" max="1769" width="10.6640625" style="46"/>
    <col min="1770" max="1770" width="20.6640625" style="46" customWidth="1"/>
    <col min="1771" max="1771" width="12.83203125" style="46" customWidth="1"/>
    <col min="1772" max="1772" width="1.58203125" style="46" customWidth="1"/>
    <col min="1773" max="2017" width="10.6640625" style="46"/>
    <col min="2018" max="2018" width="4.08203125" style="46" customWidth="1"/>
    <col min="2019" max="2019" width="10.6640625" style="46"/>
    <col min="2020" max="2020" width="16.08203125" style="46" customWidth="1"/>
    <col min="2021" max="2021" width="10.58203125" style="46" customWidth="1"/>
    <col min="2022" max="2025" width="10.6640625" style="46"/>
    <col min="2026" max="2026" width="20.6640625" style="46" customWidth="1"/>
    <col min="2027" max="2027" width="12.83203125" style="46" customWidth="1"/>
    <col min="2028" max="2028" width="1.58203125" style="46" customWidth="1"/>
    <col min="2029" max="2273" width="10.6640625" style="46"/>
    <col min="2274" max="2274" width="4.08203125" style="46" customWidth="1"/>
    <col min="2275" max="2275" width="10.6640625" style="46"/>
    <col min="2276" max="2276" width="16.08203125" style="46" customWidth="1"/>
    <col min="2277" max="2277" width="10.58203125" style="46" customWidth="1"/>
    <col min="2278" max="2281" width="10.6640625" style="46"/>
    <col min="2282" max="2282" width="20.6640625" style="46" customWidth="1"/>
    <col min="2283" max="2283" width="12.83203125" style="46" customWidth="1"/>
    <col min="2284" max="2284" width="1.58203125" style="46" customWidth="1"/>
    <col min="2285" max="2529" width="10.6640625" style="46"/>
    <col min="2530" max="2530" width="4.08203125" style="46" customWidth="1"/>
    <col min="2531" max="2531" width="10.6640625" style="46"/>
    <col min="2532" max="2532" width="16.08203125" style="46" customWidth="1"/>
    <col min="2533" max="2533" width="10.58203125" style="46" customWidth="1"/>
    <col min="2534" max="2537" width="10.6640625" style="46"/>
    <col min="2538" max="2538" width="20.6640625" style="46" customWidth="1"/>
    <col min="2539" max="2539" width="12.83203125" style="46" customWidth="1"/>
    <col min="2540" max="2540" width="1.58203125" style="46" customWidth="1"/>
    <col min="2541" max="2785" width="10.6640625" style="46"/>
    <col min="2786" max="2786" width="4.08203125" style="46" customWidth="1"/>
    <col min="2787" max="2787" width="10.6640625" style="46"/>
    <col min="2788" max="2788" width="16.08203125" style="46" customWidth="1"/>
    <col min="2789" max="2789" width="10.58203125" style="46" customWidth="1"/>
    <col min="2790" max="2793" width="10.6640625" style="46"/>
    <col min="2794" max="2794" width="20.6640625" style="46" customWidth="1"/>
    <col min="2795" max="2795" width="12.83203125" style="46" customWidth="1"/>
    <col min="2796" max="2796" width="1.58203125" style="46" customWidth="1"/>
    <col min="2797" max="3041" width="10.6640625" style="46"/>
    <col min="3042" max="3042" width="4.08203125" style="46" customWidth="1"/>
    <col min="3043" max="3043" width="10.6640625" style="46"/>
    <col min="3044" max="3044" width="16.08203125" style="46" customWidth="1"/>
    <col min="3045" max="3045" width="10.58203125" style="46" customWidth="1"/>
    <col min="3046" max="3049" width="10.6640625" style="46"/>
    <col min="3050" max="3050" width="20.6640625" style="46" customWidth="1"/>
    <col min="3051" max="3051" width="12.83203125" style="46" customWidth="1"/>
    <col min="3052" max="3052" width="1.58203125" style="46" customWidth="1"/>
    <col min="3053" max="3297" width="10.6640625" style="46"/>
    <col min="3298" max="3298" width="4.08203125" style="46" customWidth="1"/>
    <col min="3299" max="3299" width="10.6640625" style="46"/>
    <col min="3300" max="3300" width="16.08203125" style="46" customWidth="1"/>
    <col min="3301" max="3301" width="10.58203125" style="46" customWidth="1"/>
    <col min="3302" max="3305" width="10.6640625" style="46"/>
    <col min="3306" max="3306" width="20.6640625" style="46" customWidth="1"/>
    <col min="3307" max="3307" width="12.83203125" style="46" customWidth="1"/>
    <col min="3308" max="3308" width="1.58203125" style="46" customWidth="1"/>
    <col min="3309" max="3553" width="10.6640625" style="46"/>
    <col min="3554" max="3554" width="4.08203125" style="46" customWidth="1"/>
    <col min="3555" max="3555" width="10.6640625" style="46"/>
    <col min="3556" max="3556" width="16.08203125" style="46" customWidth="1"/>
    <col min="3557" max="3557" width="10.58203125" style="46" customWidth="1"/>
    <col min="3558" max="3561" width="10.6640625" style="46"/>
    <col min="3562" max="3562" width="20.6640625" style="46" customWidth="1"/>
    <col min="3563" max="3563" width="12.83203125" style="46" customWidth="1"/>
    <col min="3564" max="3564" width="1.58203125" style="46" customWidth="1"/>
    <col min="3565" max="3809" width="10.6640625" style="46"/>
    <col min="3810" max="3810" width="4.08203125" style="46" customWidth="1"/>
    <col min="3811" max="3811" width="10.6640625" style="46"/>
    <col min="3812" max="3812" width="16.08203125" style="46" customWidth="1"/>
    <col min="3813" max="3813" width="10.58203125" style="46" customWidth="1"/>
    <col min="3814" max="3817" width="10.6640625" style="46"/>
    <col min="3818" max="3818" width="20.6640625" style="46" customWidth="1"/>
    <col min="3819" max="3819" width="12.83203125" style="46" customWidth="1"/>
    <col min="3820" max="3820" width="1.58203125" style="46" customWidth="1"/>
    <col min="3821" max="4065" width="10.6640625" style="46"/>
    <col min="4066" max="4066" width="4.08203125" style="46" customWidth="1"/>
    <col min="4067" max="4067" width="10.6640625" style="46"/>
    <col min="4068" max="4068" width="16.08203125" style="46" customWidth="1"/>
    <col min="4069" max="4069" width="10.58203125" style="46" customWidth="1"/>
    <col min="4070" max="4073" width="10.6640625" style="46"/>
    <col min="4074" max="4074" width="20.6640625" style="46" customWidth="1"/>
    <col min="4075" max="4075" width="12.83203125" style="46" customWidth="1"/>
    <col min="4076" max="4076" width="1.58203125" style="46" customWidth="1"/>
    <col min="4077" max="4321" width="10.6640625" style="46"/>
    <col min="4322" max="4322" width="4.08203125" style="46" customWidth="1"/>
    <col min="4323" max="4323" width="10.6640625" style="46"/>
    <col min="4324" max="4324" width="16.08203125" style="46" customWidth="1"/>
    <col min="4325" max="4325" width="10.58203125" style="46" customWidth="1"/>
    <col min="4326" max="4329" width="10.6640625" style="46"/>
    <col min="4330" max="4330" width="20.6640625" style="46" customWidth="1"/>
    <col min="4331" max="4331" width="12.83203125" style="46" customWidth="1"/>
    <col min="4332" max="4332" width="1.58203125" style="46" customWidth="1"/>
    <col min="4333" max="4577" width="10.6640625" style="46"/>
    <col min="4578" max="4578" width="4.08203125" style="46" customWidth="1"/>
    <col min="4579" max="4579" width="10.6640625" style="46"/>
    <col min="4580" max="4580" width="16.08203125" style="46" customWidth="1"/>
    <col min="4581" max="4581" width="10.58203125" style="46" customWidth="1"/>
    <col min="4582" max="4585" width="10.6640625" style="46"/>
    <col min="4586" max="4586" width="20.6640625" style="46" customWidth="1"/>
    <col min="4587" max="4587" width="12.83203125" style="46" customWidth="1"/>
    <col min="4588" max="4588" width="1.58203125" style="46" customWidth="1"/>
    <col min="4589" max="4833" width="10.6640625" style="46"/>
    <col min="4834" max="4834" width="4.08203125" style="46" customWidth="1"/>
    <col min="4835" max="4835" width="10.6640625" style="46"/>
    <col min="4836" max="4836" width="16.08203125" style="46" customWidth="1"/>
    <col min="4837" max="4837" width="10.58203125" style="46" customWidth="1"/>
    <col min="4838" max="4841" width="10.6640625" style="46"/>
    <col min="4842" max="4842" width="20.6640625" style="46" customWidth="1"/>
    <col min="4843" max="4843" width="12.83203125" style="46" customWidth="1"/>
    <col min="4844" max="4844" width="1.58203125" style="46" customWidth="1"/>
    <col min="4845" max="5089" width="10.6640625" style="46"/>
    <col min="5090" max="5090" width="4.08203125" style="46" customWidth="1"/>
    <col min="5091" max="5091" width="10.6640625" style="46"/>
    <col min="5092" max="5092" width="16.08203125" style="46" customWidth="1"/>
    <col min="5093" max="5093" width="10.58203125" style="46" customWidth="1"/>
    <col min="5094" max="5097" width="10.6640625" style="46"/>
    <col min="5098" max="5098" width="20.6640625" style="46" customWidth="1"/>
    <col min="5099" max="5099" width="12.83203125" style="46" customWidth="1"/>
    <col min="5100" max="5100" width="1.58203125" style="46" customWidth="1"/>
    <col min="5101" max="5345" width="10.6640625" style="46"/>
    <col min="5346" max="5346" width="4.08203125" style="46" customWidth="1"/>
    <col min="5347" max="5347" width="10.6640625" style="46"/>
    <col min="5348" max="5348" width="16.08203125" style="46" customWidth="1"/>
    <col min="5349" max="5349" width="10.58203125" style="46" customWidth="1"/>
    <col min="5350" max="5353" width="10.6640625" style="46"/>
    <col min="5354" max="5354" width="20.6640625" style="46" customWidth="1"/>
    <col min="5355" max="5355" width="12.83203125" style="46" customWidth="1"/>
    <col min="5356" max="5356" width="1.58203125" style="46" customWidth="1"/>
    <col min="5357" max="5601" width="10.6640625" style="46"/>
    <col min="5602" max="5602" width="4.08203125" style="46" customWidth="1"/>
    <col min="5603" max="5603" width="10.6640625" style="46"/>
    <col min="5604" max="5604" width="16.08203125" style="46" customWidth="1"/>
    <col min="5605" max="5605" width="10.58203125" style="46" customWidth="1"/>
    <col min="5606" max="5609" width="10.6640625" style="46"/>
    <col min="5610" max="5610" width="20.6640625" style="46" customWidth="1"/>
    <col min="5611" max="5611" width="12.83203125" style="46" customWidth="1"/>
    <col min="5612" max="5612" width="1.58203125" style="46" customWidth="1"/>
    <col min="5613" max="5857" width="10.6640625" style="46"/>
    <col min="5858" max="5858" width="4.08203125" style="46" customWidth="1"/>
    <col min="5859" max="5859" width="10.6640625" style="46"/>
    <col min="5860" max="5860" width="16.08203125" style="46" customWidth="1"/>
    <col min="5861" max="5861" width="10.58203125" style="46" customWidth="1"/>
    <col min="5862" max="5865" width="10.6640625" style="46"/>
    <col min="5866" max="5866" width="20.6640625" style="46" customWidth="1"/>
    <col min="5867" max="5867" width="12.83203125" style="46" customWidth="1"/>
    <col min="5868" max="5868" width="1.58203125" style="46" customWidth="1"/>
    <col min="5869" max="6113" width="10.6640625" style="46"/>
    <col min="6114" max="6114" width="4.08203125" style="46" customWidth="1"/>
    <col min="6115" max="6115" width="10.6640625" style="46"/>
    <col min="6116" max="6116" width="16.08203125" style="46" customWidth="1"/>
    <col min="6117" max="6117" width="10.58203125" style="46" customWidth="1"/>
    <col min="6118" max="6121" width="10.6640625" style="46"/>
    <col min="6122" max="6122" width="20.6640625" style="46" customWidth="1"/>
    <col min="6123" max="6123" width="12.83203125" style="46" customWidth="1"/>
    <col min="6124" max="6124" width="1.58203125" style="46" customWidth="1"/>
    <col min="6125" max="6369" width="10.6640625" style="46"/>
    <col min="6370" max="6370" width="4.08203125" style="46" customWidth="1"/>
    <col min="6371" max="6371" width="10.6640625" style="46"/>
    <col min="6372" max="6372" width="16.08203125" style="46" customWidth="1"/>
    <col min="6373" max="6373" width="10.58203125" style="46" customWidth="1"/>
    <col min="6374" max="6377" width="10.6640625" style="46"/>
    <col min="6378" max="6378" width="20.6640625" style="46" customWidth="1"/>
    <col min="6379" max="6379" width="12.83203125" style="46" customWidth="1"/>
    <col min="6380" max="6380" width="1.58203125" style="46" customWidth="1"/>
    <col min="6381" max="6625" width="10.6640625" style="46"/>
    <col min="6626" max="6626" width="4.08203125" style="46" customWidth="1"/>
    <col min="6627" max="6627" width="10.6640625" style="46"/>
    <col min="6628" max="6628" width="16.08203125" style="46" customWidth="1"/>
    <col min="6629" max="6629" width="10.58203125" style="46" customWidth="1"/>
    <col min="6630" max="6633" width="10.6640625" style="46"/>
    <col min="6634" max="6634" width="20.6640625" style="46" customWidth="1"/>
    <col min="6635" max="6635" width="12.83203125" style="46" customWidth="1"/>
    <col min="6636" max="6636" width="1.58203125" style="46" customWidth="1"/>
    <col min="6637" max="6881" width="10.6640625" style="46"/>
    <col min="6882" max="6882" width="4.08203125" style="46" customWidth="1"/>
    <col min="6883" max="6883" width="10.6640625" style="46"/>
    <col min="6884" max="6884" width="16.08203125" style="46" customWidth="1"/>
    <col min="6885" max="6885" width="10.58203125" style="46" customWidth="1"/>
    <col min="6886" max="6889" width="10.6640625" style="46"/>
    <col min="6890" max="6890" width="20.6640625" style="46" customWidth="1"/>
    <col min="6891" max="6891" width="12.83203125" style="46" customWidth="1"/>
    <col min="6892" max="6892" width="1.58203125" style="46" customWidth="1"/>
    <col min="6893" max="7137" width="10.6640625" style="46"/>
    <col min="7138" max="7138" width="4.08203125" style="46" customWidth="1"/>
    <col min="7139" max="7139" width="10.6640625" style="46"/>
    <col min="7140" max="7140" width="16.08203125" style="46" customWidth="1"/>
    <col min="7141" max="7141" width="10.58203125" style="46" customWidth="1"/>
    <col min="7142" max="7145" width="10.6640625" style="46"/>
    <col min="7146" max="7146" width="20.6640625" style="46" customWidth="1"/>
    <col min="7147" max="7147" width="12.83203125" style="46" customWidth="1"/>
    <col min="7148" max="7148" width="1.58203125" style="46" customWidth="1"/>
    <col min="7149" max="7393" width="10.6640625" style="46"/>
    <col min="7394" max="7394" width="4.08203125" style="46" customWidth="1"/>
    <col min="7395" max="7395" width="10.6640625" style="46"/>
    <col min="7396" max="7396" width="16.08203125" style="46" customWidth="1"/>
    <col min="7397" max="7397" width="10.58203125" style="46" customWidth="1"/>
    <col min="7398" max="7401" width="10.6640625" style="46"/>
    <col min="7402" max="7402" width="20.6640625" style="46" customWidth="1"/>
    <col min="7403" max="7403" width="12.83203125" style="46" customWidth="1"/>
    <col min="7404" max="7404" width="1.58203125" style="46" customWidth="1"/>
    <col min="7405" max="7649" width="10.6640625" style="46"/>
    <col min="7650" max="7650" width="4.08203125" style="46" customWidth="1"/>
    <col min="7651" max="7651" width="10.6640625" style="46"/>
    <col min="7652" max="7652" width="16.08203125" style="46" customWidth="1"/>
    <col min="7653" max="7653" width="10.58203125" style="46" customWidth="1"/>
    <col min="7654" max="7657" width="10.6640625" style="46"/>
    <col min="7658" max="7658" width="20.6640625" style="46" customWidth="1"/>
    <col min="7659" max="7659" width="12.83203125" style="46" customWidth="1"/>
    <col min="7660" max="7660" width="1.58203125" style="46" customWidth="1"/>
    <col min="7661" max="7905" width="10.6640625" style="46"/>
    <col min="7906" max="7906" width="4.08203125" style="46" customWidth="1"/>
    <col min="7907" max="7907" width="10.6640625" style="46"/>
    <col min="7908" max="7908" width="16.08203125" style="46" customWidth="1"/>
    <col min="7909" max="7909" width="10.58203125" style="46" customWidth="1"/>
    <col min="7910" max="7913" width="10.6640625" style="46"/>
    <col min="7914" max="7914" width="20.6640625" style="46" customWidth="1"/>
    <col min="7915" max="7915" width="12.83203125" style="46" customWidth="1"/>
    <col min="7916" max="7916" width="1.58203125" style="46" customWidth="1"/>
    <col min="7917" max="8161" width="10.6640625" style="46"/>
    <col min="8162" max="8162" width="4.08203125" style="46" customWidth="1"/>
    <col min="8163" max="8163" width="10.6640625" style="46"/>
    <col min="8164" max="8164" width="16.08203125" style="46" customWidth="1"/>
    <col min="8165" max="8165" width="10.58203125" style="46" customWidth="1"/>
    <col min="8166" max="8169" width="10.6640625" style="46"/>
    <col min="8170" max="8170" width="20.6640625" style="46" customWidth="1"/>
    <col min="8171" max="8171" width="12.83203125" style="46" customWidth="1"/>
    <col min="8172" max="8172" width="1.58203125" style="46" customWidth="1"/>
    <col min="8173" max="8417" width="10.6640625" style="46"/>
    <col min="8418" max="8418" width="4.08203125" style="46" customWidth="1"/>
    <col min="8419" max="8419" width="10.6640625" style="46"/>
    <col min="8420" max="8420" width="16.08203125" style="46" customWidth="1"/>
    <col min="8421" max="8421" width="10.58203125" style="46" customWidth="1"/>
    <col min="8422" max="8425" width="10.6640625" style="46"/>
    <col min="8426" max="8426" width="20.6640625" style="46" customWidth="1"/>
    <col min="8427" max="8427" width="12.83203125" style="46" customWidth="1"/>
    <col min="8428" max="8428" width="1.58203125" style="46" customWidth="1"/>
    <col min="8429" max="8673" width="10.6640625" style="46"/>
    <col min="8674" max="8674" width="4.08203125" style="46" customWidth="1"/>
    <col min="8675" max="8675" width="10.6640625" style="46"/>
    <col min="8676" max="8676" width="16.08203125" style="46" customWidth="1"/>
    <col min="8677" max="8677" width="10.58203125" style="46" customWidth="1"/>
    <col min="8678" max="8681" width="10.6640625" style="46"/>
    <col min="8682" max="8682" width="20.6640625" style="46" customWidth="1"/>
    <col min="8683" max="8683" width="12.83203125" style="46" customWidth="1"/>
    <col min="8684" max="8684" width="1.58203125" style="46" customWidth="1"/>
    <col min="8685" max="8929" width="10.6640625" style="46"/>
    <col min="8930" max="8930" width="4.08203125" style="46" customWidth="1"/>
    <col min="8931" max="8931" width="10.6640625" style="46"/>
    <col min="8932" max="8932" width="16.08203125" style="46" customWidth="1"/>
    <col min="8933" max="8933" width="10.58203125" style="46" customWidth="1"/>
    <col min="8934" max="8937" width="10.6640625" style="46"/>
    <col min="8938" max="8938" width="20.6640625" style="46" customWidth="1"/>
    <col min="8939" max="8939" width="12.83203125" style="46" customWidth="1"/>
    <col min="8940" max="8940" width="1.58203125" style="46" customWidth="1"/>
    <col min="8941" max="9185" width="10.6640625" style="46"/>
    <col min="9186" max="9186" width="4.08203125" style="46" customWidth="1"/>
    <col min="9187" max="9187" width="10.6640625" style="46"/>
    <col min="9188" max="9188" width="16.08203125" style="46" customWidth="1"/>
    <col min="9189" max="9189" width="10.58203125" style="46" customWidth="1"/>
    <col min="9190" max="9193" width="10.6640625" style="46"/>
    <col min="9194" max="9194" width="20.6640625" style="46" customWidth="1"/>
    <col min="9195" max="9195" width="12.83203125" style="46" customWidth="1"/>
    <col min="9196" max="9196" width="1.58203125" style="46" customWidth="1"/>
    <col min="9197" max="9441" width="10.6640625" style="46"/>
    <col min="9442" max="9442" width="4.08203125" style="46" customWidth="1"/>
    <col min="9443" max="9443" width="10.6640625" style="46"/>
    <col min="9444" max="9444" width="16.08203125" style="46" customWidth="1"/>
    <col min="9445" max="9445" width="10.58203125" style="46" customWidth="1"/>
    <col min="9446" max="9449" width="10.6640625" style="46"/>
    <col min="9450" max="9450" width="20.6640625" style="46" customWidth="1"/>
    <col min="9451" max="9451" width="12.83203125" style="46" customWidth="1"/>
    <col min="9452" max="9452" width="1.58203125" style="46" customWidth="1"/>
    <col min="9453" max="9697" width="10.6640625" style="46"/>
    <col min="9698" max="9698" width="4.08203125" style="46" customWidth="1"/>
    <col min="9699" max="9699" width="10.6640625" style="46"/>
    <col min="9700" max="9700" width="16.08203125" style="46" customWidth="1"/>
    <col min="9701" max="9701" width="10.58203125" style="46" customWidth="1"/>
    <col min="9702" max="9705" width="10.6640625" style="46"/>
    <col min="9706" max="9706" width="20.6640625" style="46" customWidth="1"/>
    <col min="9707" max="9707" width="12.83203125" style="46" customWidth="1"/>
    <col min="9708" max="9708" width="1.58203125" style="46" customWidth="1"/>
    <col min="9709" max="9953" width="10.6640625" style="46"/>
    <col min="9954" max="9954" width="4.08203125" style="46" customWidth="1"/>
    <col min="9955" max="9955" width="10.6640625" style="46"/>
    <col min="9956" max="9956" width="16.08203125" style="46" customWidth="1"/>
    <col min="9957" max="9957" width="10.58203125" style="46" customWidth="1"/>
    <col min="9958" max="9961" width="10.6640625" style="46"/>
    <col min="9962" max="9962" width="20.6640625" style="46" customWidth="1"/>
    <col min="9963" max="9963" width="12.83203125" style="46" customWidth="1"/>
    <col min="9964" max="9964" width="1.58203125" style="46" customWidth="1"/>
    <col min="9965" max="10209" width="10.6640625" style="46"/>
    <col min="10210" max="10210" width="4.08203125" style="46" customWidth="1"/>
    <col min="10211" max="10211" width="10.6640625" style="46"/>
    <col min="10212" max="10212" width="16.08203125" style="46" customWidth="1"/>
    <col min="10213" max="10213" width="10.58203125" style="46" customWidth="1"/>
    <col min="10214" max="10217" width="10.6640625" style="46"/>
    <col min="10218" max="10218" width="20.6640625" style="46" customWidth="1"/>
    <col min="10219" max="10219" width="12.83203125" style="46" customWidth="1"/>
    <col min="10220" max="10220" width="1.58203125" style="46" customWidth="1"/>
    <col min="10221" max="10465" width="10.6640625" style="46"/>
    <col min="10466" max="10466" width="4.08203125" style="46" customWidth="1"/>
    <col min="10467" max="10467" width="10.6640625" style="46"/>
    <col min="10468" max="10468" width="16.08203125" style="46" customWidth="1"/>
    <col min="10469" max="10469" width="10.58203125" style="46" customWidth="1"/>
    <col min="10470" max="10473" width="10.6640625" style="46"/>
    <col min="10474" max="10474" width="20.6640625" style="46" customWidth="1"/>
    <col min="10475" max="10475" width="12.83203125" style="46" customWidth="1"/>
    <col min="10476" max="10476" width="1.58203125" style="46" customWidth="1"/>
    <col min="10477" max="10721" width="10.6640625" style="46"/>
    <col min="10722" max="10722" width="4.08203125" style="46" customWidth="1"/>
    <col min="10723" max="10723" width="10.6640625" style="46"/>
    <col min="10724" max="10724" width="16.08203125" style="46" customWidth="1"/>
    <col min="10725" max="10725" width="10.58203125" style="46" customWidth="1"/>
    <col min="10726" max="10729" width="10.6640625" style="46"/>
    <col min="10730" max="10730" width="20.6640625" style="46" customWidth="1"/>
    <col min="10731" max="10731" width="12.83203125" style="46" customWidth="1"/>
    <col min="10732" max="10732" width="1.58203125" style="46" customWidth="1"/>
    <col min="10733" max="10977" width="10.6640625" style="46"/>
    <col min="10978" max="10978" width="4.08203125" style="46" customWidth="1"/>
    <col min="10979" max="10979" width="10.6640625" style="46"/>
    <col min="10980" max="10980" width="16.08203125" style="46" customWidth="1"/>
    <col min="10981" max="10981" width="10.58203125" style="46" customWidth="1"/>
    <col min="10982" max="10985" width="10.6640625" style="46"/>
    <col min="10986" max="10986" width="20.6640625" style="46" customWidth="1"/>
    <col min="10987" max="10987" width="12.83203125" style="46" customWidth="1"/>
    <col min="10988" max="10988" width="1.58203125" style="46" customWidth="1"/>
    <col min="10989" max="11233" width="10.6640625" style="46"/>
    <col min="11234" max="11234" width="4.08203125" style="46" customWidth="1"/>
    <col min="11235" max="11235" width="10.6640625" style="46"/>
    <col min="11236" max="11236" width="16.08203125" style="46" customWidth="1"/>
    <col min="11237" max="11237" width="10.58203125" style="46" customWidth="1"/>
    <col min="11238" max="11241" width="10.6640625" style="46"/>
    <col min="11242" max="11242" width="20.6640625" style="46" customWidth="1"/>
    <col min="11243" max="11243" width="12.83203125" style="46" customWidth="1"/>
    <col min="11244" max="11244" width="1.58203125" style="46" customWidth="1"/>
    <col min="11245" max="11489" width="10.6640625" style="46"/>
    <col min="11490" max="11490" width="4.08203125" style="46" customWidth="1"/>
    <col min="11491" max="11491" width="10.6640625" style="46"/>
    <col min="11492" max="11492" width="16.08203125" style="46" customWidth="1"/>
    <col min="11493" max="11493" width="10.58203125" style="46" customWidth="1"/>
    <col min="11494" max="11497" width="10.6640625" style="46"/>
    <col min="11498" max="11498" width="20.6640625" style="46" customWidth="1"/>
    <col min="11499" max="11499" width="12.83203125" style="46" customWidth="1"/>
    <col min="11500" max="11500" width="1.58203125" style="46" customWidth="1"/>
    <col min="11501" max="11745" width="10.6640625" style="46"/>
    <col min="11746" max="11746" width="4.08203125" style="46" customWidth="1"/>
    <col min="11747" max="11747" width="10.6640625" style="46"/>
    <col min="11748" max="11748" width="16.08203125" style="46" customWidth="1"/>
    <col min="11749" max="11749" width="10.58203125" style="46" customWidth="1"/>
    <col min="11750" max="11753" width="10.6640625" style="46"/>
    <col min="11754" max="11754" width="20.6640625" style="46" customWidth="1"/>
    <col min="11755" max="11755" width="12.83203125" style="46" customWidth="1"/>
    <col min="11756" max="11756" width="1.58203125" style="46" customWidth="1"/>
    <col min="11757" max="12001" width="10.6640625" style="46"/>
    <col min="12002" max="12002" width="4.08203125" style="46" customWidth="1"/>
    <col min="12003" max="12003" width="10.6640625" style="46"/>
    <col min="12004" max="12004" width="16.08203125" style="46" customWidth="1"/>
    <col min="12005" max="12005" width="10.58203125" style="46" customWidth="1"/>
    <col min="12006" max="12009" width="10.6640625" style="46"/>
    <col min="12010" max="12010" width="20.6640625" style="46" customWidth="1"/>
    <col min="12011" max="12011" width="12.83203125" style="46" customWidth="1"/>
    <col min="12012" max="12012" width="1.58203125" style="46" customWidth="1"/>
    <col min="12013" max="12257" width="10.6640625" style="46"/>
    <col min="12258" max="12258" width="4.08203125" style="46" customWidth="1"/>
    <col min="12259" max="12259" width="10.6640625" style="46"/>
    <col min="12260" max="12260" width="16.08203125" style="46" customWidth="1"/>
    <col min="12261" max="12261" width="10.58203125" style="46" customWidth="1"/>
    <col min="12262" max="12265" width="10.6640625" style="46"/>
    <col min="12266" max="12266" width="20.6640625" style="46" customWidth="1"/>
    <col min="12267" max="12267" width="12.83203125" style="46" customWidth="1"/>
    <col min="12268" max="12268" width="1.58203125" style="46" customWidth="1"/>
    <col min="12269" max="12513" width="10.6640625" style="46"/>
    <col min="12514" max="12514" width="4.08203125" style="46" customWidth="1"/>
    <col min="12515" max="12515" width="10.6640625" style="46"/>
    <col min="12516" max="12516" width="16.08203125" style="46" customWidth="1"/>
    <col min="12517" max="12517" width="10.58203125" style="46" customWidth="1"/>
    <col min="12518" max="12521" width="10.6640625" style="46"/>
    <col min="12522" max="12522" width="20.6640625" style="46" customWidth="1"/>
    <col min="12523" max="12523" width="12.83203125" style="46" customWidth="1"/>
    <col min="12524" max="12524" width="1.58203125" style="46" customWidth="1"/>
    <col min="12525" max="12769" width="10.6640625" style="46"/>
    <col min="12770" max="12770" width="4.08203125" style="46" customWidth="1"/>
    <col min="12771" max="12771" width="10.6640625" style="46"/>
    <col min="12772" max="12772" width="16.08203125" style="46" customWidth="1"/>
    <col min="12773" max="12773" width="10.58203125" style="46" customWidth="1"/>
    <col min="12774" max="12777" width="10.6640625" style="46"/>
    <col min="12778" max="12778" width="20.6640625" style="46" customWidth="1"/>
    <col min="12779" max="12779" width="12.83203125" style="46" customWidth="1"/>
    <col min="12780" max="12780" width="1.58203125" style="46" customWidth="1"/>
    <col min="12781" max="13025" width="10.6640625" style="46"/>
    <col min="13026" max="13026" width="4.08203125" style="46" customWidth="1"/>
    <col min="13027" max="13027" width="10.6640625" style="46"/>
    <col min="13028" max="13028" width="16.08203125" style="46" customWidth="1"/>
    <col min="13029" max="13029" width="10.58203125" style="46" customWidth="1"/>
    <col min="13030" max="13033" width="10.6640625" style="46"/>
    <col min="13034" max="13034" width="20.6640625" style="46" customWidth="1"/>
    <col min="13035" max="13035" width="12.83203125" style="46" customWidth="1"/>
    <col min="13036" max="13036" width="1.58203125" style="46" customWidth="1"/>
    <col min="13037" max="13281" width="10.6640625" style="46"/>
    <col min="13282" max="13282" width="4.08203125" style="46" customWidth="1"/>
    <col min="13283" max="13283" width="10.6640625" style="46"/>
    <col min="13284" max="13284" width="16.08203125" style="46" customWidth="1"/>
    <col min="13285" max="13285" width="10.58203125" style="46" customWidth="1"/>
    <col min="13286" max="13289" width="10.6640625" style="46"/>
    <col min="13290" max="13290" width="20.6640625" style="46" customWidth="1"/>
    <col min="13291" max="13291" width="12.83203125" style="46" customWidth="1"/>
    <col min="13292" max="13292" width="1.58203125" style="46" customWidth="1"/>
    <col min="13293" max="13537" width="10.6640625" style="46"/>
    <col min="13538" max="13538" width="4.08203125" style="46" customWidth="1"/>
    <col min="13539" max="13539" width="10.6640625" style="46"/>
    <col min="13540" max="13540" width="16.08203125" style="46" customWidth="1"/>
    <col min="13541" max="13541" width="10.58203125" style="46" customWidth="1"/>
    <col min="13542" max="13545" width="10.6640625" style="46"/>
    <col min="13546" max="13546" width="20.6640625" style="46" customWidth="1"/>
    <col min="13547" max="13547" width="12.83203125" style="46" customWidth="1"/>
    <col min="13548" max="13548" width="1.58203125" style="46" customWidth="1"/>
    <col min="13549" max="13793" width="10.6640625" style="46"/>
    <col min="13794" max="13794" width="4.08203125" style="46" customWidth="1"/>
    <col min="13795" max="13795" width="10.6640625" style="46"/>
    <col min="13796" max="13796" width="16.08203125" style="46" customWidth="1"/>
    <col min="13797" max="13797" width="10.58203125" style="46" customWidth="1"/>
    <col min="13798" max="13801" width="10.6640625" style="46"/>
    <col min="13802" max="13802" width="20.6640625" style="46" customWidth="1"/>
    <col min="13803" max="13803" width="12.83203125" style="46" customWidth="1"/>
    <col min="13804" max="13804" width="1.58203125" style="46" customWidth="1"/>
    <col min="13805" max="14049" width="10.6640625" style="46"/>
    <col min="14050" max="14050" width="4.08203125" style="46" customWidth="1"/>
    <col min="14051" max="14051" width="10.6640625" style="46"/>
    <col min="14052" max="14052" width="16.08203125" style="46" customWidth="1"/>
    <col min="14053" max="14053" width="10.58203125" style="46" customWidth="1"/>
    <col min="14054" max="14057" width="10.6640625" style="46"/>
    <col min="14058" max="14058" width="20.6640625" style="46" customWidth="1"/>
    <col min="14059" max="14059" width="12.83203125" style="46" customWidth="1"/>
    <col min="14060" max="14060" width="1.58203125" style="46" customWidth="1"/>
    <col min="14061" max="14305" width="10.6640625" style="46"/>
    <col min="14306" max="14306" width="4.08203125" style="46" customWidth="1"/>
    <col min="14307" max="14307" width="10.6640625" style="46"/>
    <col min="14308" max="14308" width="16.08203125" style="46" customWidth="1"/>
    <col min="14309" max="14309" width="10.58203125" style="46" customWidth="1"/>
    <col min="14310" max="14313" width="10.6640625" style="46"/>
    <col min="14314" max="14314" width="20.6640625" style="46" customWidth="1"/>
    <col min="14315" max="14315" width="12.83203125" style="46" customWidth="1"/>
    <col min="14316" max="14316" width="1.58203125" style="46" customWidth="1"/>
    <col min="14317" max="14561" width="10.6640625" style="46"/>
    <col min="14562" max="14562" width="4.08203125" style="46" customWidth="1"/>
    <col min="14563" max="14563" width="10.6640625" style="46"/>
    <col min="14564" max="14564" width="16.08203125" style="46" customWidth="1"/>
    <col min="14565" max="14565" width="10.58203125" style="46" customWidth="1"/>
    <col min="14566" max="14569" width="10.6640625" style="46"/>
    <col min="14570" max="14570" width="20.6640625" style="46" customWidth="1"/>
    <col min="14571" max="14571" width="12.83203125" style="46" customWidth="1"/>
    <col min="14572" max="14572" width="1.58203125" style="46" customWidth="1"/>
    <col min="14573" max="14817" width="10.6640625" style="46"/>
    <col min="14818" max="14818" width="4.08203125" style="46" customWidth="1"/>
    <col min="14819" max="14819" width="10.6640625" style="46"/>
    <col min="14820" max="14820" width="16.08203125" style="46" customWidth="1"/>
    <col min="14821" max="14821" width="10.58203125" style="46" customWidth="1"/>
    <col min="14822" max="14825" width="10.6640625" style="46"/>
    <col min="14826" max="14826" width="20.6640625" style="46" customWidth="1"/>
    <col min="14827" max="14827" width="12.83203125" style="46" customWidth="1"/>
    <col min="14828" max="14828" width="1.58203125" style="46" customWidth="1"/>
    <col min="14829" max="15073" width="10.6640625" style="46"/>
    <col min="15074" max="15074" width="4.08203125" style="46" customWidth="1"/>
    <col min="15075" max="15075" width="10.6640625" style="46"/>
    <col min="15076" max="15076" width="16.08203125" style="46" customWidth="1"/>
    <col min="15077" max="15077" width="10.58203125" style="46" customWidth="1"/>
    <col min="15078" max="15081" width="10.6640625" style="46"/>
    <col min="15082" max="15082" width="20.6640625" style="46" customWidth="1"/>
    <col min="15083" max="15083" width="12.83203125" style="46" customWidth="1"/>
    <col min="15084" max="15084" width="1.58203125" style="46" customWidth="1"/>
    <col min="15085" max="15329" width="10.6640625" style="46"/>
    <col min="15330" max="15330" width="4.08203125" style="46" customWidth="1"/>
    <col min="15331" max="15331" width="10.6640625" style="46"/>
    <col min="15332" max="15332" width="16.08203125" style="46" customWidth="1"/>
    <col min="15333" max="15333" width="10.58203125" style="46" customWidth="1"/>
    <col min="15334" max="15337" width="10.6640625" style="46"/>
    <col min="15338" max="15338" width="20.6640625" style="46" customWidth="1"/>
    <col min="15339" max="15339" width="12.83203125" style="46" customWidth="1"/>
    <col min="15340" max="15340" width="1.58203125" style="46" customWidth="1"/>
    <col min="15341" max="15585" width="10.6640625" style="46"/>
    <col min="15586" max="15586" width="4.08203125" style="46" customWidth="1"/>
    <col min="15587" max="15587" width="10.6640625" style="46"/>
    <col min="15588" max="15588" width="16.08203125" style="46" customWidth="1"/>
    <col min="15589" max="15589" width="10.58203125" style="46" customWidth="1"/>
    <col min="15590" max="15593" width="10.6640625" style="46"/>
    <col min="15594" max="15594" width="20.6640625" style="46" customWidth="1"/>
    <col min="15595" max="15595" width="12.83203125" style="46" customWidth="1"/>
    <col min="15596" max="15596" width="1.58203125" style="46" customWidth="1"/>
    <col min="15597" max="15841" width="10.6640625" style="46"/>
    <col min="15842" max="15842" width="4.08203125" style="46" customWidth="1"/>
    <col min="15843" max="15843" width="10.6640625" style="46"/>
    <col min="15844" max="15844" width="16.08203125" style="46" customWidth="1"/>
    <col min="15845" max="15845" width="10.58203125" style="46" customWidth="1"/>
    <col min="15846" max="15849" width="10.6640625" style="46"/>
    <col min="15850" max="15850" width="20.6640625" style="46" customWidth="1"/>
    <col min="15851" max="15851" width="12.83203125" style="46" customWidth="1"/>
    <col min="15852" max="15852" width="1.58203125" style="46" customWidth="1"/>
    <col min="15853" max="16097" width="10.6640625" style="46"/>
    <col min="16098" max="16098" width="4.08203125" style="46" customWidth="1"/>
    <col min="16099" max="16099" width="10.6640625" style="46"/>
    <col min="16100" max="16100" width="16.08203125" style="46" customWidth="1"/>
    <col min="16101" max="16101" width="10.58203125" style="46" customWidth="1"/>
    <col min="16102" max="16105" width="10.6640625" style="46"/>
    <col min="16106" max="16106" width="20.6640625" style="46" customWidth="1"/>
    <col min="16107" max="16107" width="12.83203125" style="46" customWidth="1"/>
    <col min="16108" max="16108" width="1.58203125" style="46" customWidth="1"/>
    <col min="16109" max="16384" width="10.6640625" style="46"/>
  </cols>
  <sheetData>
    <row r="1" spans="2:10" ht="6" customHeight="1" thickBot="1"/>
    <row r="2" spans="2:10" ht="19.5" customHeight="1">
      <c r="B2" s="47"/>
      <c r="C2" s="48"/>
      <c r="D2" s="49" t="s">
        <v>79</v>
      </c>
      <c r="E2" s="50"/>
      <c r="F2" s="50"/>
      <c r="G2" s="50"/>
      <c r="H2" s="50"/>
      <c r="I2" s="51"/>
      <c r="J2" s="52" t="s">
        <v>80</v>
      </c>
    </row>
    <row r="3" spans="2:10" ht="4.5" customHeight="1" thickBot="1">
      <c r="B3" s="53"/>
      <c r="C3" s="54"/>
      <c r="D3" s="55"/>
      <c r="E3" s="56"/>
      <c r="F3" s="56"/>
      <c r="G3" s="56"/>
      <c r="H3" s="56"/>
      <c r="I3" s="57"/>
      <c r="J3" s="58"/>
    </row>
    <row r="4" spans="2:10" ht="13">
      <c r="B4" s="53"/>
      <c r="C4" s="54"/>
      <c r="D4" s="49" t="s">
        <v>81</v>
      </c>
      <c r="E4" s="50"/>
      <c r="F4" s="50"/>
      <c r="G4" s="50"/>
      <c r="H4" s="50"/>
      <c r="I4" s="51"/>
      <c r="J4" s="52" t="s">
        <v>82</v>
      </c>
    </row>
    <row r="5" spans="2:10" ht="5.25" customHeight="1">
      <c r="B5" s="53"/>
      <c r="C5" s="54"/>
      <c r="D5" s="59"/>
      <c r="E5" s="60"/>
      <c r="F5" s="60"/>
      <c r="G5" s="60"/>
      <c r="H5" s="60"/>
      <c r="I5" s="61"/>
      <c r="J5" s="62"/>
    </row>
    <row r="6" spans="2:10" ht="4.5" customHeight="1" thickBot="1">
      <c r="B6" s="63"/>
      <c r="C6" s="64"/>
      <c r="D6" s="55"/>
      <c r="E6" s="56"/>
      <c r="F6" s="56"/>
      <c r="G6" s="56"/>
      <c r="H6" s="56"/>
      <c r="I6" s="57"/>
      <c r="J6" s="58"/>
    </row>
    <row r="7" spans="2:10" ht="6" customHeight="1">
      <c r="B7" s="65"/>
      <c r="J7" s="66"/>
    </row>
    <row r="8" spans="2:10" ht="9" customHeight="1">
      <c r="B8" s="65"/>
      <c r="J8" s="66"/>
    </row>
    <row r="9" spans="2:10" ht="13">
      <c r="B9" s="65"/>
      <c r="C9" s="67" t="s">
        <v>121</v>
      </c>
      <c r="E9" s="68"/>
      <c r="H9" s="69"/>
      <c r="J9" s="66"/>
    </row>
    <row r="10" spans="2:10" ht="8.25" customHeight="1">
      <c r="B10" s="65"/>
      <c r="J10" s="66"/>
    </row>
    <row r="11" spans="2:10" ht="13">
      <c r="B11" s="65"/>
      <c r="C11" s="67" t="s">
        <v>102</v>
      </c>
      <c r="J11" s="66"/>
    </row>
    <row r="12" spans="2:10" ht="13">
      <c r="B12" s="65"/>
      <c r="C12" s="67" t="s">
        <v>103</v>
      </c>
      <c r="J12" s="66"/>
    </row>
    <row r="13" spans="2:10">
      <c r="B13" s="65"/>
      <c r="J13" s="66"/>
    </row>
    <row r="14" spans="2:10">
      <c r="B14" s="65"/>
      <c r="C14" s="46" t="s">
        <v>119</v>
      </c>
      <c r="G14" s="70"/>
      <c r="H14" s="70"/>
      <c r="I14" s="70"/>
      <c r="J14" s="66"/>
    </row>
    <row r="15" spans="2:10" ht="9" customHeight="1">
      <c r="B15" s="65"/>
      <c r="C15" s="71"/>
      <c r="G15" s="70"/>
      <c r="H15" s="70"/>
      <c r="I15" s="70"/>
      <c r="J15" s="66"/>
    </row>
    <row r="16" spans="2:10" ht="13">
      <c r="B16" s="65"/>
      <c r="C16" s="46" t="s">
        <v>104</v>
      </c>
      <c r="D16" s="68"/>
      <c r="G16" s="70"/>
      <c r="H16" s="72" t="s">
        <v>83</v>
      </c>
      <c r="I16" s="72" t="s">
        <v>84</v>
      </c>
      <c r="J16" s="66"/>
    </row>
    <row r="17" spans="2:14" ht="13">
      <c r="B17" s="65"/>
      <c r="C17" s="67" t="s">
        <v>85</v>
      </c>
      <c r="D17" s="67"/>
      <c r="E17" s="67"/>
      <c r="F17" s="67"/>
      <c r="G17" s="70"/>
      <c r="H17" s="73">
        <v>14</v>
      </c>
      <c r="I17" s="74">
        <v>10358156</v>
      </c>
      <c r="J17" s="66"/>
    </row>
    <row r="18" spans="2:14">
      <c r="B18" s="65"/>
      <c r="C18" s="46" t="s">
        <v>86</v>
      </c>
      <c r="G18" s="70"/>
      <c r="H18" s="76">
        <v>2</v>
      </c>
      <c r="I18" s="77">
        <v>490348</v>
      </c>
      <c r="J18" s="66"/>
    </row>
    <row r="19" spans="2:14">
      <c r="B19" s="65"/>
      <c r="C19" s="46" t="s">
        <v>87</v>
      </c>
      <c r="G19" s="70"/>
      <c r="H19" s="76">
        <v>4</v>
      </c>
      <c r="I19" s="77">
        <v>2050958</v>
      </c>
      <c r="J19" s="66"/>
    </row>
    <row r="20" spans="2:14">
      <c r="B20" s="65"/>
      <c r="C20" s="46" t="s">
        <v>88</v>
      </c>
      <c r="H20" s="78">
        <v>3</v>
      </c>
      <c r="I20" s="79">
        <v>1503942</v>
      </c>
      <c r="J20" s="66"/>
    </row>
    <row r="21" spans="2:14">
      <c r="B21" s="65"/>
      <c r="C21" s="46" t="s">
        <v>89</v>
      </c>
      <c r="H21" s="78">
        <v>0</v>
      </c>
      <c r="I21" s="79">
        <v>0</v>
      </c>
      <c r="J21" s="66"/>
      <c r="N21" s="80"/>
    </row>
    <row r="22" spans="2:14" ht="13" thickBot="1">
      <c r="B22" s="65"/>
      <c r="C22" s="46" t="s">
        <v>90</v>
      </c>
      <c r="H22" s="81">
        <v>1</v>
      </c>
      <c r="I22" s="82">
        <v>62800</v>
      </c>
      <c r="J22" s="66"/>
    </row>
    <row r="23" spans="2:14" ht="13">
      <c r="B23" s="65"/>
      <c r="C23" s="67" t="s">
        <v>91</v>
      </c>
      <c r="D23" s="67"/>
      <c r="E23" s="67"/>
      <c r="F23" s="67"/>
      <c r="H23" s="83">
        <f>H18+H19+H20+H21+H22</f>
        <v>10</v>
      </c>
      <c r="I23" s="84">
        <f>I18+I19+I20+I21+I22</f>
        <v>4108048</v>
      </c>
      <c r="J23" s="66"/>
    </row>
    <row r="24" spans="2:14">
      <c r="B24" s="65"/>
      <c r="C24" s="46" t="s">
        <v>92</v>
      </c>
      <c r="H24" s="78">
        <v>4</v>
      </c>
      <c r="I24" s="79">
        <v>6250108</v>
      </c>
      <c r="J24" s="66"/>
    </row>
    <row r="25" spans="2:14" ht="13" thickBot="1">
      <c r="B25" s="65"/>
      <c r="C25" s="46" t="s">
        <v>93</v>
      </c>
      <c r="H25" s="81">
        <v>0</v>
      </c>
      <c r="I25" s="82">
        <v>0</v>
      </c>
      <c r="J25" s="66"/>
    </row>
    <row r="26" spans="2:14" ht="13">
      <c r="B26" s="65"/>
      <c r="C26" s="67" t="s">
        <v>94</v>
      </c>
      <c r="D26" s="67"/>
      <c r="E26" s="67"/>
      <c r="F26" s="67"/>
      <c r="H26" s="83">
        <f>H24+H25</f>
        <v>4</v>
      </c>
      <c r="I26" s="84">
        <f>I24+I25</f>
        <v>6250108</v>
      </c>
      <c r="J26" s="66"/>
    </row>
    <row r="27" spans="2:14" ht="13.5" thickBot="1">
      <c r="B27" s="65"/>
      <c r="C27" s="70" t="s">
        <v>95</v>
      </c>
      <c r="D27" s="85"/>
      <c r="E27" s="85"/>
      <c r="F27" s="85"/>
      <c r="G27" s="70"/>
      <c r="H27" s="86">
        <v>0</v>
      </c>
      <c r="I27" s="87">
        <v>0</v>
      </c>
      <c r="J27" s="88"/>
    </row>
    <row r="28" spans="2:14" ht="13">
      <c r="B28" s="65"/>
      <c r="C28" s="85" t="s">
        <v>96</v>
      </c>
      <c r="D28" s="85"/>
      <c r="E28" s="85"/>
      <c r="F28" s="85"/>
      <c r="G28" s="70"/>
      <c r="H28" s="89">
        <f>H27</f>
        <v>0</v>
      </c>
      <c r="I28" s="77">
        <f>I27</f>
        <v>0</v>
      </c>
      <c r="J28" s="88"/>
    </row>
    <row r="29" spans="2:14" ht="13">
      <c r="B29" s="65"/>
      <c r="C29" s="85"/>
      <c r="D29" s="85"/>
      <c r="E29" s="85"/>
      <c r="F29" s="85"/>
      <c r="G29" s="70"/>
      <c r="H29" s="76"/>
      <c r="I29" s="74"/>
      <c r="J29" s="88"/>
    </row>
    <row r="30" spans="2:14" ht="13.5" thickBot="1">
      <c r="B30" s="65"/>
      <c r="C30" s="85" t="s">
        <v>97</v>
      </c>
      <c r="D30" s="85"/>
      <c r="E30" s="70"/>
      <c r="F30" s="70"/>
      <c r="G30" s="70"/>
      <c r="H30" s="90"/>
      <c r="I30" s="91"/>
      <c r="J30" s="88"/>
    </row>
    <row r="31" spans="2:14" ht="13.5" thickTop="1">
      <c r="B31" s="65"/>
      <c r="C31" s="85"/>
      <c r="D31" s="85"/>
      <c r="E31" s="70"/>
      <c r="F31" s="70"/>
      <c r="G31" s="70"/>
      <c r="H31" s="77">
        <f>H23+H26+H28</f>
        <v>14</v>
      </c>
      <c r="I31" s="77">
        <f>I23+I26+I28</f>
        <v>10358156</v>
      </c>
      <c r="J31" s="88"/>
    </row>
    <row r="32" spans="2:14" ht="9.75" customHeight="1">
      <c r="B32" s="65"/>
      <c r="C32" s="70"/>
      <c r="D32" s="70"/>
      <c r="E32" s="70"/>
      <c r="F32" s="70"/>
      <c r="G32" s="92"/>
      <c r="H32" s="93"/>
      <c r="I32" s="94"/>
      <c r="J32" s="88"/>
    </row>
    <row r="33" spans="2:10" ht="9.75" customHeight="1">
      <c r="B33" s="65"/>
      <c r="C33" s="70"/>
      <c r="D33" s="70"/>
      <c r="E33" s="70"/>
      <c r="F33" s="70"/>
      <c r="G33" s="92"/>
      <c r="H33" s="93"/>
      <c r="I33" s="94"/>
      <c r="J33" s="88"/>
    </row>
    <row r="34" spans="2:10" ht="9.75" customHeight="1">
      <c r="B34" s="65"/>
      <c r="C34" s="70"/>
      <c r="D34" s="70"/>
      <c r="E34" s="70"/>
      <c r="F34" s="70"/>
      <c r="G34" s="92"/>
      <c r="H34" s="93"/>
      <c r="I34" s="94"/>
      <c r="J34" s="88"/>
    </row>
    <row r="35" spans="2:10" ht="9.75" customHeight="1">
      <c r="B35" s="65"/>
      <c r="C35" s="70"/>
      <c r="D35" s="70"/>
      <c r="E35" s="70"/>
      <c r="F35" s="70"/>
      <c r="G35" s="92"/>
      <c r="H35" s="93"/>
      <c r="I35" s="94"/>
      <c r="J35" s="88"/>
    </row>
    <row r="36" spans="2:10" ht="9.75" customHeight="1">
      <c r="B36" s="65"/>
      <c r="C36" s="70"/>
      <c r="D36" s="70"/>
      <c r="E36" s="70"/>
      <c r="F36" s="70"/>
      <c r="G36" s="92"/>
      <c r="H36" s="93"/>
      <c r="I36" s="94"/>
      <c r="J36" s="88"/>
    </row>
    <row r="37" spans="2:10" ht="13.5" thickBot="1">
      <c r="B37" s="65"/>
      <c r="C37" s="95"/>
      <c r="D37" s="96"/>
      <c r="E37" s="70"/>
      <c r="F37" s="70"/>
      <c r="G37" s="70"/>
      <c r="H37" s="97"/>
      <c r="I37" s="98"/>
      <c r="J37" s="88"/>
    </row>
    <row r="38" spans="2:10" ht="13">
      <c r="B38" s="65"/>
      <c r="C38" s="85" t="s">
        <v>117</v>
      </c>
      <c r="D38" s="92"/>
      <c r="E38" s="70"/>
      <c r="F38" s="70"/>
      <c r="G38" s="70"/>
      <c r="H38" s="99" t="s">
        <v>98</v>
      </c>
      <c r="I38" s="92"/>
      <c r="J38" s="88"/>
    </row>
    <row r="39" spans="2:10" ht="13">
      <c r="B39" s="65"/>
      <c r="C39" s="85" t="s">
        <v>118</v>
      </c>
      <c r="D39" s="70"/>
      <c r="E39" s="70"/>
      <c r="F39" s="70"/>
      <c r="G39" s="70"/>
      <c r="H39" s="85" t="s">
        <v>99</v>
      </c>
      <c r="I39" s="92"/>
      <c r="J39" s="88"/>
    </row>
    <row r="40" spans="2:10" ht="13">
      <c r="B40" s="65"/>
      <c r="C40" s="70"/>
      <c r="D40" s="70"/>
      <c r="E40" s="70"/>
      <c r="F40" s="70"/>
      <c r="G40" s="70"/>
      <c r="H40" s="85" t="s">
        <v>100</v>
      </c>
      <c r="I40" s="92"/>
      <c r="J40" s="88"/>
    </row>
    <row r="41" spans="2:10" ht="13">
      <c r="B41" s="65"/>
      <c r="C41" s="70"/>
      <c r="D41" s="70"/>
      <c r="E41" s="70"/>
      <c r="F41" s="70"/>
      <c r="G41" s="85"/>
      <c r="H41" s="92"/>
      <c r="I41" s="92"/>
      <c r="J41" s="88"/>
    </row>
    <row r="42" spans="2:10">
      <c r="B42" s="65"/>
      <c r="C42" s="100" t="s">
        <v>101</v>
      </c>
      <c r="D42" s="100"/>
      <c r="E42" s="100"/>
      <c r="F42" s="100"/>
      <c r="G42" s="100"/>
      <c r="H42" s="100"/>
      <c r="I42" s="100"/>
      <c r="J42" s="88"/>
    </row>
    <row r="43" spans="2:10">
      <c r="B43" s="65"/>
      <c r="C43" s="100"/>
      <c r="D43" s="100"/>
      <c r="E43" s="100"/>
      <c r="F43" s="100"/>
      <c r="G43" s="100"/>
      <c r="H43" s="100"/>
      <c r="I43" s="100"/>
      <c r="J43" s="88"/>
    </row>
    <row r="44" spans="2:10" ht="7.5" customHeight="1" thickBot="1">
      <c r="B44" s="101"/>
      <c r="C44" s="102"/>
      <c r="D44" s="102"/>
      <c r="E44" s="102"/>
      <c r="F44" s="102"/>
      <c r="G44" s="103"/>
      <c r="H44" s="103"/>
      <c r="I44" s="103"/>
      <c r="J44" s="10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20" sqref="F20"/>
    </sheetView>
  </sheetViews>
  <sheetFormatPr baseColWidth="10" defaultRowHeight="14"/>
  <cols>
    <col min="9" max="9" width="23.6640625" customWidth="1"/>
  </cols>
  <sheetData>
    <row r="1" spans="1:9" ht="14.5" thickBot="1">
      <c r="A1" s="105"/>
      <c r="B1" s="106"/>
      <c r="C1" s="107" t="s">
        <v>105</v>
      </c>
      <c r="D1" s="108"/>
      <c r="E1" s="108"/>
      <c r="F1" s="108"/>
      <c r="G1" s="108"/>
      <c r="H1" s="109"/>
      <c r="I1" s="110" t="s">
        <v>80</v>
      </c>
    </row>
    <row r="2" spans="1:9" ht="53.5" customHeight="1" thickBot="1">
      <c r="A2" s="111"/>
      <c r="B2" s="112"/>
      <c r="C2" s="113" t="s">
        <v>106</v>
      </c>
      <c r="D2" s="114"/>
      <c r="E2" s="114"/>
      <c r="F2" s="114"/>
      <c r="G2" s="114"/>
      <c r="H2" s="115"/>
      <c r="I2" s="116" t="s">
        <v>107</v>
      </c>
    </row>
    <row r="3" spans="1:9">
      <c r="A3" s="117"/>
      <c r="B3" s="70"/>
      <c r="C3" s="70"/>
      <c r="D3" s="70"/>
      <c r="E3" s="70"/>
      <c r="F3" s="70"/>
      <c r="G3" s="70"/>
      <c r="H3" s="70"/>
      <c r="I3" s="88"/>
    </row>
    <row r="4" spans="1:9">
      <c r="A4" s="117"/>
      <c r="B4" s="70"/>
      <c r="C4" s="70"/>
      <c r="D4" s="70"/>
      <c r="E4" s="70"/>
      <c r="F4" s="70"/>
      <c r="G4" s="70"/>
      <c r="H4" s="70"/>
      <c r="I4" s="88"/>
    </row>
    <row r="5" spans="1:9">
      <c r="A5" s="117"/>
      <c r="B5" s="67" t="s">
        <v>121</v>
      </c>
      <c r="C5" s="118"/>
      <c r="D5" s="119"/>
      <c r="E5" s="70"/>
      <c r="F5" s="70"/>
      <c r="G5" s="70"/>
      <c r="H5" s="70"/>
      <c r="I5" s="88"/>
    </row>
    <row r="6" spans="1:9">
      <c r="A6" s="117"/>
      <c r="B6" s="46"/>
      <c r="C6" s="70"/>
      <c r="D6" s="70"/>
      <c r="E6" s="70"/>
      <c r="F6" s="70"/>
      <c r="G6" s="70"/>
      <c r="H6" s="70"/>
      <c r="I6" s="88"/>
    </row>
    <row r="7" spans="1:9">
      <c r="A7" s="117"/>
      <c r="B7" s="67" t="s">
        <v>102</v>
      </c>
      <c r="C7" s="70"/>
      <c r="D7" s="70"/>
      <c r="E7" s="70"/>
      <c r="F7" s="70"/>
      <c r="G7" s="70"/>
      <c r="H7" s="70"/>
      <c r="I7" s="88"/>
    </row>
    <row r="8" spans="1:9">
      <c r="A8" s="117"/>
      <c r="B8" s="67" t="s">
        <v>103</v>
      </c>
      <c r="C8" s="70"/>
      <c r="D8" s="70"/>
      <c r="E8" s="70"/>
      <c r="F8" s="70"/>
      <c r="G8" s="70"/>
      <c r="H8" s="70"/>
      <c r="I8" s="88"/>
    </row>
    <row r="9" spans="1:9">
      <c r="A9" s="117"/>
      <c r="B9" s="70"/>
      <c r="C9" s="70"/>
      <c r="D9" s="70"/>
      <c r="E9" s="70"/>
      <c r="F9" s="70"/>
      <c r="G9" s="70"/>
      <c r="H9" s="70"/>
      <c r="I9" s="88"/>
    </row>
    <row r="10" spans="1:9">
      <c r="A10" s="117"/>
      <c r="B10" s="70" t="s">
        <v>108</v>
      </c>
      <c r="C10" s="70"/>
      <c r="D10" s="70"/>
      <c r="E10" s="70"/>
      <c r="F10" s="70"/>
      <c r="G10" s="70"/>
      <c r="H10" s="70"/>
      <c r="I10" s="88"/>
    </row>
    <row r="11" spans="1:9">
      <c r="A11" s="117"/>
      <c r="B11" s="120"/>
      <c r="C11" s="70"/>
      <c r="D11" s="70"/>
      <c r="E11" s="70"/>
      <c r="F11" s="70"/>
      <c r="G11" s="70"/>
      <c r="H11" s="70"/>
      <c r="I11" s="88"/>
    </row>
    <row r="12" spans="1:9">
      <c r="A12" s="117"/>
      <c r="B12" s="46" t="s">
        <v>104</v>
      </c>
      <c r="C12" s="119"/>
      <c r="D12" s="70"/>
      <c r="E12" s="70"/>
      <c r="F12" s="70"/>
      <c r="G12" s="72" t="s">
        <v>109</v>
      </c>
      <c r="H12" s="72" t="s">
        <v>110</v>
      </c>
      <c r="I12" s="88"/>
    </row>
    <row r="13" spans="1:9">
      <c r="A13" s="117"/>
      <c r="B13" s="85" t="s">
        <v>85</v>
      </c>
      <c r="C13" s="85"/>
      <c r="D13" s="85"/>
      <c r="E13" s="85"/>
      <c r="F13" s="70"/>
      <c r="G13" s="121">
        <f>G19</f>
        <v>9</v>
      </c>
      <c r="H13" s="122">
        <f>H19</f>
        <v>4045248</v>
      </c>
      <c r="I13" s="88"/>
    </row>
    <row r="14" spans="1:9">
      <c r="A14" s="117"/>
      <c r="B14" s="70" t="s">
        <v>86</v>
      </c>
      <c r="C14" s="70"/>
      <c r="D14" s="70"/>
      <c r="E14" s="70"/>
      <c r="F14" s="70"/>
      <c r="G14" s="123">
        <v>2</v>
      </c>
      <c r="H14" s="124">
        <v>490348</v>
      </c>
      <c r="I14" s="88"/>
    </row>
    <row r="15" spans="1:9">
      <c r="A15" s="117"/>
      <c r="B15" s="70" t="s">
        <v>87</v>
      </c>
      <c r="C15" s="70"/>
      <c r="D15" s="70"/>
      <c r="E15" s="70"/>
      <c r="F15" s="70"/>
      <c r="G15" s="123">
        <v>4</v>
      </c>
      <c r="H15" s="124">
        <v>2050958</v>
      </c>
      <c r="I15" s="88"/>
    </row>
    <row r="16" spans="1:9">
      <c r="A16" s="117"/>
      <c r="B16" s="70" t="s">
        <v>88</v>
      </c>
      <c r="C16" s="70"/>
      <c r="D16" s="70"/>
      <c r="E16" s="70"/>
      <c r="F16" s="70"/>
      <c r="G16" s="123">
        <v>3</v>
      </c>
      <c r="H16" s="124">
        <v>1503942</v>
      </c>
      <c r="I16" s="88"/>
    </row>
    <row r="17" spans="1:9">
      <c r="A17" s="117"/>
      <c r="B17" s="70" t="s">
        <v>89</v>
      </c>
      <c r="C17" s="70"/>
      <c r="D17" s="70"/>
      <c r="E17" s="70"/>
      <c r="F17" s="70"/>
      <c r="G17" s="123">
        <v>0</v>
      </c>
      <c r="H17" s="124">
        <v>0</v>
      </c>
      <c r="I17" s="88"/>
    </row>
    <row r="18" spans="1:9">
      <c r="A18" s="117"/>
      <c r="B18" s="70" t="s">
        <v>111</v>
      </c>
      <c r="C18" s="70"/>
      <c r="D18" s="70"/>
      <c r="E18" s="70"/>
      <c r="F18" s="70"/>
      <c r="G18" s="125">
        <v>0</v>
      </c>
      <c r="H18" s="126">
        <v>0</v>
      </c>
      <c r="I18" s="88"/>
    </row>
    <row r="19" spans="1:9">
      <c r="A19" s="117"/>
      <c r="B19" s="85" t="s">
        <v>112</v>
      </c>
      <c r="C19" s="85"/>
      <c r="D19" s="85"/>
      <c r="E19" s="85"/>
      <c r="F19" s="70"/>
      <c r="G19" s="123">
        <f>SUM(G14:G18)</f>
        <v>9</v>
      </c>
      <c r="H19" s="122">
        <f>(H14+H15+H16+H17+H18)</f>
        <v>4045248</v>
      </c>
      <c r="I19" s="88"/>
    </row>
    <row r="20" spans="1:9" ht="14.5" thickBot="1">
      <c r="A20" s="117"/>
      <c r="B20" s="85"/>
      <c r="C20" s="85"/>
      <c r="D20" s="70"/>
      <c r="E20" s="70"/>
      <c r="F20" s="70"/>
      <c r="G20" s="127"/>
      <c r="H20" s="128"/>
      <c r="I20" s="88"/>
    </row>
    <row r="21" spans="1:9" ht="14.5" thickTop="1">
      <c r="A21" s="117"/>
      <c r="B21" s="85"/>
      <c r="C21" s="85"/>
      <c r="D21" s="70"/>
      <c r="E21" s="70"/>
      <c r="F21" s="70"/>
      <c r="G21" s="92"/>
      <c r="H21" s="129"/>
      <c r="I21" s="88"/>
    </row>
    <row r="22" spans="1:9">
      <c r="A22" s="117"/>
      <c r="B22" s="70"/>
      <c r="C22" s="70"/>
      <c r="D22" s="70"/>
      <c r="E22" s="70"/>
      <c r="F22" s="92"/>
      <c r="G22" s="92"/>
      <c r="H22" s="92"/>
      <c r="I22" s="88"/>
    </row>
    <row r="23" spans="1:9" ht="14.5" thickBot="1">
      <c r="A23" s="117"/>
      <c r="B23" s="96"/>
      <c r="C23" s="96"/>
      <c r="D23" s="70"/>
      <c r="E23" s="70"/>
      <c r="F23" s="96"/>
      <c r="G23" s="96"/>
      <c r="H23" s="92"/>
      <c r="I23" s="88"/>
    </row>
    <row r="24" spans="1:9">
      <c r="A24" s="117"/>
      <c r="B24" s="92" t="s">
        <v>113</v>
      </c>
      <c r="C24" s="92"/>
      <c r="D24" s="70"/>
      <c r="E24" s="70"/>
      <c r="F24" s="92"/>
      <c r="G24" s="92"/>
      <c r="H24" s="92"/>
      <c r="I24" s="88"/>
    </row>
    <row r="25" spans="1:9">
      <c r="A25" s="117"/>
      <c r="B25" s="92" t="s">
        <v>117</v>
      </c>
      <c r="C25" s="92"/>
      <c r="D25" s="70"/>
      <c r="E25" s="70"/>
      <c r="F25" s="92" t="s">
        <v>114</v>
      </c>
      <c r="G25" s="92"/>
      <c r="H25" s="92"/>
      <c r="I25" s="88"/>
    </row>
    <row r="26" spans="1:9">
      <c r="A26" s="117"/>
      <c r="B26" s="92" t="s">
        <v>118</v>
      </c>
      <c r="C26" s="92"/>
      <c r="D26" s="70"/>
      <c r="E26" s="70"/>
      <c r="F26" s="92" t="s">
        <v>115</v>
      </c>
      <c r="G26" s="92"/>
      <c r="H26" s="92"/>
      <c r="I26" s="88"/>
    </row>
    <row r="27" spans="1:9">
      <c r="A27" s="117"/>
      <c r="B27" s="92"/>
      <c r="C27" s="92"/>
      <c r="D27" s="70"/>
      <c r="E27" s="70"/>
      <c r="F27" s="92"/>
      <c r="G27" s="92"/>
      <c r="H27" s="92"/>
      <c r="I27" s="88"/>
    </row>
    <row r="28" spans="1:9" ht="18.5" customHeight="1">
      <c r="A28" s="117"/>
      <c r="B28" s="130" t="s">
        <v>116</v>
      </c>
      <c r="C28" s="130"/>
      <c r="D28" s="130"/>
      <c r="E28" s="130"/>
      <c r="F28" s="130"/>
      <c r="G28" s="130"/>
      <c r="H28" s="130"/>
      <c r="I28" s="88"/>
    </row>
    <row r="29" spans="1:9" ht="14.5" thickBot="1">
      <c r="A29" s="131"/>
      <c r="B29" s="132"/>
      <c r="C29" s="132"/>
      <c r="D29" s="132"/>
      <c r="E29" s="132"/>
      <c r="F29" s="96"/>
      <c r="G29" s="96"/>
      <c r="H29" s="96"/>
      <c r="I29" s="13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MIRED BARRANQUILLA IPS</dc:creator>
  <cp:lastModifiedBy>Paola Andrea Jimenez Prado</cp:lastModifiedBy>
  <cp:lastPrinted>2024-06-19T13:02:11Z</cp:lastPrinted>
  <dcterms:created xsi:type="dcterms:W3CDTF">2024-05-24T14:33:18Z</dcterms:created>
  <dcterms:modified xsi:type="dcterms:W3CDTF">2024-06-19T13:23:05Z</dcterms:modified>
</cp:coreProperties>
</file>