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1081281 URGETRAUMA SAN FERNANDO S.A.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X1" i="2" l="1"/>
  <c r="W1" i="2" l="1"/>
  <c r="V1" i="2"/>
  <c r="U1" i="2"/>
  <c r="S1" i="2"/>
  <c r="R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<sst xmlns="http://schemas.openxmlformats.org/spreadsheetml/2006/main" count="157" uniqueCount="89">
  <si>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</si>
  <si>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</si>
  <si>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</si>
  <si>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</si>
  <si>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</si>
  <si>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</si>
  <si>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</si>
  <si>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</si>
  <si>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</si>
  <si>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</si>
  <si>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</si>
  <si>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</si>
  <si>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901081281</t>
  </si>
  <si>
    <t>URGETRAUMA SAN FERNANDO SAS</t>
  </si>
  <si>
    <t>EVENTO</t>
  </si>
  <si>
    <t>Urgetrauma San Fernando</t>
  </si>
  <si>
    <t xml:space="preserve">Urgetrauma San Fernando </t>
  </si>
  <si>
    <t>URGENCIAS</t>
  </si>
  <si>
    <t>Alf+Fac</t>
  </si>
  <si>
    <t>Llave</t>
  </si>
  <si>
    <t>901081281_617236</t>
  </si>
  <si>
    <t>901081281_616561</t>
  </si>
  <si>
    <t>901081281_613037</t>
  </si>
  <si>
    <t>901081281_19941</t>
  </si>
  <si>
    <t>901081281_19938</t>
  </si>
  <si>
    <t xml:space="preserve">Fecha de radicacion EPS </t>
  </si>
  <si>
    <t>Boxalud</t>
  </si>
  <si>
    <t>Devuelta</t>
  </si>
  <si>
    <t>MIGRACION: AUT: SE OBJETA FACTURA, NO SE EVIDENCIA AUTORIZACION PARA ELSERVICIO PRESTADO, POR FAVOR SOLICITAR AUTORIZACION AL CORRE capautorizaciones@epsdelagente.com.co, los correos donde solicitan AUTORIZACIONES están errados.    nancy</t>
  </si>
  <si>
    <t>MIGRACION: 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</si>
  <si>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Finalizada</t>
  </si>
  <si>
    <t>Observacion objeccion</t>
  </si>
  <si>
    <t>Valor Total Bruto</t>
  </si>
  <si>
    <t>Valor Devolucion</t>
  </si>
  <si>
    <t>Valor Radicado</t>
  </si>
  <si>
    <t>Valor Glosa Aceptada</t>
  </si>
  <si>
    <t>Valor Pagar</t>
  </si>
  <si>
    <t>Valor compensacion SAP</t>
  </si>
  <si>
    <t>Doc compensacion</t>
  </si>
  <si>
    <t xml:space="preserve">Fecha de compensacion </t>
  </si>
  <si>
    <t>Valor TF</t>
  </si>
  <si>
    <t>FACTURA CERRADA EN CARTERA</t>
  </si>
  <si>
    <t>FACTURA CANCELADA</t>
  </si>
  <si>
    <t>FACTURA DEVUELTA</t>
  </si>
  <si>
    <t>Fecha de corte</t>
  </si>
  <si>
    <t>MIGRACION: AUT: SE OBJETA FACTURA, NO SE EVIDENCIA AUTORIZACION PARAEL SERVICIO PRESTADO, POR FAVOR SOLICITAR AUTORIZACION PARA DAR TRAMITE DE PAGO. CORREO AUT:capautorizaciones@epsdelagente.com.co  lineas 018000186974 y 4856270.             NANCY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</si>
  <si>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</si>
  <si>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</si>
  <si>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</si>
  <si>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</si>
  <si>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</si>
  <si>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</si>
  <si>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</si>
  <si>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</si>
  <si>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</si>
  <si>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</si>
  <si>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</si>
  <si>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</si>
  <si>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</si>
  <si>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</si>
  <si>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</si>
  <si>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</si>
  <si>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</si>
  <si>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</si>
  <si>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</si>
  <si>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</si>
  <si>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</si>
  <si>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</si>
  <si>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</si>
  <si>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</si>
  <si>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</si>
  <si>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</si>
  <si>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</si>
  <si>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</si>
  <si>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</si>
  <si>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</si>
  <si>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</si>
  <si>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</si>
  <si>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</si>
  <si>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</si>
  <si>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URGETRAUMA SAN FERNANDO SAS</t>
  </si>
  <si>
    <t>NIT: 901081281</t>
  </si>
  <si>
    <t>Con Corte al dia: 30/06/2024</t>
  </si>
  <si>
    <t>Ingrid J. Muñoz</t>
  </si>
  <si>
    <t>Dpto. de Cartera.</t>
  </si>
  <si>
    <t xml:space="preserve">A continuacion me permito remitir nuestra respuesta al estado de cartera presentado en la fecha: </t>
  </si>
  <si>
    <t>Santiago de Cali, Septiembre 26 del 2024</t>
  </si>
  <si>
    <t>Con Corte al dia: 30/08/2024</t>
  </si>
  <si>
    <t>Estado de Factura EPS Septiembre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</si>
</sst>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4" fontId="6" fillId="0" borderId="1" xfId="1" applyNumberFormat="1" applyFont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7" fontId="7" fillId="0" borderId="0" xfId="2" applyNumberFormat="1" applyFont="1" applyAlignment="1">
      <alignment horizontal="right"/>
    </xf>
    <xf numFmtId="167" fontId="10" fillId="0" borderId="14" xfId="4" applyNumberFormat="1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10" xfId="3" applyNumberFormat="1" applyFont="1" applyBorder="1"/>
    <xf numFmtId="169" fontId="7" fillId="0" borderId="10" xfId="3" applyNumberFormat="1" applyFont="1" applyBorder="1"/>
    <xf numFmtId="166" fontId="10" fillId="0" borderId="10" xfId="4" applyFont="1" applyBorder="1"/>
    <xf numFmtId="168" fontId="7" fillId="0" borderId="10" xfId="2" applyNumberFormat="1" applyFont="1" applyBorder="1"/>
    <xf numFmtId="169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69" fontId="8" fillId="0" borderId="10" xfId="3" applyNumberFormat="1" applyFont="1" applyBorder="1"/>
    <xf numFmtId="0" fontId="8" fillId="0" borderId="11" xfId="3" applyFont="1" applyBorder="1"/>
    <xf numFmtId="0" fontId="10" fillId="0" borderId="6" xfId="3" applyFont="1" applyBorder="1" applyAlignment="1">
      <alignment horizontal="center" vertical="center"/>
    </xf>
    <xf numFmtId="0" fontId="10" fillId="0" borderId="18" xfId="3" applyFont="1" applyBorder="1" applyAlignment="1">
      <alignment horizontal="center" vertical="center"/>
    </xf>
    <xf numFmtId="0" fontId="7" fillId="0" borderId="7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0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center"/>
    </xf>
    <xf numFmtId="170" fontId="7" fillId="0" borderId="2" xfId="1" applyNumberFormat="1" applyFont="1" applyBorder="1" applyAlignment="1">
      <alignment horizontal="right"/>
    </xf>
    <xf numFmtId="164" fontId="7" fillId="0" borderId="14" xfId="1" applyNumberFormat="1" applyFont="1" applyBorder="1" applyAlignment="1">
      <alignment horizontal="center"/>
    </xf>
    <xf numFmtId="170" fontId="7" fillId="0" borderId="14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11" fillId="0" borderId="0" xfId="3" applyFont="1" applyAlignment="1">
      <alignment horizontal="center" vertical="center" wrapText="1"/>
    </xf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27.81640625" customWidth="1"/>
    <col min="3" max="3" width="9" customWidth="1"/>
    <col min="4" max="4" width="8.81640625" customWidth="1"/>
    <col min="5" max="5" width="11.26953125" style="8" bestFit="1" customWidth="1"/>
    <col min="6" max="6" width="14.7265625" style="8" customWidth="1"/>
    <col min="7" max="7" width="9.26953125" customWidth="1"/>
    <col min="8" max="8" width="9.81640625" customWidth="1"/>
    <col min="9" max="9" width="15.7265625" bestFit="1" customWidth="1"/>
    <col min="10" max="10" width="22.816406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6" t="s">
        <v>2</v>
      </c>
      <c r="F1" s="6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 t="s">
        <v>12</v>
      </c>
      <c r="B2" s="1" t="s">
        <v>13</v>
      </c>
      <c r="C2" s="1">
        <v>6</v>
      </c>
      <c r="D2" s="1">
        <v>17236</v>
      </c>
      <c r="E2" s="7">
        <v>44999</v>
      </c>
      <c r="F2" s="7">
        <v>45033</v>
      </c>
      <c r="G2" s="1">
        <v>217732</v>
      </c>
      <c r="H2" s="1">
        <v>217732</v>
      </c>
      <c r="I2" s="5" t="s">
        <v>14</v>
      </c>
      <c r="J2" s="4" t="s">
        <v>16</v>
      </c>
      <c r="K2" s="5" t="s">
        <v>17</v>
      </c>
      <c r="L2" s="4"/>
    </row>
    <row r="3" spans="1:12" x14ac:dyDescent="0.35">
      <c r="A3" s="1" t="s">
        <v>12</v>
      </c>
      <c r="B3" s="1" t="s">
        <v>13</v>
      </c>
      <c r="C3" s="1">
        <v>6</v>
      </c>
      <c r="D3" s="1">
        <v>16561</v>
      </c>
      <c r="E3" s="7">
        <v>44951</v>
      </c>
      <c r="F3" s="7">
        <v>45033</v>
      </c>
      <c r="G3" s="1">
        <v>218540</v>
      </c>
      <c r="H3" s="1">
        <v>218540</v>
      </c>
      <c r="I3" s="5" t="s">
        <v>14</v>
      </c>
      <c r="J3" s="4" t="s">
        <v>15</v>
      </c>
      <c r="K3" s="5" t="s">
        <v>17</v>
      </c>
      <c r="L3" s="4"/>
    </row>
    <row r="4" spans="1:12" x14ac:dyDescent="0.35">
      <c r="A4" s="1" t="s">
        <v>12</v>
      </c>
      <c r="B4" s="1" t="s">
        <v>13</v>
      </c>
      <c r="C4" s="1">
        <v>6</v>
      </c>
      <c r="D4" s="1">
        <v>13037</v>
      </c>
      <c r="E4" s="7">
        <v>44769</v>
      </c>
      <c r="F4" s="7">
        <v>44840</v>
      </c>
      <c r="G4" s="1">
        <v>831709</v>
      </c>
      <c r="H4" s="1">
        <v>831709</v>
      </c>
      <c r="I4" s="5" t="s">
        <v>14</v>
      </c>
      <c r="J4" s="4" t="s">
        <v>15</v>
      </c>
      <c r="K4" s="5" t="s">
        <v>17</v>
      </c>
      <c r="L4" s="4"/>
    </row>
    <row r="5" spans="1:12" x14ac:dyDescent="0.35">
      <c r="A5" s="1" t="s">
        <v>12</v>
      </c>
      <c r="B5" s="1" t="s">
        <v>13</v>
      </c>
      <c r="C5" s="1">
        <v>1</v>
      </c>
      <c r="D5" s="1">
        <v>9941</v>
      </c>
      <c r="E5" s="7">
        <v>43630</v>
      </c>
      <c r="F5" s="7">
        <v>43866</v>
      </c>
      <c r="G5" s="1">
        <v>110838</v>
      </c>
      <c r="H5" s="1">
        <v>110838</v>
      </c>
      <c r="I5" s="5" t="s">
        <v>14</v>
      </c>
      <c r="J5" s="4" t="s">
        <v>15</v>
      </c>
      <c r="K5" s="5" t="s">
        <v>17</v>
      </c>
      <c r="L5" s="4"/>
    </row>
    <row r="6" spans="1:12" x14ac:dyDescent="0.35">
      <c r="A6" s="1" t="s">
        <v>12</v>
      </c>
      <c r="B6" s="1" t="s">
        <v>13</v>
      </c>
      <c r="C6" s="1">
        <v>1</v>
      </c>
      <c r="D6" s="1">
        <v>9938</v>
      </c>
      <c r="E6" s="7">
        <v>43630</v>
      </c>
      <c r="F6" s="7">
        <v>43866</v>
      </c>
      <c r="G6" s="1">
        <v>69280</v>
      </c>
      <c r="H6" s="1">
        <v>69280</v>
      </c>
      <c r="I6" s="5" t="s">
        <v>14</v>
      </c>
      <c r="J6" s="4" t="s">
        <v>15</v>
      </c>
      <c r="K6" s="5" t="s">
        <v>17</v>
      </c>
      <c r="L6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"/>
  <sheetViews>
    <sheetView showGridLines="0" topLeftCell="G1" zoomScale="80" zoomScaleNormal="80" workbookViewId="0">
      <selection activeCell="N8" sqref="N8"/>
    </sheetView>
  </sheetViews>
  <sheetFormatPr baseColWidth="10" defaultRowHeight="14.5" x14ac:dyDescent="0.35"/>
  <cols>
    <col min="2" max="2" width="32.36328125" customWidth="1"/>
    <col min="3" max="3" width="9" customWidth="1"/>
    <col min="4" max="5" width="8.81640625" customWidth="1"/>
    <col min="6" max="6" width="17.453125" bestFit="1" customWidth="1"/>
    <col min="7" max="7" width="11.26953125" style="8" bestFit="1" customWidth="1"/>
    <col min="8" max="9" width="14.7265625" style="8" customWidth="1"/>
    <col min="10" max="10" width="9.1796875" style="12" bestFit="1" customWidth="1"/>
    <col min="11" max="11" width="10.6328125" style="12" bestFit="1" customWidth="1"/>
    <col min="12" max="12" width="15.7265625" bestFit="1" customWidth="1"/>
    <col min="13" max="13" width="22.81640625" customWidth="1"/>
    <col min="14" max="14" width="15.1796875" customWidth="1"/>
    <col min="16" max="16" width="20.54296875" customWidth="1"/>
    <col min="18" max="19" width="11.54296875" bestFit="1" customWidth="1"/>
    <col min="20" max="20" width="12.1796875" customWidth="1"/>
    <col min="21" max="22" width="11.54296875" bestFit="1" customWidth="1"/>
    <col min="23" max="23" width="11" bestFit="1" customWidth="1"/>
    <col min="24" max="24" width="15" customWidth="1"/>
    <col min="25" max="25" width="16.26953125" customWidth="1"/>
    <col min="26" max="26" width="15.26953125" customWidth="1"/>
    <col min="27" max="27" width="10.54296875" style="12" bestFit="1" customWidth="1"/>
  </cols>
  <sheetData>
    <row r="1" spans="1:28" x14ac:dyDescent="0.35">
      <c r="K1" s="16">
        <f>SUBTOTAL(9,K3:K7)</f>
        <v>1448099</v>
      </c>
      <c r="R1" s="16">
        <f t="shared" ref="R1:X1" si="0">SUBTOTAL(9,R3:R7)</f>
        <v>1448099</v>
      </c>
      <c r="S1" s="16">
        <f t="shared" si="0"/>
        <v>1267981</v>
      </c>
      <c r="U1" s="16">
        <f t="shared" si="0"/>
        <v>1448099</v>
      </c>
      <c r="V1" s="16">
        <f t="shared" si="0"/>
        <v>110838</v>
      </c>
      <c r="W1" s="16">
        <f t="shared" si="0"/>
        <v>69280</v>
      </c>
      <c r="X1" s="16">
        <f t="shared" si="0"/>
        <v>69280</v>
      </c>
    </row>
    <row r="2" spans="1:2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0" t="s">
        <v>19</v>
      </c>
      <c r="G2" s="6" t="s">
        <v>2</v>
      </c>
      <c r="H2" s="6" t="s">
        <v>3</v>
      </c>
      <c r="I2" s="11" t="s">
        <v>25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7" t="s">
        <v>88</v>
      </c>
      <c r="Q2" s="2" t="s">
        <v>26</v>
      </c>
      <c r="R2" s="19" t="s">
        <v>32</v>
      </c>
      <c r="S2" s="20" t="s">
        <v>33</v>
      </c>
      <c r="T2" s="21" t="s">
        <v>31</v>
      </c>
      <c r="U2" s="19" t="s">
        <v>34</v>
      </c>
      <c r="V2" s="20" t="s">
        <v>35</v>
      </c>
      <c r="W2" s="19" t="s">
        <v>36</v>
      </c>
      <c r="X2" s="22" t="s">
        <v>37</v>
      </c>
      <c r="Y2" s="22" t="s">
        <v>38</v>
      </c>
      <c r="Z2" s="22" t="s">
        <v>39</v>
      </c>
      <c r="AA2" s="23" t="s">
        <v>40</v>
      </c>
      <c r="AB2" s="2" t="s">
        <v>44</v>
      </c>
    </row>
    <row r="3" spans="1:28" x14ac:dyDescent="0.35">
      <c r="A3" s="9">
        <v>901081281</v>
      </c>
      <c r="B3" s="1" t="s">
        <v>13</v>
      </c>
      <c r="C3" s="1">
        <v>6</v>
      </c>
      <c r="D3" s="1">
        <v>17236</v>
      </c>
      <c r="E3" s="9">
        <v>617236</v>
      </c>
      <c r="F3" s="1" t="s">
        <v>20</v>
      </c>
      <c r="G3" s="7">
        <v>44999</v>
      </c>
      <c r="H3" s="7">
        <v>45033</v>
      </c>
      <c r="I3" s="7">
        <v>45033</v>
      </c>
      <c r="J3" s="15">
        <v>217732</v>
      </c>
      <c r="K3" s="15">
        <v>217732</v>
      </c>
      <c r="L3" s="5" t="s">
        <v>14</v>
      </c>
      <c r="M3" s="18" t="s">
        <v>16</v>
      </c>
      <c r="N3" s="5" t="s">
        <v>17</v>
      </c>
      <c r="O3" s="4"/>
      <c r="P3" s="1" t="s">
        <v>43</v>
      </c>
      <c r="Q3" s="1" t="s">
        <v>27</v>
      </c>
      <c r="R3" s="15">
        <v>217732</v>
      </c>
      <c r="S3" s="15">
        <v>217732</v>
      </c>
      <c r="T3" s="1" t="s">
        <v>45</v>
      </c>
      <c r="U3" s="15">
        <v>217732</v>
      </c>
      <c r="V3" s="15">
        <v>0</v>
      </c>
      <c r="W3" s="15">
        <v>0</v>
      </c>
      <c r="X3" s="15">
        <v>0</v>
      </c>
      <c r="Y3" s="1"/>
      <c r="Z3" s="1"/>
      <c r="AA3" s="15">
        <v>0</v>
      </c>
      <c r="AB3" s="7">
        <v>45534</v>
      </c>
    </row>
    <row r="4" spans="1:28" x14ac:dyDescent="0.35">
      <c r="A4" s="9">
        <v>901081281</v>
      </c>
      <c r="B4" s="1" t="s">
        <v>13</v>
      </c>
      <c r="C4" s="1">
        <v>6</v>
      </c>
      <c r="D4" s="1">
        <v>16561</v>
      </c>
      <c r="E4" s="9">
        <v>616561</v>
      </c>
      <c r="F4" s="1" t="s">
        <v>21</v>
      </c>
      <c r="G4" s="7">
        <v>44951</v>
      </c>
      <c r="H4" s="7">
        <v>45033</v>
      </c>
      <c r="I4" s="7">
        <v>45033</v>
      </c>
      <c r="J4" s="15">
        <v>218540</v>
      </c>
      <c r="K4" s="15">
        <v>218540</v>
      </c>
      <c r="L4" s="5" t="s">
        <v>14</v>
      </c>
      <c r="M4" s="18" t="s">
        <v>15</v>
      </c>
      <c r="N4" s="5" t="s">
        <v>17</v>
      </c>
      <c r="O4" s="4"/>
      <c r="P4" s="1" t="s">
        <v>43</v>
      </c>
      <c r="Q4" s="1" t="s">
        <v>27</v>
      </c>
      <c r="R4" s="15">
        <v>218540</v>
      </c>
      <c r="S4" s="15">
        <v>218540</v>
      </c>
      <c r="T4" s="1" t="s">
        <v>28</v>
      </c>
      <c r="U4" s="15">
        <v>218540</v>
      </c>
      <c r="V4" s="15">
        <v>0</v>
      </c>
      <c r="W4" s="15">
        <v>0</v>
      </c>
      <c r="X4" s="15">
        <v>0</v>
      </c>
      <c r="Y4" s="1"/>
      <c r="Z4" s="1"/>
      <c r="AA4" s="15">
        <v>0</v>
      </c>
      <c r="AB4" s="7">
        <v>45534</v>
      </c>
    </row>
    <row r="5" spans="1:28" x14ac:dyDescent="0.35">
      <c r="A5" s="9">
        <v>901081281</v>
      </c>
      <c r="B5" s="1" t="s">
        <v>13</v>
      </c>
      <c r="C5" s="1">
        <v>6</v>
      </c>
      <c r="D5" s="1">
        <v>13037</v>
      </c>
      <c r="E5" s="9">
        <v>613037</v>
      </c>
      <c r="F5" s="1" t="s">
        <v>22</v>
      </c>
      <c r="G5" s="7">
        <v>44769</v>
      </c>
      <c r="H5" s="7">
        <v>44840</v>
      </c>
      <c r="I5" s="7">
        <v>44840</v>
      </c>
      <c r="J5" s="15">
        <v>831709</v>
      </c>
      <c r="K5" s="15">
        <v>831709</v>
      </c>
      <c r="L5" s="5" t="s">
        <v>14</v>
      </c>
      <c r="M5" s="18" t="s">
        <v>15</v>
      </c>
      <c r="N5" s="5" t="s">
        <v>17</v>
      </c>
      <c r="O5" s="4"/>
      <c r="P5" s="1" t="s">
        <v>43</v>
      </c>
      <c r="Q5" s="1" t="s">
        <v>27</v>
      </c>
      <c r="R5" s="15">
        <v>831709</v>
      </c>
      <c r="S5" s="15">
        <v>831709</v>
      </c>
      <c r="T5" s="1" t="s">
        <v>29</v>
      </c>
      <c r="U5" s="15">
        <v>831709</v>
      </c>
      <c r="V5" s="15">
        <v>0</v>
      </c>
      <c r="W5" s="15">
        <v>0</v>
      </c>
      <c r="X5" s="15">
        <v>0</v>
      </c>
      <c r="Y5" s="1"/>
      <c r="Z5" s="1"/>
      <c r="AA5" s="15">
        <v>0</v>
      </c>
      <c r="AB5" s="7">
        <v>45534</v>
      </c>
    </row>
    <row r="6" spans="1:28" x14ac:dyDescent="0.35">
      <c r="A6" s="9">
        <v>901081281</v>
      </c>
      <c r="B6" s="1" t="s">
        <v>13</v>
      </c>
      <c r="C6" s="1">
        <v>1</v>
      </c>
      <c r="D6" s="1">
        <v>9941</v>
      </c>
      <c r="E6" s="9">
        <v>19941</v>
      </c>
      <c r="F6" s="1" t="s">
        <v>23</v>
      </c>
      <c r="G6" s="7">
        <v>43630</v>
      </c>
      <c r="H6" s="7">
        <v>43866</v>
      </c>
      <c r="I6" s="7">
        <v>43888</v>
      </c>
      <c r="J6" s="15">
        <v>110838</v>
      </c>
      <c r="K6" s="15">
        <v>110838</v>
      </c>
      <c r="L6" s="5" t="s">
        <v>14</v>
      </c>
      <c r="M6" s="18" t="s">
        <v>15</v>
      </c>
      <c r="N6" s="5" t="s">
        <v>17</v>
      </c>
      <c r="O6" s="4"/>
      <c r="P6" s="1" t="s">
        <v>41</v>
      </c>
      <c r="Q6" s="1" t="s">
        <v>30</v>
      </c>
      <c r="R6" s="15">
        <v>110838</v>
      </c>
      <c r="S6" s="15">
        <v>0</v>
      </c>
      <c r="T6" s="1"/>
      <c r="U6" s="15">
        <v>110838</v>
      </c>
      <c r="V6" s="15">
        <v>110838</v>
      </c>
      <c r="W6" s="15">
        <v>0</v>
      </c>
      <c r="X6" s="15">
        <v>0</v>
      </c>
      <c r="Y6" s="1"/>
      <c r="Z6" s="1"/>
      <c r="AA6" s="15">
        <v>0</v>
      </c>
      <c r="AB6" s="7">
        <v>45534</v>
      </c>
    </row>
    <row r="7" spans="1:28" x14ac:dyDescent="0.35">
      <c r="A7" s="9">
        <v>901081281</v>
      </c>
      <c r="B7" s="1" t="s">
        <v>13</v>
      </c>
      <c r="C7" s="1">
        <v>1</v>
      </c>
      <c r="D7" s="1">
        <v>9938</v>
      </c>
      <c r="E7" s="9">
        <v>19938</v>
      </c>
      <c r="F7" s="1" t="s">
        <v>24</v>
      </c>
      <c r="G7" s="7">
        <v>43630</v>
      </c>
      <c r="H7" s="7">
        <v>43866</v>
      </c>
      <c r="I7" s="7">
        <v>43867</v>
      </c>
      <c r="J7" s="15">
        <v>69280</v>
      </c>
      <c r="K7" s="15">
        <v>69280</v>
      </c>
      <c r="L7" s="5" t="s">
        <v>14</v>
      </c>
      <c r="M7" s="18" t="s">
        <v>15</v>
      </c>
      <c r="N7" s="5" t="s">
        <v>17</v>
      </c>
      <c r="O7" s="4"/>
      <c r="P7" s="1" t="s">
        <v>42</v>
      </c>
      <c r="Q7" s="1" t="s">
        <v>30</v>
      </c>
      <c r="R7" s="15">
        <v>69280</v>
      </c>
      <c r="S7" s="15">
        <v>0</v>
      </c>
      <c r="T7" s="1"/>
      <c r="U7" s="15">
        <v>69280</v>
      </c>
      <c r="V7" s="15">
        <v>0</v>
      </c>
      <c r="W7" s="15">
        <v>69280</v>
      </c>
      <c r="X7" s="15">
        <v>69280</v>
      </c>
      <c r="Y7" s="1">
        <v>2200916064</v>
      </c>
      <c r="Z7" s="7">
        <v>44081</v>
      </c>
      <c r="AA7" s="15">
        <v>69280</v>
      </c>
      <c r="AB7" s="7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R1:S1 U1:X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6" sqref="G26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46</v>
      </c>
      <c r="E2" s="28"/>
      <c r="F2" s="28"/>
      <c r="G2" s="28"/>
      <c r="H2" s="28"/>
      <c r="I2" s="29"/>
      <c r="J2" s="30" t="s">
        <v>47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48</v>
      </c>
      <c r="E4" s="28"/>
      <c r="F4" s="28"/>
      <c r="G4" s="28"/>
      <c r="H4" s="28"/>
      <c r="I4" s="29"/>
      <c r="J4" s="30" t="s">
        <v>49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86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80</v>
      </c>
      <c r="J11" s="44"/>
    </row>
    <row r="12" spans="2:10" ht="13" x14ac:dyDescent="0.3">
      <c r="B12" s="43"/>
      <c r="C12" s="45" t="s">
        <v>81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85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87</v>
      </c>
      <c r="D16" s="46"/>
      <c r="G16" s="48"/>
      <c r="H16" s="50" t="s">
        <v>50</v>
      </c>
      <c r="I16" s="50" t="s">
        <v>51</v>
      </c>
      <c r="J16" s="44"/>
    </row>
    <row r="17" spans="2:14" ht="13" x14ac:dyDescent="0.3">
      <c r="B17" s="43"/>
      <c r="C17" s="45" t="s">
        <v>52</v>
      </c>
      <c r="D17" s="45"/>
      <c r="E17" s="45"/>
      <c r="F17" s="45"/>
      <c r="G17" s="48"/>
      <c r="H17" s="51">
        <v>5</v>
      </c>
      <c r="I17" s="52">
        <v>1448099</v>
      </c>
      <c r="J17" s="44"/>
    </row>
    <row r="18" spans="2:14" x14ac:dyDescent="0.25">
      <c r="B18" s="43"/>
      <c r="C18" s="24" t="s">
        <v>53</v>
      </c>
      <c r="G18" s="48"/>
      <c r="H18" s="54">
        <v>1</v>
      </c>
      <c r="I18" s="55">
        <v>69280</v>
      </c>
      <c r="J18" s="44"/>
    </row>
    <row r="19" spans="2:14" x14ac:dyDescent="0.25">
      <c r="B19" s="43"/>
      <c r="C19" s="24" t="s">
        <v>54</v>
      </c>
      <c r="G19" s="48"/>
      <c r="H19" s="54">
        <v>3</v>
      </c>
      <c r="I19" s="55">
        <v>1267981</v>
      </c>
      <c r="J19" s="44"/>
    </row>
    <row r="20" spans="2:14" x14ac:dyDescent="0.25">
      <c r="B20" s="43"/>
      <c r="C20" s="24" t="s">
        <v>55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41</v>
      </c>
      <c r="H21" s="56">
        <v>1</v>
      </c>
      <c r="I21" s="57">
        <v>110838</v>
      </c>
      <c r="J21" s="44"/>
      <c r="N21" s="58"/>
    </row>
    <row r="22" spans="2:14" ht="13" thickBot="1" x14ac:dyDescent="0.3">
      <c r="B22" s="43"/>
      <c r="C22" s="24" t="s">
        <v>56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57</v>
      </c>
      <c r="D23" s="45"/>
      <c r="E23" s="45"/>
      <c r="F23" s="45"/>
      <c r="H23" s="61">
        <f>H18+H19+H20+H21+H22</f>
        <v>5</v>
      </c>
      <c r="I23" s="62">
        <f>I18+I19+I20+I21+I22</f>
        <v>1448099</v>
      </c>
      <c r="J23" s="44"/>
    </row>
    <row r="24" spans="2:14" x14ac:dyDescent="0.25">
      <c r="B24" s="43"/>
      <c r="C24" s="24" t="s">
        <v>58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59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60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61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62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63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5</v>
      </c>
      <c r="I31" s="55">
        <f>I23+I26+I28</f>
        <v>1448099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83</v>
      </c>
      <c r="D38" s="70"/>
      <c r="E38" s="48"/>
      <c r="F38" s="48"/>
      <c r="G38" s="48"/>
      <c r="H38" s="77" t="s">
        <v>64</v>
      </c>
      <c r="I38" s="70"/>
      <c r="J38" s="66"/>
    </row>
    <row r="39" spans="2:10" ht="13" x14ac:dyDescent="0.3">
      <c r="B39" s="43"/>
      <c r="C39" s="63" t="s">
        <v>84</v>
      </c>
      <c r="D39" s="48"/>
      <c r="E39" s="48"/>
      <c r="F39" s="48"/>
      <c r="G39" s="48"/>
      <c r="H39" s="63" t="s">
        <v>65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66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100" t="s">
        <v>67</v>
      </c>
      <c r="D42" s="100"/>
      <c r="E42" s="100"/>
      <c r="F42" s="100"/>
      <c r="G42" s="100"/>
      <c r="H42" s="100"/>
      <c r="I42" s="100"/>
      <c r="J42" s="66"/>
    </row>
    <row r="43" spans="2:10" x14ac:dyDescent="0.25">
      <c r="B43" s="43"/>
      <c r="C43" s="100"/>
      <c r="D43" s="100"/>
      <c r="E43" s="100"/>
      <c r="F43" s="100"/>
      <c r="G43" s="100"/>
      <c r="H43" s="100"/>
      <c r="I43" s="100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5" sqref="G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1"/>
      <c r="B1" s="102"/>
      <c r="C1" s="105" t="s">
        <v>68</v>
      </c>
      <c r="D1" s="106"/>
      <c r="E1" s="106"/>
      <c r="F1" s="106"/>
      <c r="G1" s="106"/>
      <c r="H1" s="107"/>
      <c r="I1" s="82" t="s">
        <v>47</v>
      </c>
    </row>
    <row r="2" spans="1:9" ht="53.5" customHeight="1" thickBot="1" x14ac:dyDescent="0.4">
      <c r="A2" s="103"/>
      <c r="B2" s="104"/>
      <c r="C2" s="108" t="s">
        <v>69</v>
      </c>
      <c r="D2" s="109"/>
      <c r="E2" s="109"/>
      <c r="F2" s="109"/>
      <c r="G2" s="109"/>
      <c r="H2" s="110"/>
      <c r="I2" s="83" t="s">
        <v>70</v>
      </c>
    </row>
    <row r="3" spans="1:9" x14ac:dyDescent="0.35">
      <c r="A3" s="84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84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84"/>
      <c r="B5" s="45" t="s">
        <v>86</v>
      </c>
      <c r="C5" s="85"/>
      <c r="D5" s="86"/>
      <c r="E5" s="48"/>
      <c r="F5" s="48"/>
      <c r="G5" s="48"/>
      <c r="H5" s="48"/>
      <c r="I5" s="66"/>
    </row>
    <row r="6" spans="1:9" x14ac:dyDescent="0.35">
      <c r="A6" s="84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84"/>
      <c r="B7" s="45" t="s">
        <v>80</v>
      </c>
      <c r="C7" s="48"/>
      <c r="D7" s="48"/>
      <c r="E7" s="48"/>
      <c r="F7" s="48"/>
      <c r="G7" s="48"/>
      <c r="H7" s="48"/>
      <c r="I7" s="66"/>
    </row>
    <row r="8" spans="1:9" x14ac:dyDescent="0.35">
      <c r="A8" s="84"/>
      <c r="B8" s="45" t="s">
        <v>81</v>
      </c>
      <c r="C8" s="48"/>
      <c r="D8" s="48"/>
      <c r="E8" s="48"/>
      <c r="F8" s="48"/>
      <c r="G8" s="48"/>
      <c r="H8" s="48"/>
      <c r="I8" s="66"/>
    </row>
    <row r="9" spans="1:9" x14ac:dyDescent="0.35">
      <c r="A9" s="84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84"/>
      <c r="B10" s="48" t="s">
        <v>71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84"/>
      <c r="B11" s="87"/>
      <c r="C11" s="48"/>
      <c r="D11" s="48"/>
      <c r="E11" s="48"/>
      <c r="F11" s="48"/>
      <c r="G11" s="48"/>
      <c r="H11" s="48"/>
      <c r="I11" s="66"/>
    </row>
    <row r="12" spans="1:9" x14ac:dyDescent="0.35">
      <c r="A12" s="84"/>
      <c r="B12" s="24" t="s">
        <v>82</v>
      </c>
      <c r="C12" s="86"/>
      <c r="D12" s="48"/>
      <c r="E12" s="48"/>
      <c r="F12" s="48"/>
      <c r="G12" s="50" t="s">
        <v>72</v>
      </c>
      <c r="H12" s="50" t="s">
        <v>73</v>
      </c>
      <c r="I12" s="66"/>
    </row>
    <row r="13" spans="1:9" x14ac:dyDescent="0.35">
      <c r="A13" s="84"/>
      <c r="B13" s="63" t="s">
        <v>52</v>
      </c>
      <c r="C13" s="63"/>
      <c r="D13" s="63"/>
      <c r="E13" s="63"/>
      <c r="F13" s="48"/>
      <c r="G13" s="88">
        <f>G19</f>
        <v>5</v>
      </c>
      <c r="H13" s="89">
        <f>H19</f>
        <v>1448099</v>
      </c>
      <c r="I13" s="66"/>
    </row>
    <row r="14" spans="1:9" x14ac:dyDescent="0.35">
      <c r="A14" s="84"/>
      <c r="B14" s="48" t="s">
        <v>53</v>
      </c>
      <c r="C14" s="48"/>
      <c r="D14" s="48"/>
      <c r="E14" s="48"/>
      <c r="F14" s="48"/>
      <c r="G14" s="90">
        <v>1</v>
      </c>
      <c r="H14" s="91">
        <v>69280</v>
      </c>
      <c r="I14" s="66"/>
    </row>
    <row r="15" spans="1:9" x14ac:dyDescent="0.35">
      <c r="A15" s="84"/>
      <c r="B15" s="48" t="s">
        <v>54</v>
      </c>
      <c r="C15" s="48"/>
      <c r="D15" s="48"/>
      <c r="E15" s="48"/>
      <c r="F15" s="48"/>
      <c r="G15" s="90">
        <v>3</v>
      </c>
      <c r="H15" s="91">
        <v>1267981</v>
      </c>
      <c r="I15" s="66"/>
    </row>
    <row r="16" spans="1:9" x14ac:dyDescent="0.35">
      <c r="A16" s="84"/>
      <c r="B16" s="48" t="s">
        <v>55</v>
      </c>
      <c r="C16" s="48"/>
      <c r="D16" s="48"/>
      <c r="E16" s="48"/>
      <c r="F16" s="48"/>
      <c r="G16" s="90">
        <v>0</v>
      </c>
      <c r="H16" s="91">
        <v>0</v>
      </c>
      <c r="I16" s="66"/>
    </row>
    <row r="17" spans="1:9" x14ac:dyDescent="0.35">
      <c r="A17" s="84"/>
      <c r="B17" s="24" t="s">
        <v>41</v>
      </c>
      <c r="C17" s="48"/>
      <c r="D17" s="48"/>
      <c r="E17" s="48"/>
      <c r="F17" s="48"/>
      <c r="G17" s="90">
        <v>1</v>
      </c>
      <c r="H17" s="91">
        <v>110838</v>
      </c>
      <c r="I17" s="66"/>
    </row>
    <row r="18" spans="1:9" x14ac:dyDescent="0.35">
      <c r="A18" s="84"/>
      <c r="B18" s="48" t="s">
        <v>74</v>
      </c>
      <c r="C18" s="48"/>
      <c r="D18" s="48"/>
      <c r="E18" s="48"/>
      <c r="F18" s="48"/>
      <c r="G18" s="92">
        <v>0</v>
      </c>
      <c r="H18" s="93">
        <v>0</v>
      </c>
      <c r="I18" s="66"/>
    </row>
    <row r="19" spans="1:9" x14ac:dyDescent="0.35">
      <c r="A19" s="84"/>
      <c r="B19" s="63" t="s">
        <v>75</v>
      </c>
      <c r="C19" s="63"/>
      <c r="D19" s="63"/>
      <c r="E19" s="63"/>
      <c r="F19" s="48"/>
      <c r="G19" s="90">
        <f>SUM(G14:G18)</f>
        <v>5</v>
      </c>
      <c r="H19" s="89">
        <f>(H14+H15+H16+H17+H18)</f>
        <v>1448099</v>
      </c>
      <c r="I19" s="66"/>
    </row>
    <row r="20" spans="1:9" ht="15" thickBot="1" x14ac:dyDescent="0.4">
      <c r="A20" s="84"/>
      <c r="B20" s="63"/>
      <c r="C20" s="63"/>
      <c r="D20" s="48"/>
      <c r="E20" s="48"/>
      <c r="F20" s="48"/>
      <c r="G20" s="94"/>
      <c r="H20" s="95"/>
      <c r="I20" s="66"/>
    </row>
    <row r="21" spans="1:9" ht="15" thickTop="1" x14ac:dyDescent="0.35">
      <c r="A21" s="84"/>
      <c r="B21" s="63"/>
      <c r="C21" s="63"/>
      <c r="D21" s="48"/>
      <c r="E21" s="48"/>
      <c r="F21" s="48"/>
      <c r="G21" s="70"/>
      <c r="H21" s="96"/>
      <c r="I21" s="66"/>
    </row>
    <row r="22" spans="1:9" x14ac:dyDescent="0.35">
      <c r="A22" s="84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84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84"/>
      <c r="B24" s="70" t="s">
        <v>76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84"/>
      <c r="B25" s="70" t="s">
        <v>83</v>
      </c>
      <c r="C25" s="70"/>
      <c r="D25" s="48"/>
      <c r="E25" s="48"/>
      <c r="F25" s="70" t="s">
        <v>77</v>
      </c>
      <c r="G25" s="70"/>
      <c r="H25" s="70"/>
      <c r="I25" s="66"/>
    </row>
    <row r="26" spans="1:9" x14ac:dyDescent="0.35">
      <c r="A26" s="84"/>
      <c r="B26" s="70" t="s">
        <v>84</v>
      </c>
      <c r="C26" s="70"/>
      <c r="D26" s="48"/>
      <c r="E26" s="48"/>
      <c r="F26" s="70" t="s">
        <v>78</v>
      </c>
      <c r="G26" s="70"/>
      <c r="H26" s="70"/>
      <c r="I26" s="66"/>
    </row>
    <row r="27" spans="1:9" x14ac:dyDescent="0.35">
      <c r="A27" s="84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84"/>
      <c r="B28" s="111" t="s">
        <v>79</v>
      </c>
      <c r="C28" s="111"/>
      <c r="D28" s="111"/>
      <c r="E28" s="111"/>
      <c r="F28" s="111"/>
      <c r="G28" s="111"/>
      <c r="H28" s="111"/>
      <c r="I28" s="66"/>
    </row>
    <row r="29" spans="1:9" ht="15" thickBot="1" x14ac:dyDescent="0.4">
      <c r="A29" s="97"/>
      <c r="B29" s="98"/>
      <c r="C29" s="98"/>
      <c r="D29" s="98"/>
      <c r="E29" s="98"/>
      <c r="F29" s="74"/>
      <c r="G29" s="74"/>
      <c r="H29" s="74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2024-09-26T23:04:23Z</cp:lastPrinted>
  <dcterms:created xsi:type="dcterms:W3CDTF">2022-06-01T14:39:12Z</dcterms:created>
  <dcterms:modified xsi:type="dcterms:W3CDTF">2024-09-26T23:16:25Z</dcterms:modified>
</cp:coreProperties>
</file>