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1249947 CORPORACION HOSP SAN JUAN DE DIOS- UNIREMINGTON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FACTURA'!$A$2:$X$5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l="1"/>
  <c r="V1" i="2" l="1"/>
  <c r="U1" i="2"/>
  <c r="S1" i="2"/>
  <c r="R1" i="2"/>
  <c r="Q1" i="2"/>
  <c r="K1" i="2"/>
  <c r="H5" i="1" l="1"/>
  <c r="G5" i="1"/>
</calcChain>
</file>

<file path=xl/sharedStrings.xml><?xml version="1.0" encoding="utf-8"?>
<sst xmlns="http://schemas.openxmlformats.org/spreadsheetml/2006/main" count="130" uniqueCount="83">
  <si>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</si>
  <si>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</si>
  <si>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</si>
  <si>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</si>
  <si>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</si>
  <si>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</si>
  <si>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</si>
  <si>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</si>
  <si>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</si>
  <si>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</si>
  <si>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</si>
  <si>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901249947-8</t>
  </si>
  <si>
    <t>Corporación Hospital San Juan de Dios - Uniremington</t>
  </si>
  <si>
    <t xml:space="preserve">FE </t>
  </si>
  <si>
    <t>Santa Rosa de Osos</t>
  </si>
  <si>
    <t>Urgencias</t>
  </si>
  <si>
    <t>Alf+Fac</t>
  </si>
  <si>
    <t>Llave</t>
  </si>
  <si>
    <t>FE66084</t>
  </si>
  <si>
    <t>901249947_FE66084</t>
  </si>
  <si>
    <t>FE97418</t>
  </si>
  <si>
    <t>901249947_FE97418</t>
  </si>
  <si>
    <t>FE116735</t>
  </si>
  <si>
    <t>901249947_FE116735</t>
  </si>
  <si>
    <t xml:space="preserve">Fecha de radicacion EPS </t>
  </si>
  <si>
    <t>Estado de Factura EPS Septiembre 16</t>
  </si>
  <si>
    <t>Boxalud</t>
  </si>
  <si>
    <t>Finalizada</t>
  </si>
  <si>
    <t>Devuelta</t>
  </si>
  <si>
    <t xml:space="preserve">Valor total bruto </t>
  </si>
  <si>
    <t>Valor radicado</t>
  </si>
  <si>
    <t>Valor pagar</t>
  </si>
  <si>
    <t>Valor devolucion</t>
  </si>
  <si>
    <t>Fecha de corte</t>
  </si>
  <si>
    <t>Observacion objección</t>
  </si>
  <si>
    <t>Por pagar SAP</t>
  </si>
  <si>
    <t>P. abiertas doc</t>
  </si>
  <si>
    <t xml:space="preserve">FACTURA PENDIENTE EN PROGRAMACION DE PAGO </t>
  </si>
  <si>
    <t>FACTURA DEVUELTA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</si>
  <si>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</si>
  <si>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</si>
  <si>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</si>
  <si>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</si>
  <si>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</si>
  <si>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</si>
  <si>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</si>
  <si>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</si>
  <si>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</si>
  <si>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</si>
  <si>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</si>
  <si>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</si>
  <si>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</si>
  <si>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</si>
  <si>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</si>
  <si>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</si>
  <si>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</si>
  <si>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</si>
  <si>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</si>
  <si>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</si>
  <si>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</si>
  <si>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</si>
  <si>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</si>
  <si>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</si>
  <si>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</si>
  <si>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Corporación Hospital San Juan de Dios - Uniremington</t>
  </si>
  <si>
    <t>NIT: 901249947</t>
  </si>
  <si>
    <t>Santiago de Cali, Septiembre 16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</si>
  <si>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</si>
  <si>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</si>
  <si>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</si>
  <si>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</si>
  <si>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</si>
  <si>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</si>
  <si>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</si>
  <si>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</si>
  <si>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</si>
  <si>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</si>
  <si>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</si>
  <si>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</si>
  <si>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</si>
  <si>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Auxiliar administrativa</t>
  </si>
  <si>
    <t>Lisbeth Zapata</t>
  </si>
  <si>
    <t>A continuacion me permito remitir nuestra respuesta al estado de cartera presentado en la fecha: 10/09/2024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</si>
</sst>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 wrapText="1"/>
    </xf>
    <xf numFmtId="44" fontId="2" fillId="0" borderId="4" xfId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15" fontId="2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3" xfId="1" applyFont="1" applyBorder="1" applyAlignment="1">
      <alignment vertical="center" wrapText="1"/>
    </xf>
    <xf numFmtId="44" fontId="3" fillId="0" borderId="4" xfId="1" applyFont="1" applyBorder="1" applyAlignment="1">
      <alignment vertical="center" wrapText="1"/>
    </xf>
    <xf numFmtId="0" fontId="0" fillId="0" borderId="0" xfId="0" applyFont="1"/>
    <xf numFmtId="14" fontId="0" fillId="0" borderId="0" xfId="0" applyNumberFormat="1" applyFont="1"/>
    <xf numFmtId="0" fontId="5" fillId="0" borderId="6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14" fontId="6" fillId="0" borderId="6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0" fillId="0" borderId="0" xfId="2" applyNumberFormat="1" applyFont="1"/>
    <xf numFmtId="164" fontId="5" fillId="0" borderId="6" xfId="2" applyNumberFormat="1" applyFont="1" applyBorder="1" applyAlignment="1">
      <alignment horizontal="center" vertical="center" wrapText="1"/>
    </xf>
    <xf numFmtId="164" fontId="5" fillId="5" borderId="6" xfId="2" applyNumberFormat="1" applyFont="1" applyFill="1" applyBorder="1" applyAlignment="1">
      <alignment horizontal="center" vertical="center" wrapText="1"/>
    </xf>
    <xf numFmtId="164" fontId="6" fillId="0" borderId="6" xfId="2" applyNumberFormat="1" applyFont="1" applyBorder="1" applyAlignment="1">
      <alignment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ont="1" applyBorder="1"/>
    <xf numFmtId="164" fontId="4" fillId="0" borderId="0" xfId="2" applyNumberFormat="1" applyFont="1"/>
    <xf numFmtId="14" fontId="0" fillId="0" borderId="6" xfId="0" applyNumberFormat="1" applyFont="1" applyBorder="1"/>
    <xf numFmtId="164" fontId="5" fillId="0" borderId="6" xfId="2" applyNumberFormat="1" applyFont="1" applyFill="1" applyBorder="1" applyAlignment="1">
      <alignment horizontal="center" vertical="center" wrapText="1"/>
    </xf>
    <xf numFmtId="164" fontId="0" fillId="0" borderId="6" xfId="2" applyNumberFormat="1" applyFont="1" applyBorder="1"/>
    <xf numFmtId="164" fontId="5" fillId="7" borderId="6" xfId="2" applyNumberFormat="1" applyFont="1" applyFill="1" applyBorder="1" applyAlignment="1">
      <alignment horizontal="center" vertical="center" wrapText="1"/>
    </xf>
    <xf numFmtId="164" fontId="5" fillId="6" borderId="6" xfId="2" applyNumberFormat="1" applyFont="1" applyFill="1" applyBorder="1" applyAlignment="1">
      <alignment horizontal="center" vertical="center" wrapText="1"/>
    </xf>
    <xf numFmtId="164" fontId="6" fillId="0" borderId="6" xfId="2" applyNumberFormat="1" applyFont="1" applyBorder="1" applyAlignment="1">
      <alignment vertical="center"/>
    </xf>
    <xf numFmtId="0" fontId="8" fillId="0" borderId="0" xfId="3" applyFont="1"/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8" fillId="0" borderId="11" xfId="3" applyFont="1" applyBorder="1"/>
    <xf numFmtId="0" fontId="8" fillId="0" borderId="12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1" applyNumberFormat="1" applyFont="1" applyAlignment="1">
      <alignment horizontal="right"/>
    </xf>
    <xf numFmtId="168" fontId="8" fillId="0" borderId="0" xfId="1" applyNumberFormat="1" applyFont="1"/>
    <xf numFmtId="167" fontId="7" fillId="0" borderId="0" xfId="4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168" fontId="8" fillId="0" borderId="0" xfId="3" applyNumberFormat="1" applyFont="1"/>
    <xf numFmtId="167" fontId="8" fillId="0" borderId="5" xfId="4" applyNumberFormat="1" applyFont="1" applyBorder="1" applyAlignment="1">
      <alignment horizontal="center"/>
    </xf>
    <xf numFmtId="168" fontId="8" fillId="0" borderId="5" xfId="1" applyNumberFormat="1" applyFont="1" applyBorder="1" applyAlignment="1">
      <alignment horizontal="right"/>
    </xf>
    <xf numFmtId="167" fontId="9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10" fillId="0" borderId="0" xfId="3" applyFont="1"/>
    <xf numFmtId="167" fontId="7" fillId="0" borderId="5" xfId="4" applyNumberFormat="1" applyFont="1" applyBorder="1" applyAlignment="1">
      <alignment horizontal="center"/>
    </xf>
    <xf numFmtId="168" fontId="7" fillId="0" borderId="5" xfId="1" applyNumberFormat="1" applyFont="1" applyBorder="1" applyAlignment="1">
      <alignment horizontal="right"/>
    </xf>
    <xf numFmtId="0" fontId="7" fillId="0" borderId="12" xfId="3" applyFont="1" applyBorder="1"/>
    <xf numFmtId="167" fontId="7" fillId="0" borderId="0" xfId="1" applyNumberFormat="1" applyFont="1" applyAlignment="1">
      <alignment horizontal="right"/>
    </xf>
    <xf numFmtId="167" fontId="10" fillId="0" borderId="15" xfId="4" applyNumberFormat="1" applyFont="1" applyBorder="1" applyAlignment="1">
      <alignment horizontal="center"/>
    </xf>
    <xf numFmtId="168" fontId="10" fillId="0" borderId="15" xfId="1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1" applyNumberFormat="1" applyFont="1"/>
    <xf numFmtId="169" fontId="10" fillId="0" borderId="5" xfId="3" applyNumberFormat="1" applyFont="1" applyBorder="1"/>
    <xf numFmtId="169" fontId="7" fillId="0" borderId="5" xfId="3" applyNumberFormat="1" applyFont="1" applyBorder="1"/>
    <xf numFmtId="166" fontId="10" fillId="0" borderId="5" xfId="4" applyFont="1" applyBorder="1"/>
    <xf numFmtId="168" fontId="7" fillId="0" borderId="5" xfId="1" applyNumberFormat="1" applyFont="1" applyBorder="1"/>
    <xf numFmtId="169" fontId="10" fillId="0" borderId="0" xfId="3" applyNumberFormat="1" applyFont="1"/>
    <xf numFmtId="0" fontId="8" fillId="0" borderId="13" xfId="3" applyFont="1" applyBorder="1"/>
    <xf numFmtId="0" fontId="8" fillId="0" borderId="5" xfId="3" applyFont="1" applyBorder="1"/>
    <xf numFmtId="169" fontId="8" fillId="0" borderId="5" xfId="3" applyNumberFormat="1" applyFont="1" applyBorder="1"/>
    <xf numFmtId="0" fontId="8" fillId="0" borderId="4" xfId="3" applyFont="1" applyBorder="1"/>
    <xf numFmtId="0" fontId="10" fillId="0" borderId="10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7" fillId="0" borderId="11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2" applyNumberFormat="1" applyFont="1"/>
    <xf numFmtId="170" fontId="10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4" fontId="7" fillId="0" borderId="18" xfId="2" applyNumberFormat="1" applyFont="1" applyBorder="1" applyAlignment="1">
      <alignment horizontal="center"/>
    </xf>
    <xf numFmtId="170" fontId="7" fillId="0" borderId="18" xfId="2" applyNumberFormat="1" applyFont="1" applyBorder="1" applyAlignment="1">
      <alignment horizontal="right"/>
    </xf>
    <xf numFmtId="164" fontId="7" fillId="0" borderId="15" xfId="2" applyNumberFormat="1" applyFont="1" applyBorder="1" applyAlignment="1">
      <alignment horizontal="center"/>
    </xf>
    <xf numFmtId="170" fontId="7" fillId="0" borderId="15" xfId="2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13" xfId="3" applyFont="1" applyBorder="1"/>
    <xf numFmtId="0" fontId="7" fillId="0" borderId="5" xfId="3" applyFont="1" applyBorder="1"/>
    <xf numFmtId="0" fontId="7" fillId="0" borderId="4" xfId="3" applyFont="1" applyBorder="1"/>
    <xf numFmtId="0" fontId="11" fillId="0" borderId="0" xfId="3" applyFont="1" applyAlignment="1">
      <alignment horizontal="center" vertical="center" wrapText="1"/>
    </xf>
    <xf numFmtId="0" fontId="7" fillId="0" borderId="7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1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10" fillId="0" borderId="7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B7" sqref="B7"/>
    </sheetView>
  </sheetViews>
  <sheetFormatPr baseColWidth="10" defaultRowHeight="14.5" x14ac:dyDescent="0.35"/>
  <cols>
    <col min="1" max="1" width="15.7265625" customWidth="1"/>
    <col min="2" max="2" width="57" customWidth="1"/>
    <col min="3" max="3" width="12.1796875" customWidth="1"/>
    <col min="5" max="5" width="15.54296875" customWidth="1"/>
    <col min="7" max="7" width="16.453125" customWidth="1"/>
    <col min="8" max="8" width="16.7265625" customWidth="1"/>
    <col min="10" max="10" width="23.7265625" customWidth="1"/>
    <col min="11" max="11" width="13" customWidth="1"/>
  </cols>
  <sheetData>
    <row r="1" spans="1:11" ht="39.75" customHeight="1" thickBot="1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</row>
    <row r="2" spans="1:11" ht="22.5" customHeight="1" thickBot="1" x14ac:dyDescent="0.4">
      <c r="A2" s="1" t="s">
        <v>11</v>
      </c>
      <c r="B2" s="2" t="s">
        <v>12</v>
      </c>
      <c r="C2" s="2" t="s">
        <v>13</v>
      </c>
      <c r="D2" s="2">
        <v>66084</v>
      </c>
      <c r="E2" s="8">
        <v>44865</v>
      </c>
      <c r="F2" s="4">
        <v>20221206</v>
      </c>
      <c r="G2" s="5">
        <v>154436</v>
      </c>
      <c r="H2" s="5">
        <v>154436</v>
      </c>
      <c r="I2" s="3"/>
      <c r="J2" s="3" t="s">
        <v>14</v>
      </c>
      <c r="K2" s="3" t="s">
        <v>15</v>
      </c>
    </row>
    <row r="3" spans="1:11" ht="22.5" customHeight="1" thickBot="1" x14ac:dyDescent="0.4">
      <c r="A3" s="1" t="s">
        <v>11</v>
      </c>
      <c r="B3" s="2" t="s">
        <v>12</v>
      </c>
      <c r="C3" s="2" t="s">
        <v>13</v>
      </c>
      <c r="D3" s="2">
        <v>97418</v>
      </c>
      <c r="E3" s="8">
        <v>45230</v>
      </c>
      <c r="F3" s="6">
        <v>20231115</v>
      </c>
      <c r="G3" s="7">
        <v>96259</v>
      </c>
      <c r="H3" s="5">
        <v>96259</v>
      </c>
      <c r="I3" s="3"/>
      <c r="J3" s="3" t="s">
        <v>14</v>
      </c>
      <c r="K3" s="3" t="s">
        <v>15</v>
      </c>
    </row>
    <row r="4" spans="1:11" ht="22.5" customHeight="1" thickBot="1" x14ac:dyDescent="0.4">
      <c r="A4" s="1" t="s">
        <v>11</v>
      </c>
      <c r="B4" s="2" t="s">
        <v>12</v>
      </c>
      <c r="C4" s="2" t="s">
        <v>13</v>
      </c>
      <c r="D4" s="2">
        <v>116735</v>
      </c>
      <c r="E4" s="8">
        <v>45435</v>
      </c>
      <c r="F4" s="6">
        <v>20240613</v>
      </c>
      <c r="G4" s="7">
        <v>176905</v>
      </c>
      <c r="H4" s="5">
        <v>176905</v>
      </c>
      <c r="I4" s="3"/>
      <c r="J4" s="3" t="s">
        <v>14</v>
      </c>
      <c r="K4" s="3" t="s">
        <v>15</v>
      </c>
    </row>
    <row r="5" spans="1:11" ht="16" thickBot="1" x14ac:dyDescent="0.4">
      <c r="G5" s="11">
        <f>SUM(G2:G4)</f>
        <v>427600</v>
      </c>
      <c r="H5" s="12">
        <f>SUM(H2:H4)</f>
        <v>427600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1796875" style="13" bestFit="1" customWidth="1"/>
    <col min="2" max="2" width="46.453125" style="13" bestFit="1" customWidth="1"/>
    <col min="3" max="3" width="8.08984375" style="13" customWidth="1"/>
    <col min="4" max="5" width="10.90625" style="13"/>
    <col min="6" max="6" width="19.26953125" style="13" customWidth="1"/>
    <col min="7" max="7" width="12.54296875" style="14" customWidth="1"/>
    <col min="8" max="9" width="9.6328125" style="13" customWidth="1"/>
    <col min="10" max="10" width="16.453125" style="24" customWidth="1"/>
    <col min="11" max="11" width="16.7265625" style="24" customWidth="1"/>
    <col min="12" max="12" width="10.90625" style="13"/>
    <col min="13" max="13" width="23.7265625" style="13" customWidth="1"/>
    <col min="14" max="14" width="13" style="13" customWidth="1"/>
    <col min="15" max="15" width="45.6328125" style="13" bestFit="1" customWidth="1"/>
    <col min="16" max="16" width="10.90625" style="13"/>
    <col min="17" max="18" width="11.54296875" style="24" bestFit="1" customWidth="1"/>
    <col min="19" max="19" width="11.08984375" style="24" bestFit="1" customWidth="1"/>
    <col min="20" max="20" width="13.90625" style="24" customWidth="1"/>
    <col min="21" max="22" width="11.54296875" style="24" bestFit="1" customWidth="1"/>
    <col min="23" max="23" width="13.6328125" style="13" bestFit="1" customWidth="1"/>
    <col min="24" max="16384" width="10.90625" style="13"/>
  </cols>
  <sheetData>
    <row r="1" spans="1:24" x14ac:dyDescent="0.35">
      <c r="K1" s="31">
        <f>SUBTOTAL(9,K3:K5)</f>
        <v>427600</v>
      </c>
      <c r="Q1" s="31">
        <f t="shared" ref="Q1:V1" si="0">SUBTOTAL(9,Q3:Q5)</f>
        <v>427600</v>
      </c>
      <c r="R1" s="31">
        <f t="shared" si="0"/>
        <v>427600</v>
      </c>
      <c r="S1" s="31">
        <f t="shared" si="0"/>
        <v>273164</v>
      </c>
      <c r="T1" s="31"/>
      <c r="U1" s="31">
        <f t="shared" si="0"/>
        <v>154436</v>
      </c>
      <c r="V1" s="31">
        <f t="shared" si="0"/>
        <v>154436</v>
      </c>
    </row>
    <row r="2" spans="1:24" ht="39.75" customHeight="1" x14ac:dyDescent="0.35">
      <c r="A2" s="15" t="s">
        <v>0</v>
      </c>
      <c r="B2" s="15" t="s">
        <v>1</v>
      </c>
      <c r="C2" s="15" t="s">
        <v>2</v>
      </c>
      <c r="D2" s="15" t="s">
        <v>3</v>
      </c>
      <c r="E2" s="15" t="s">
        <v>16</v>
      </c>
      <c r="F2" s="16" t="s">
        <v>17</v>
      </c>
      <c r="G2" s="17" t="s">
        <v>4</v>
      </c>
      <c r="H2" s="15" t="s">
        <v>5</v>
      </c>
      <c r="I2" s="23" t="s">
        <v>24</v>
      </c>
      <c r="J2" s="25" t="s">
        <v>6</v>
      </c>
      <c r="K2" s="26" t="s">
        <v>7</v>
      </c>
      <c r="L2" s="15" t="s">
        <v>8</v>
      </c>
      <c r="M2" s="15" t="s">
        <v>9</v>
      </c>
      <c r="N2" s="15" t="s">
        <v>10</v>
      </c>
      <c r="O2" s="28" t="s">
        <v>25</v>
      </c>
      <c r="P2" s="29" t="s">
        <v>26</v>
      </c>
      <c r="Q2" s="33" t="s">
        <v>29</v>
      </c>
      <c r="R2" s="33" t="s">
        <v>30</v>
      </c>
      <c r="S2" s="35" t="s">
        <v>32</v>
      </c>
      <c r="T2" s="35" t="s">
        <v>34</v>
      </c>
      <c r="U2" s="33" t="s">
        <v>31</v>
      </c>
      <c r="V2" s="36" t="s">
        <v>35</v>
      </c>
      <c r="W2" s="28" t="s">
        <v>36</v>
      </c>
      <c r="X2" s="29" t="s">
        <v>33</v>
      </c>
    </row>
    <row r="3" spans="1:24" ht="22.5" customHeight="1" x14ac:dyDescent="0.35">
      <c r="A3" s="18">
        <v>901249947</v>
      </c>
      <c r="B3" s="18" t="s">
        <v>12</v>
      </c>
      <c r="C3" s="18" t="s">
        <v>13</v>
      </c>
      <c r="D3" s="18">
        <v>66084</v>
      </c>
      <c r="E3" s="19" t="s">
        <v>18</v>
      </c>
      <c r="F3" s="19" t="s">
        <v>19</v>
      </c>
      <c r="G3" s="20">
        <v>44865</v>
      </c>
      <c r="H3" s="21">
        <v>20221206</v>
      </c>
      <c r="I3" s="20">
        <v>44993</v>
      </c>
      <c r="J3" s="27">
        <v>154436</v>
      </c>
      <c r="K3" s="27">
        <v>154436</v>
      </c>
      <c r="L3" s="22"/>
      <c r="M3" s="22" t="s">
        <v>14</v>
      </c>
      <c r="N3" s="22" t="s">
        <v>15</v>
      </c>
      <c r="O3" s="30" t="s">
        <v>37</v>
      </c>
      <c r="P3" s="30" t="s">
        <v>27</v>
      </c>
      <c r="Q3" s="34">
        <v>154436</v>
      </c>
      <c r="R3" s="34">
        <v>154436</v>
      </c>
      <c r="S3" s="34">
        <v>0</v>
      </c>
      <c r="T3" s="34"/>
      <c r="U3" s="34">
        <v>154436</v>
      </c>
      <c r="V3" s="34">
        <v>154436</v>
      </c>
      <c r="W3" s="30">
        <v>1222370113</v>
      </c>
      <c r="X3" s="32">
        <v>45534</v>
      </c>
    </row>
    <row r="4" spans="1:24" ht="22.5" customHeight="1" x14ac:dyDescent="0.35">
      <c r="A4" s="18">
        <v>901249947</v>
      </c>
      <c r="B4" s="18" t="s">
        <v>12</v>
      </c>
      <c r="C4" s="18" t="s">
        <v>13</v>
      </c>
      <c r="D4" s="18">
        <v>97418</v>
      </c>
      <c r="E4" s="19" t="s">
        <v>20</v>
      </c>
      <c r="F4" s="19" t="s">
        <v>21</v>
      </c>
      <c r="G4" s="20">
        <v>45230</v>
      </c>
      <c r="H4" s="21">
        <v>20231115</v>
      </c>
      <c r="I4" s="20">
        <v>45323</v>
      </c>
      <c r="J4" s="27">
        <v>96259</v>
      </c>
      <c r="K4" s="27">
        <v>96259</v>
      </c>
      <c r="L4" s="22"/>
      <c r="M4" s="22" t="s">
        <v>14</v>
      </c>
      <c r="N4" s="22" t="s">
        <v>15</v>
      </c>
      <c r="O4" s="30" t="s">
        <v>38</v>
      </c>
      <c r="P4" s="30" t="s">
        <v>28</v>
      </c>
      <c r="Q4" s="27">
        <v>96259</v>
      </c>
      <c r="R4" s="27">
        <v>96259</v>
      </c>
      <c r="S4" s="27">
        <v>96259</v>
      </c>
      <c r="T4" s="37" t="s">
        <v>39</v>
      </c>
      <c r="U4" s="34">
        <v>0</v>
      </c>
      <c r="V4" s="34">
        <v>0</v>
      </c>
      <c r="W4" s="30"/>
      <c r="X4" s="32">
        <v>45534</v>
      </c>
    </row>
    <row r="5" spans="1:24" ht="22.5" customHeight="1" x14ac:dyDescent="0.35">
      <c r="A5" s="18">
        <v>901249947</v>
      </c>
      <c r="B5" s="18" t="s">
        <v>12</v>
      </c>
      <c r="C5" s="18" t="s">
        <v>13</v>
      </c>
      <c r="D5" s="18">
        <v>116735</v>
      </c>
      <c r="E5" s="19" t="s">
        <v>22</v>
      </c>
      <c r="F5" s="19" t="s">
        <v>23</v>
      </c>
      <c r="G5" s="20">
        <v>45435</v>
      </c>
      <c r="H5" s="21">
        <v>20240613</v>
      </c>
      <c r="I5" s="20">
        <v>45475</v>
      </c>
      <c r="J5" s="27">
        <v>176905</v>
      </c>
      <c r="K5" s="27">
        <v>176905</v>
      </c>
      <c r="L5" s="22"/>
      <c r="M5" s="22" t="s">
        <v>14</v>
      </c>
      <c r="N5" s="22" t="s">
        <v>15</v>
      </c>
      <c r="O5" s="30" t="s">
        <v>38</v>
      </c>
      <c r="P5" s="30" t="s">
        <v>28</v>
      </c>
      <c r="Q5" s="27">
        <v>176905</v>
      </c>
      <c r="R5" s="27">
        <v>176905</v>
      </c>
      <c r="S5" s="27">
        <v>176905</v>
      </c>
      <c r="T5" s="37" t="s">
        <v>40</v>
      </c>
      <c r="U5" s="34">
        <v>0</v>
      </c>
      <c r="V5" s="34">
        <v>0</v>
      </c>
      <c r="W5" s="30"/>
      <c r="X5" s="32">
        <v>45534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L2" sqref="L2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41</v>
      </c>
      <c r="E2" s="42"/>
      <c r="F2" s="42"/>
      <c r="G2" s="42"/>
      <c r="H2" s="42"/>
      <c r="I2" s="43"/>
      <c r="J2" s="44" t="s">
        <v>42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43</v>
      </c>
      <c r="E4" s="42"/>
      <c r="F4" s="42"/>
      <c r="G4" s="42"/>
      <c r="H4" s="42"/>
      <c r="I4" s="43"/>
      <c r="J4" s="44" t="s">
        <v>44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66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64</v>
      </c>
      <c r="J11" s="58"/>
    </row>
    <row r="12" spans="2:10" ht="13" x14ac:dyDescent="0.3">
      <c r="B12" s="57"/>
      <c r="C12" s="59" t="s">
        <v>65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82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67</v>
      </c>
      <c r="D16" s="60"/>
      <c r="G16" s="62"/>
      <c r="H16" s="64" t="s">
        <v>45</v>
      </c>
      <c r="I16" s="64" t="s">
        <v>46</v>
      </c>
      <c r="J16" s="58"/>
    </row>
    <row r="17" spans="2:14" ht="13" x14ac:dyDescent="0.3">
      <c r="B17" s="57"/>
      <c r="C17" s="59" t="s">
        <v>47</v>
      </c>
      <c r="D17" s="59"/>
      <c r="E17" s="59"/>
      <c r="F17" s="59"/>
      <c r="G17" s="62"/>
      <c r="H17" s="65">
        <v>3</v>
      </c>
      <c r="I17" s="66">
        <v>427600</v>
      </c>
      <c r="J17" s="58"/>
    </row>
    <row r="18" spans="2:14" x14ac:dyDescent="0.25">
      <c r="B18" s="57"/>
      <c r="C18" s="38" t="s">
        <v>48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49</v>
      </c>
      <c r="G19" s="62"/>
      <c r="H19" s="68">
        <v>2</v>
      </c>
      <c r="I19" s="69">
        <v>273164</v>
      </c>
      <c r="J19" s="58"/>
    </row>
    <row r="20" spans="2:14" x14ac:dyDescent="0.25">
      <c r="B20" s="57"/>
      <c r="C20" s="38" t="s">
        <v>50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51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52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53</v>
      </c>
      <c r="D23" s="59"/>
      <c r="E23" s="59"/>
      <c r="F23" s="59"/>
      <c r="H23" s="75">
        <f>H18+H19+H20+H21+H22</f>
        <v>2</v>
      </c>
      <c r="I23" s="76">
        <f>I18+I19+I20+I21+I22</f>
        <v>273164</v>
      </c>
      <c r="J23" s="58"/>
    </row>
    <row r="24" spans="2:14" x14ac:dyDescent="0.25">
      <c r="B24" s="57"/>
      <c r="C24" s="38" t="s">
        <v>54</v>
      </c>
      <c r="H24" s="70">
        <v>1</v>
      </c>
      <c r="I24" s="71">
        <v>154436</v>
      </c>
      <c r="J24" s="58"/>
    </row>
    <row r="25" spans="2:14" ht="13" thickBot="1" x14ac:dyDescent="0.3">
      <c r="B25" s="57"/>
      <c r="C25" s="38" t="s">
        <v>55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56</v>
      </c>
      <c r="D26" s="59"/>
      <c r="E26" s="59"/>
      <c r="F26" s="59"/>
      <c r="H26" s="75">
        <f>H24+H25</f>
        <v>1</v>
      </c>
      <c r="I26" s="76">
        <f>I24+I25</f>
        <v>154436</v>
      </c>
      <c r="J26" s="58"/>
    </row>
    <row r="27" spans="2:14" ht="13.5" thickBot="1" x14ac:dyDescent="0.35">
      <c r="B27" s="57"/>
      <c r="C27" s="62" t="s">
        <v>57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58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59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3</v>
      </c>
      <c r="I31" s="69">
        <f>I23+I26+I28</f>
        <v>427600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81</v>
      </c>
      <c r="D38" s="84"/>
      <c r="E38" s="62"/>
      <c r="F38" s="62"/>
      <c r="G38" s="62"/>
      <c r="H38" s="91" t="s">
        <v>60</v>
      </c>
      <c r="I38" s="84"/>
      <c r="J38" s="80"/>
    </row>
    <row r="39" spans="2:10" ht="13" x14ac:dyDescent="0.3">
      <c r="B39" s="57"/>
      <c r="C39" s="77" t="s">
        <v>80</v>
      </c>
      <c r="D39" s="62"/>
      <c r="E39" s="62"/>
      <c r="F39" s="62"/>
      <c r="G39" s="62"/>
      <c r="H39" s="77" t="s">
        <v>61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62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114" t="s">
        <v>63</v>
      </c>
      <c r="D42" s="114"/>
      <c r="E42" s="114"/>
      <c r="F42" s="114"/>
      <c r="G42" s="114"/>
      <c r="H42" s="114"/>
      <c r="I42" s="114"/>
      <c r="J42" s="80"/>
    </row>
    <row r="43" spans="2:10" x14ac:dyDescent="0.25">
      <c r="B43" s="57"/>
      <c r="C43" s="114"/>
      <c r="D43" s="114"/>
      <c r="E43" s="114"/>
      <c r="F43" s="114"/>
      <c r="G43" s="114"/>
      <c r="H43" s="114"/>
      <c r="I43" s="114"/>
      <c r="J43" s="80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2" sqref="I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5"/>
      <c r="B1" s="116"/>
      <c r="C1" s="119" t="s">
        <v>68</v>
      </c>
      <c r="D1" s="120"/>
      <c r="E1" s="120"/>
      <c r="F1" s="120"/>
      <c r="G1" s="120"/>
      <c r="H1" s="121"/>
      <c r="I1" s="96" t="s">
        <v>42</v>
      </c>
    </row>
    <row r="2" spans="1:9" ht="53.5" customHeight="1" thickBot="1" x14ac:dyDescent="0.4">
      <c r="A2" s="117"/>
      <c r="B2" s="118"/>
      <c r="C2" s="122" t="s">
        <v>69</v>
      </c>
      <c r="D2" s="123"/>
      <c r="E2" s="123"/>
      <c r="F2" s="123"/>
      <c r="G2" s="123"/>
      <c r="H2" s="124"/>
      <c r="I2" s="97" t="s">
        <v>70</v>
      </c>
    </row>
    <row r="3" spans="1:9" x14ac:dyDescent="0.35">
      <c r="A3" s="98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98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98"/>
      <c r="B5" s="59" t="s">
        <v>66</v>
      </c>
      <c r="C5" s="99"/>
      <c r="D5" s="100"/>
      <c r="E5" s="62"/>
      <c r="F5" s="62"/>
      <c r="G5" s="62"/>
      <c r="H5" s="62"/>
      <c r="I5" s="80"/>
    </row>
    <row r="6" spans="1:9" x14ac:dyDescent="0.35">
      <c r="A6" s="98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98"/>
      <c r="B7" s="59" t="s">
        <v>64</v>
      </c>
      <c r="C7" s="62"/>
      <c r="D7" s="62"/>
      <c r="E7" s="62"/>
      <c r="F7" s="62"/>
      <c r="G7" s="62"/>
      <c r="H7" s="62"/>
      <c r="I7" s="80"/>
    </row>
    <row r="8" spans="1:9" x14ac:dyDescent="0.35">
      <c r="A8" s="98"/>
      <c r="B8" s="59" t="s">
        <v>65</v>
      </c>
      <c r="C8" s="62"/>
      <c r="D8" s="62"/>
      <c r="E8" s="62"/>
      <c r="F8" s="62"/>
      <c r="G8" s="62"/>
      <c r="H8" s="62"/>
      <c r="I8" s="80"/>
    </row>
    <row r="9" spans="1:9" x14ac:dyDescent="0.35">
      <c r="A9" s="98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98"/>
      <c r="B10" s="62" t="s">
        <v>71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98"/>
      <c r="B11" s="101"/>
      <c r="C11" s="62"/>
      <c r="D11" s="62"/>
      <c r="E11" s="62"/>
      <c r="F11" s="62"/>
      <c r="G11" s="62"/>
      <c r="H11" s="62"/>
      <c r="I11" s="80"/>
    </row>
    <row r="12" spans="1:9" x14ac:dyDescent="0.35">
      <c r="A12" s="98"/>
      <c r="B12" s="38" t="s">
        <v>67</v>
      </c>
      <c r="C12" s="100"/>
      <c r="D12" s="62"/>
      <c r="E12" s="62"/>
      <c r="F12" s="62"/>
      <c r="G12" s="64" t="s">
        <v>72</v>
      </c>
      <c r="H12" s="64" t="s">
        <v>73</v>
      </c>
      <c r="I12" s="80"/>
    </row>
    <row r="13" spans="1:9" x14ac:dyDescent="0.35">
      <c r="A13" s="98"/>
      <c r="B13" s="77" t="s">
        <v>47</v>
      </c>
      <c r="C13" s="77"/>
      <c r="D13" s="77"/>
      <c r="E13" s="77"/>
      <c r="F13" s="62"/>
      <c r="G13" s="102">
        <f>G19</f>
        <v>2</v>
      </c>
      <c r="H13" s="103">
        <f>H19</f>
        <v>273164</v>
      </c>
      <c r="I13" s="80"/>
    </row>
    <row r="14" spans="1:9" x14ac:dyDescent="0.35">
      <c r="A14" s="98"/>
      <c r="B14" s="62" t="s">
        <v>48</v>
      </c>
      <c r="C14" s="62"/>
      <c r="D14" s="62"/>
      <c r="E14" s="62"/>
      <c r="F14" s="62"/>
      <c r="G14" s="104">
        <v>0</v>
      </c>
      <c r="H14" s="105">
        <v>0</v>
      </c>
      <c r="I14" s="80"/>
    </row>
    <row r="15" spans="1:9" x14ac:dyDescent="0.35">
      <c r="A15" s="98"/>
      <c r="B15" s="62" t="s">
        <v>49</v>
      </c>
      <c r="C15" s="62"/>
      <c r="D15" s="62"/>
      <c r="E15" s="62"/>
      <c r="F15" s="62"/>
      <c r="G15" s="104">
        <v>2</v>
      </c>
      <c r="H15" s="105">
        <v>273164</v>
      </c>
      <c r="I15" s="80"/>
    </row>
    <row r="16" spans="1:9" x14ac:dyDescent="0.35">
      <c r="A16" s="98"/>
      <c r="B16" s="62" t="s">
        <v>50</v>
      </c>
      <c r="C16" s="62"/>
      <c r="D16" s="62"/>
      <c r="E16" s="62"/>
      <c r="F16" s="62"/>
      <c r="G16" s="104">
        <v>0</v>
      </c>
      <c r="H16" s="105">
        <v>0</v>
      </c>
      <c r="I16" s="80"/>
    </row>
    <row r="17" spans="1:9" x14ac:dyDescent="0.35">
      <c r="A17" s="98"/>
      <c r="B17" s="62" t="s">
        <v>51</v>
      </c>
      <c r="C17" s="62"/>
      <c r="D17" s="62"/>
      <c r="E17" s="62"/>
      <c r="F17" s="62"/>
      <c r="G17" s="104">
        <v>0</v>
      </c>
      <c r="H17" s="105">
        <v>0</v>
      </c>
      <c r="I17" s="80"/>
    </row>
    <row r="18" spans="1:9" x14ac:dyDescent="0.35">
      <c r="A18" s="98"/>
      <c r="B18" s="62" t="s">
        <v>74</v>
      </c>
      <c r="C18" s="62"/>
      <c r="D18" s="62"/>
      <c r="E18" s="62"/>
      <c r="F18" s="62"/>
      <c r="G18" s="106">
        <v>0</v>
      </c>
      <c r="H18" s="107">
        <v>0</v>
      </c>
      <c r="I18" s="80"/>
    </row>
    <row r="19" spans="1:9" x14ac:dyDescent="0.35">
      <c r="A19" s="98"/>
      <c r="B19" s="77" t="s">
        <v>75</v>
      </c>
      <c r="C19" s="77"/>
      <c r="D19" s="77"/>
      <c r="E19" s="77"/>
      <c r="F19" s="62"/>
      <c r="G19" s="104">
        <f>SUM(G14:G18)</f>
        <v>2</v>
      </c>
      <c r="H19" s="103">
        <f>(H14+H15+H16+H17+H18)</f>
        <v>273164</v>
      </c>
      <c r="I19" s="80"/>
    </row>
    <row r="20" spans="1:9" ht="15" thickBot="1" x14ac:dyDescent="0.4">
      <c r="A20" s="98"/>
      <c r="B20" s="77"/>
      <c r="C20" s="77"/>
      <c r="D20" s="62"/>
      <c r="E20" s="62"/>
      <c r="F20" s="62"/>
      <c r="G20" s="108"/>
      <c r="H20" s="109"/>
      <c r="I20" s="80"/>
    </row>
    <row r="21" spans="1:9" ht="15" thickTop="1" x14ac:dyDescent="0.35">
      <c r="A21" s="98"/>
      <c r="B21" s="77"/>
      <c r="C21" s="77"/>
      <c r="D21" s="62"/>
      <c r="E21" s="62"/>
      <c r="F21" s="62"/>
      <c r="G21" s="84"/>
      <c r="H21" s="110"/>
      <c r="I21" s="80"/>
    </row>
    <row r="22" spans="1:9" x14ac:dyDescent="0.35">
      <c r="A22" s="98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98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98"/>
      <c r="B24" s="84" t="s">
        <v>76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98"/>
      <c r="B25" s="84" t="s">
        <v>81</v>
      </c>
      <c r="C25" s="84"/>
      <c r="D25" s="62"/>
      <c r="E25" s="62"/>
      <c r="F25" s="84" t="s">
        <v>77</v>
      </c>
      <c r="G25" s="84"/>
      <c r="H25" s="84"/>
      <c r="I25" s="80"/>
    </row>
    <row r="26" spans="1:9" x14ac:dyDescent="0.35">
      <c r="A26" s="98"/>
      <c r="B26" s="62" t="s">
        <v>80</v>
      </c>
      <c r="C26" s="84"/>
      <c r="D26" s="62"/>
      <c r="E26" s="62"/>
      <c r="F26" s="84" t="s">
        <v>78</v>
      </c>
      <c r="G26" s="84"/>
      <c r="H26" s="84"/>
      <c r="I26" s="80"/>
    </row>
    <row r="27" spans="1:9" x14ac:dyDescent="0.35">
      <c r="A27" s="98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98"/>
      <c r="B28" s="125" t="s">
        <v>79</v>
      </c>
      <c r="C28" s="125"/>
      <c r="D28" s="125"/>
      <c r="E28" s="125"/>
      <c r="F28" s="125"/>
      <c r="G28" s="125"/>
      <c r="H28" s="125"/>
      <c r="I28" s="80"/>
    </row>
    <row r="29" spans="1:9" ht="15" thickBot="1" x14ac:dyDescent="0.4">
      <c r="A29" s="111"/>
      <c r="B29" s="112"/>
      <c r="C29" s="112"/>
      <c r="D29" s="112"/>
      <c r="E29" s="112"/>
      <c r="F29" s="88"/>
      <c r="G29" s="88"/>
      <c r="H29" s="88"/>
      <c r="I29" s="11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Contabilidad01</dc:creator>
  <cp:lastModifiedBy>Paola Andrea Jimenez Prado</cp:lastModifiedBy>
  <cp:lastPrinted>2024-09-17T14:43:01Z</cp:lastPrinted>
  <dcterms:created xsi:type="dcterms:W3CDTF">2024-03-19T21:03:10Z</dcterms:created>
  <dcterms:modified xsi:type="dcterms:W3CDTF">2024-09-17T14:47:09Z</dcterms:modified>
</cp:coreProperties>
</file>