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1470566 EVOLUCION IPS SAS\"/>
    </mc:Choice>
  </mc:AlternateContent>
  <bookViews>
    <workbookView xWindow="0" yWindow="0" windowWidth="19200" windowHeight="615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FACTURA'!$A$2:$AE$94</definedName>
  </definedNames>
  <calcPr calcId="152511"/>
  <pivotCaches>
    <pivotCache cacheId="5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G10" i="3"/>
  <c r="F10" i="3"/>
  <c r="F5" i="3"/>
  <c r="F4" i="3"/>
  <c r="F6" i="3"/>
  <c r="I31" i="4" l="1"/>
  <c r="W84" i="2"/>
  <c r="W82" i="2"/>
  <c r="W80" i="2"/>
  <c r="W79" i="2"/>
  <c r="W78" i="2"/>
  <c r="W77" i="2"/>
  <c r="W75" i="2"/>
  <c r="W72" i="2"/>
  <c r="W60" i="2"/>
  <c r="W57" i="2"/>
  <c r="W45" i="2"/>
  <c r="AA1" i="2"/>
  <c r="Y1" i="2" l="1"/>
  <c r="K1" i="2"/>
  <c r="X1" i="2" l="1"/>
  <c r="T1" i="2"/>
  <c r="W1" i="2"/>
  <c r="V1" i="2"/>
  <c r="S1" i="2"/>
  <c r="R1" i="2"/>
  <c r="G9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<sst xmlns="http://schemas.openxmlformats.org/spreadsheetml/2006/main" count="1608" uniqueCount="284">
  <si>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</si>
  <si>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</si>
  <si>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</si>
  <si>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</si>
  <si>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</si>
  <si>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</si>
  <si>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</si>
  <si>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</si>
  <si>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</si>
  <si>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</si>
  <si>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</si>
  <si>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</si>
  <si>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EVOLUCION IPS S.A.S.</t>
  </si>
  <si>
    <t>EVO</t>
  </si>
  <si>
    <t>EVENTO</t>
  </si>
  <si>
    <t>PEREIRA</t>
  </si>
  <si>
    <t>AMBULATORIO</t>
  </si>
  <si>
    <t>CNT-2023-341</t>
  </si>
  <si>
    <t>Alf+Fac</t>
  </si>
  <si>
    <t>EVO1305</t>
  </si>
  <si>
    <t>EVO1306</t>
  </si>
  <si>
    <t>EVO1307</t>
  </si>
  <si>
    <t>EVO1308</t>
  </si>
  <si>
    <t>EVO1309</t>
  </si>
  <si>
    <t>EVO1310</t>
  </si>
  <si>
    <t>EVO1311</t>
  </si>
  <si>
    <t>EVO1405</t>
  </si>
  <si>
    <t>EVO1408</t>
  </si>
  <si>
    <t>EVO1409</t>
  </si>
  <si>
    <t>EVO1410</t>
  </si>
  <si>
    <t>EVO1411</t>
  </si>
  <si>
    <t>EVO1412</t>
  </si>
  <si>
    <t>EVO1413</t>
  </si>
  <si>
    <t>EVO1414</t>
  </si>
  <si>
    <t>EVO1415</t>
  </si>
  <si>
    <t>EVO1416</t>
  </si>
  <si>
    <t>EVO1417</t>
  </si>
  <si>
    <t>EVO1418</t>
  </si>
  <si>
    <t>EVO1419</t>
  </si>
  <si>
    <t>EVO1481</t>
  </si>
  <si>
    <t>EVO1483</t>
  </si>
  <si>
    <t>EVO1478</t>
  </si>
  <si>
    <t>EVO1476</t>
  </si>
  <si>
    <t>EVO1479</t>
  </si>
  <si>
    <t>EVO1477</t>
  </si>
  <si>
    <t>EVO1480</t>
  </si>
  <si>
    <t>EVO1482</t>
  </si>
  <si>
    <t>EVO1484</t>
  </si>
  <si>
    <t>EVO1604</t>
  </si>
  <si>
    <t>EVO1501</t>
  </si>
  <si>
    <t>EVO1505</t>
  </si>
  <si>
    <t>EVO1503</t>
  </si>
  <si>
    <t>EVO1502</t>
  </si>
  <si>
    <t>EVO1504</t>
  </si>
  <si>
    <t>EVO1605</t>
  </si>
  <si>
    <t>EVO1563</t>
  </si>
  <si>
    <t>EVO1564</t>
  </si>
  <si>
    <t>EVO1617</t>
  </si>
  <si>
    <t>EVO1619</t>
  </si>
  <si>
    <t>EVO1614</t>
  </si>
  <si>
    <t>EVO1615</t>
  </si>
  <si>
    <t>EVO1616</t>
  </si>
  <si>
    <t>EVO1618</t>
  </si>
  <si>
    <t>EVO1620</t>
  </si>
  <si>
    <t>EVO1621</t>
  </si>
  <si>
    <t>EVO1622</t>
  </si>
  <si>
    <t>EVO1623</t>
  </si>
  <si>
    <t>EVO1624</t>
  </si>
  <si>
    <t>EVO1625</t>
  </si>
  <si>
    <t>EVO1626</t>
  </si>
  <si>
    <t>EVO1627</t>
  </si>
  <si>
    <t>EVO1664</t>
  </si>
  <si>
    <t>EVO1665</t>
  </si>
  <si>
    <t>EVO1678</t>
  </si>
  <si>
    <t>EVO1679</t>
  </si>
  <si>
    <t>EVO1680</t>
  </si>
  <si>
    <t>EVO1681</t>
  </si>
  <si>
    <t>EVO1682</t>
  </si>
  <si>
    <t>EVO1685</t>
  </si>
  <si>
    <t>EVO1686</t>
  </si>
  <si>
    <t>EVO1687</t>
  </si>
  <si>
    <t>EVO1688</t>
  </si>
  <si>
    <t>EVO1689</t>
  </si>
  <si>
    <t>EVO1690</t>
  </si>
  <si>
    <t>EVO1691</t>
  </si>
  <si>
    <t>EVO1692</t>
  </si>
  <si>
    <t>EVO1693</t>
  </si>
  <si>
    <t>EVO1694</t>
  </si>
  <si>
    <t>EVO1695</t>
  </si>
  <si>
    <t>EVO1696</t>
  </si>
  <si>
    <t>EVO1450</t>
  </si>
  <si>
    <t>EVO1728</t>
  </si>
  <si>
    <t>EVO1730</t>
  </si>
  <si>
    <t>EVO1733</t>
  </si>
  <si>
    <t>EVO1734</t>
  </si>
  <si>
    <t>EVO1735</t>
  </si>
  <si>
    <t>EVO1736</t>
  </si>
  <si>
    <t>EVO1737</t>
  </si>
  <si>
    <t>EVO1741</t>
  </si>
  <si>
    <t>EVO1742</t>
  </si>
  <si>
    <t>EVO1752</t>
  </si>
  <si>
    <t>EVO1753</t>
  </si>
  <si>
    <t>EVO1754</t>
  </si>
  <si>
    <t>EVO1755</t>
  </si>
  <si>
    <t>EVO1756</t>
  </si>
  <si>
    <t>EVO1757</t>
  </si>
  <si>
    <t>EVO1758</t>
  </si>
  <si>
    <t>EVO1759</t>
  </si>
  <si>
    <t>EVO1760</t>
  </si>
  <si>
    <t>EVO1761</t>
  </si>
  <si>
    <t>Llave</t>
  </si>
  <si>
    <t>901470566_EVO1305</t>
  </si>
  <si>
    <t>901470566_EVO1306</t>
  </si>
  <si>
    <t>901470566_EVO1307</t>
  </si>
  <si>
    <t>901470566_EVO1308</t>
  </si>
  <si>
    <t>901470566_EVO1309</t>
  </si>
  <si>
    <t>901470566_EVO1310</t>
  </si>
  <si>
    <t>901470566_EVO1311</t>
  </si>
  <si>
    <t>901470566_EVO1405</t>
  </si>
  <si>
    <t>901470566_EVO1408</t>
  </si>
  <si>
    <t>901470566_EVO1409</t>
  </si>
  <si>
    <t>901470566_EVO1410</t>
  </si>
  <si>
    <t>901470566_EVO1411</t>
  </si>
  <si>
    <t>901470566_EVO1412</t>
  </si>
  <si>
    <t>901470566_EVO1413</t>
  </si>
  <si>
    <t>901470566_EVO1414</t>
  </si>
  <si>
    <t>901470566_EVO1415</t>
  </si>
  <si>
    <t>901470566_EVO1416</t>
  </si>
  <si>
    <t>901470566_EVO1417</t>
  </si>
  <si>
    <t>901470566_EVO1418</t>
  </si>
  <si>
    <t>901470566_EVO1419</t>
  </si>
  <si>
    <t>901470566_EVO1481</t>
  </si>
  <si>
    <t>901470566_EVO1483</t>
  </si>
  <si>
    <t>901470566_EVO1478</t>
  </si>
  <si>
    <t>901470566_EVO1476</t>
  </si>
  <si>
    <t>901470566_EVO1479</t>
  </si>
  <si>
    <t>901470566_EVO1477</t>
  </si>
  <si>
    <t>901470566_EVO1480</t>
  </si>
  <si>
    <t>901470566_EVO1482</t>
  </si>
  <si>
    <t>901470566_EVO1484</t>
  </si>
  <si>
    <t>901470566_EVO1604</t>
  </si>
  <si>
    <t>901470566_EVO1501</t>
  </si>
  <si>
    <t>901470566_EVO1505</t>
  </si>
  <si>
    <t>901470566_EVO1503</t>
  </si>
  <si>
    <t>901470566_EVO1502</t>
  </si>
  <si>
    <t>901470566_EVO1504</t>
  </si>
  <si>
    <t>901470566_EVO1605</t>
  </si>
  <si>
    <t>901470566_EVO1563</t>
  </si>
  <si>
    <t>901470566_EVO1564</t>
  </si>
  <si>
    <t>901470566_EVO1617</t>
  </si>
  <si>
    <t>901470566_EVO1619</t>
  </si>
  <si>
    <t>901470566_EVO1614</t>
  </si>
  <si>
    <t>901470566_EVO1615</t>
  </si>
  <si>
    <t>901470566_EVO1616</t>
  </si>
  <si>
    <t>901470566_EVO1618</t>
  </si>
  <si>
    <t>901470566_EVO1620</t>
  </si>
  <si>
    <t>901470566_EVO1621</t>
  </si>
  <si>
    <t>901470566_EVO1622</t>
  </si>
  <si>
    <t>901470566_EVO1623</t>
  </si>
  <si>
    <t>901470566_EVO1624</t>
  </si>
  <si>
    <t>901470566_EVO1625</t>
  </si>
  <si>
    <t>901470566_EVO1626</t>
  </si>
  <si>
    <t>901470566_EVO1627</t>
  </si>
  <si>
    <t>901470566_EVO1664</t>
  </si>
  <si>
    <t>901470566_EVO1665</t>
  </si>
  <si>
    <t>901470566_EVO1678</t>
  </si>
  <si>
    <t>901470566_EVO1679</t>
  </si>
  <si>
    <t>901470566_EVO1680</t>
  </si>
  <si>
    <t>901470566_EVO1681</t>
  </si>
  <si>
    <t>901470566_EVO1682</t>
  </si>
  <si>
    <t>901470566_EVO1685</t>
  </si>
  <si>
    <t>901470566_EVO1686</t>
  </si>
  <si>
    <t>901470566_EVO1687</t>
  </si>
  <si>
    <t>901470566_EVO1688</t>
  </si>
  <si>
    <t>901470566_EVO1689</t>
  </si>
  <si>
    <t>901470566_EVO1690</t>
  </si>
  <si>
    <t>901470566_EVO1691</t>
  </si>
  <si>
    <t>901470566_EVO1692</t>
  </si>
  <si>
    <t>901470566_EVO1693</t>
  </si>
  <si>
    <t>901470566_EVO1694</t>
  </si>
  <si>
    <t>901470566_EVO1695</t>
  </si>
  <si>
    <t>901470566_EVO1696</t>
  </si>
  <si>
    <t>901470566_EVO1450</t>
  </si>
  <si>
    <t>901470566_EVO1728</t>
  </si>
  <si>
    <t>901470566_EVO1730</t>
  </si>
  <si>
    <t>901470566_EVO1733</t>
  </si>
  <si>
    <t>901470566_EVO1734</t>
  </si>
  <si>
    <t>901470566_EVO1735</t>
  </si>
  <si>
    <t>901470566_EVO1736</t>
  </si>
  <si>
    <t>901470566_EVO1737</t>
  </si>
  <si>
    <t>901470566_EVO1741</t>
  </si>
  <si>
    <t>901470566_EVO1742</t>
  </si>
  <si>
    <t>901470566_EVO1752</t>
  </si>
  <si>
    <t>901470566_EVO1753</t>
  </si>
  <si>
    <t>901470566_EVO1754</t>
  </si>
  <si>
    <t>901470566_EVO1755</t>
  </si>
  <si>
    <t>901470566_EVO1756</t>
  </si>
  <si>
    <t>901470566_EVO1757</t>
  </si>
  <si>
    <t>901470566_EVO1758</t>
  </si>
  <si>
    <t>901470566_EVO1759</t>
  </si>
  <si>
    <t>901470566_EVO1760</t>
  </si>
  <si>
    <t>901470566_EVO1761</t>
  </si>
  <si>
    <t xml:space="preserve">Fecha de radicacion EPS </t>
  </si>
  <si>
    <t>Estado de Factura EPS septiembre 17</t>
  </si>
  <si>
    <t>Boxalud</t>
  </si>
  <si>
    <t>Finalizada</t>
  </si>
  <si>
    <t>Para respuesta prestador</t>
  </si>
  <si>
    <t>Para auditoria de pertinencia</t>
  </si>
  <si>
    <t>Para cargar RIPS o soportes</t>
  </si>
  <si>
    <t>FACTURA NO RADICADA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</si>
  <si>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</si>
  <si>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</si>
  <si>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</si>
  <si>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</si>
  <si>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</si>
  <si>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</si>
  <si>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</si>
  <si>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</si>
  <si>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</si>
  <si>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</si>
  <si>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</si>
  <si>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</si>
  <si>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</si>
  <si>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</si>
  <si>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17.05.2024</t>
  </si>
  <si>
    <t>24.04.2024</t>
  </si>
  <si>
    <t>20.08.2024</t>
  </si>
  <si>
    <t>Devuelta CA</t>
  </si>
  <si>
    <t>FACTURA ACEPTADA POR LA IPS</t>
  </si>
  <si>
    <t>FACTURA EN PROCESO INTERNO</t>
  </si>
  <si>
    <t>FACTURA PENDIENTE EN PROGRAMACION DE PAGO - GLOSA PENDIENTE POR CONCILIAR</t>
  </si>
  <si>
    <t>1- Se realiza objeccion cups 937000 T/P $45.000 x 1 = $45.000 se glosa la diferencia $15.000</t>
  </si>
  <si>
    <t xml:space="preserve"> 1-Se objeta $5.000 cobrado de mas solo en el Item numero 54 relacionado en el detalle de factura, T/P $40.000 en la Aut 122300126259 PSICOTERAPIA INDIVIDUAL POR PSICOLOGIA, se glosa la diferencia.</t>
  </si>
  <si>
    <t>1-Se encuentran soportadas solo 7 sesiones de Terapia Fonoaudiologia de las 8 sesiones que estan facturadas. 2-Se glosa 1 Sesion por valor de $45.000 que no se encuentra soportada. Por favor validar.</t>
  </si>
  <si>
    <t>FACTURA PENDIENTE EN PROGRAMACION DE PAGO</t>
  </si>
  <si>
    <t>FACTURA CANCELADA</t>
  </si>
  <si>
    <t>FACTURA CANCELADA PARCIALMENTE - GLOSA ACEPTDA POR LA IPS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</si>
  <si>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</si>
  <si>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</si>
  <si>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</si>
  <si>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</si>
  <si>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</si>
  <si>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</si>
  <si>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</si>
  <si>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</si>
  <si>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</si>
  <si>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</si>
  <si>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</si>
  <si>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</si>
  <si>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</si>
  <si>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</si>
  <si>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</si>
  <si>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</si>
  <si>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</si>
  <si>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</si>
  <si>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</si>
  <si>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</si>
  <si>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</si>
  <si>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</si>
  <si>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</si>
  <si>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</si>
  <si>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</si>
  <si>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</si>
  <si>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</si>
  <si>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</si>
  <si>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EVOLUCION IPS S.A.S.</t>
  </si>
  <si>
    <t>NIT: 901470566</t>
  </si>
  <si>
    <t>Santiago de Cali, Septiembre 17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</si>
  <si>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</si>
  <si>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</si>
  <si>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</si>
  <si>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</si>
  <si>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</si>
  <si>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</si>
  <si>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</si>
  <si>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</si>
  <si>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</si>
  <si>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</si>
  <si>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</si>
  <si>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</si>
  <si>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</si>
  <si>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Valentina Amaya </t>
  </si>
  <si>
    <t>Facturación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</si>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</sst>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4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0" borderId="0" xfId="1" applyNumberFormat="1" applyFont="1"/>
    <xf numFmtId="165" fontId="6" fillId="0" borderId="1" xfId="1" applyNumberFormat="1" applyFont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5" fontId="0" fillId="0" borderId="13" xfId="1" applyNumberFormat="1" applyFont="1" applyBorder="1"/>
    <xf numFmtId="0" fontId="0" fillId="0" borderId="3" xfId="0" pivotButton="1" applyBorder="1"/>
    <xf numFmtId="0" fontId="0" fillId="0" borderId="3" xfId="0" applyBorder="1"/>
    <xf numFmtId="165" fontId="0" fillId="0" borderId="3" xfId="1" applyNumberFormat="1" applyFont="1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2.622580671297" createdVersion="5" refreshedVersion="5" minRefreshableVersion="3" recordCount="92">
  <cacheSource type="worksheet">
    <worksheetSource ref="A2:AE94" sheet="ESTADO DE CADA FACTURA"/>
  </cacheSource>
  <cacheFields count="31">
    <cacheField name="NIT IPS" numFmtId="0">
      <sharedItems containsSemiMixedTypes="0" containsString="0" containsNumber="1" containsInteger="1" minValue="901470566" maxValue="90147056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05" maxValue="1761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10T00:00:00" maxDate="2024-07-16T00:00:00"/>
    </cacheField>
    <cacheField name="IPS Fecha radicado" numFmtId="14">
      <sharedItems containsSemiMixedTypes="0" containsNonDate="0" containsDate="1" containsString="0" minDate="2023-11-10T00:00:00" maxDate="2024-07-16T00:00:00"/>
    </cacheField>
    <cacheField name="Fecha de radicacion EPS " numFmtId="14">
      <sharedItems containsDate="1" containsMixedTypes="1" minDate="1899-12-30T00:00:00" maxDate="2024-10-01T07:00:00"/>
    </cacheField>
    <cacheField name="IPS Valor Factura" numFmtId="165">
      <sharedItems containsSemiMixedTypes="0" containsString="0" containsNumber="1" containsInteger="1" minValue="40000" maxValue="4375000"/>
    </cacheField>
    <cacheField name="IPS Saldo Factura" numFmtId="165">
      <sharedItems containsSemiMixedTypes="0" containsString="0" containsNumber="1" containsInteger="1" minValue="40000" maxValue="4375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septiembre 17" numFmtId="0">
      <sharedItems count="7">
        <s v="FACTURA CANCELADA"/>
        <s v="FACTURA CANCELADA PARCIALMENTE - GLOSA ACEPTDA POR LA IPS"/>
        <s v="FACTURA PENDIENTE EN PROGRAMACION DE PAGO"/>
        <s v="FACTURA PENDIENTE EN PROGRAMACION DE PAGO - GLOSA PENDIENTE POR CONCILIAR"/>
        <s v="FACTURA ACEPTADA POR LA IPS"/>
        <s v="FACTURA NO RADICADA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3445000"/>
    </cacheField>
    <cacheField name="Valor Devolucion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45000"/>
    </cacheField>
    <cacheField name="Observacion objeccion" numFmtId="165">
      <sharedItems containsBlank="1"/>
    </cacheField>
    <cacheField name="Valor Radicado" numFmtId="165">
      <sharedItems containsSemiMixedTypes="0" containsString="0" containsNumber="1" containsInteger="1" minValue="0" maxValue="3445000"/>
    </cacheField>
    <cacheField name="Valor Glosa Aceptada" numFmtId="165">
      <sharedItems containsSemiMixedTypes="0" containsString="0" containsNumber="1" containsInteger="1" minValue="0" maxValue="4375000"/>
    </cacheField>
    <cacheField name="Valor Pagar" numFmtId="165">
      <sharedItems containsSemiMixedTypes="0" containsString="0" containsNumber="1" containsInteger="1" minValue="0" maxValue="3440000"/>
    </cacheField>
    <cacheField name="Por pagar SAP" numFmtId="165">
      <sharedItems containsSemiMixedTypes="0" containsString="0" containsNumber="1" containsInteger="1" minValue="0" maxValue="3440000"/>
    </cacheField>
    <cacheField name="P. abiertas doc" numFmtId="0">
      <sharedItems containsString="0" containsBlank="1" containsNumber="1" containsInteger="1" minValue="1222470339" maxValue="1222506087"/>
    </cacheField>
    <cacheField name="Valor compensacion SAP" numFmtId="165">
      <sharedItems containsSemiMixedTypes="0" containsString="0" containsNumber="1" containsInteger="1" minValue="0" maxValue="1500000"/>
    </cacheField>
    <cacheField name="Doc compensacion " numFmtId="0">
      <sharedItems containsString="0" containsBlank="1" containsNumber="1" containsInteger="1" minValue="2201501127" maxValue="2201539659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68300" maxValue="7105000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n v="901470566"/>
    <s v="EVOLUCION IPS S.A.S."/>
    <s v="EVO"/>
    <n v="1305"/>
    <s v="EVO1305"/>
    <s v="901470566_EVO1305"/>
    <d v="2023-11-10T00:00:00"/>
    <d v="2023-11-10T00:00:00"/>
    <d v="2024-01-02T10:05:42"/>
    <n v="55000"/>
    <n v="55000"/>
    <s v="EVENTO"/>
    <s v="PEREIRA"/>
    <s v="AMBULATORIO"/>
    <s v="CNT-2023-341"/>
    <x v="0"/>
    <s v="Finalizada"/>
    <n v="55000"/>
    <n v="0"/>
    <n v="0"/>
    <m/>
    <n v="55000"/>
    <n v="0"/>
    <n v="55000"/>
    <n v="0"/>
    <m/>
    <n v="55000"/>
    <n v="2201510418"/>
    <s v="17.05.2024"/>
    <n v="7105000"/>
    <d v="2024-08-30T00:00:00"/>
  </r>
  <r>
    <n v="901470566"/>
    <s v="EVOLUCION IPS S.A.S."/>
    <s v="EVO"/>
    <n v="1306"/>
    <s v="EVO1306"/>
    <s v="901470566_EVO1306"/>
    <d v="2023-11-10T00:00:00"/>
    <d v="2023-11-10T00:00:00"/>
    <d v="2024-01-02T10:10:03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307"/>
    <s v="EVO1307"/>
    <s v="901470566_EVO1307"/>
    <d v="2023-11-10T00:00:00"/>
    <d v="2023-11-10T00:00:00"/>
    <d v="2024-01-02T10:15:27"/>
    <n v="595000"/>
    <n v="595000"/>
    <s v="EVENTO"/>
    <s v="PEREIRA"/>
    <s v="AMBULATORIO"/>
    <s v="CNT-2023-341"/>
    <x v="1"/>
    <s v="Finalizada"/>
    <n v="595000"/>
    <n v="0"/>
    <n v="0"/>
    <m/>
    <n v="595000"/>
    <n v="55000"/>
    <n v="540000"/>
    <n v="0"/>
    <m/>
    <n v="540000"/>
    <n v="2201510418"/>
    <s v="17.05.2024"/>
    <n v="7105000"/>
    <d v="2024-08-30T00:00:00"/>
  </r>
  <r>
    <n v="901470566"/>
    <s v="EVOLUCION IPS S.A.S."/>
    <s v="EVO"/>
    <n v="1308"/>
    <s v="EVO1308"/>
    <s v="901470566_EVO1308"/>
    <d v="2023-11-10T00:00:00"/>
    <d v="2023-11-10T00:00:00"/>
    <d v="2024-01-02T10:51:45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309"/>
    <s v="EVO1309"/>
    <s v="901470566_EVO1309"/>
    <d v="2023-11-10T00:00:00"/>
    <d v="2023-11-10T00:00:00"/>
    <d v="2024-01-02T10:48:23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310"/>
    <s v="EVO1310"/>
    <s v="901470566_EVO1310"/>
    <d v="2023-11-10T00:00:00"/>
    <d v="2023-11-10T00:00:00"/>
    <d v="2024-01-02T10:49:50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311"/>
    <s v="EVO1311"/>
    <s v="901470566_EVO1311"/>
    <d v="2023-11-10T00:00:00"/>
    <d v="2023-11-10T00:00:00"/>
    <d v="2024-01-02T10:11:28"/>
    <n v="55000"/>
    <n v="55000"/>
    <s v="EVENTO"/>
    <s v="PEREIRA"/>
    <s v="AMBULATORIO"/>
    <s v="CNT-2023-341"/>
    <x v="0"/>
    <s v="Finalizada"/>
    <n v="55000"/>
    <n v="0"/>
    <n v="0"/>
    <m/>
    <n v="55000"/>
    <n v="0"/>
    <n v="55000"/>
    <n v="0"/>
    <m/>
    <n v="55000"/>
    <n v="2201510418"/>
    <s v="17.05.2024"/>
    <n v="7105000"/>
    <d v="2024-08-30T00:00:00"/>
  </r>
  <r>
    <n v="901470566"/>
    <s v="EVOLUCION IPS S.A.S."/>
    <s v="EVO"/>
    <n v="1405"/>
    <s v="EVO1405"/>
    <s v="901470566_EVO1405"/>
    <d v="2023-12-15T00:00:00"/>
    <d v="2023-12-15T00:00:00"/>
    <d v="2024-01-02T10:58:51"/>
    <n v="55000"/>
    <n v="55000"/>
    <s v="EVENTO"/>
    <s v="PEREIRA"/>
    <s v="AMBULATORIO"/>
    <s v="CNT-2023-341"/>
    <x v="0"/>
    <s v="Finalizada"/>
    <n v="55000"/>
    <n v="0"/>
    <n v="0"/>
    <m/>
    <n v="55000"/>
    <n v="0"/>
    <n v="55000"/>
    <n v="0"/>
    <m/>
    <n v="55000"/>
    <n v="2201510418"/>
    <s v="17.05.2024"/>
    <n v="7105000"/>
    <d v="2024-08-30T00:00:00"/>
  </r>
  <r>
    <n v="901470566"/>
    <s v="EVOLUCION IPS S.A.S."/>
    <s v="EVO"/>
    <n v="1408"/>
    <s v="EVO1408"/>
    <s v="901470566_EVO1408"/>
    <d v="2023-12-15T00:00:00"/>
    <d v="2023-12-15T00:00:00"/>
    <d v="2024-01-02T11:45:52"/>
    <n v="1500000"/>
    <n v="1500000"/>
    <s v="EVENTO"/>
    <s v="PEREIRA"/>
    <s v="AMBULATORIO"/>
    <s v="CNT-2023-341"/>
    <x v="0"/>
    <s v="Finalizada"/>
    <n v="1500000"/>
    <n v="0"/>
    <n v="0"/>
    <m/>
    <n v="1500000"/>
    <n v="0"/>
    <n v="1500000"/>
    <n v="0"/>
    <m/>
    <n v="1500000"/>
    <n v="2201510418"/>
    <s v="17.05.2024"/>
    <n v="7105000"/>
    <d v="2024-08-30T00:00:00"/>
  </r>
  <r>
    <n v="901470566"/>
    <s v="EVOLUCION IPS S.A.S."/>
    <s v="EVO"/>
    <n v="1409"/>
    <s v="EVO1409"/>
    <s v="901470566_EVO1409"/>
    <d v="2023-12-15T00:00:00"/>
    <d v="2023-12-15T00:00:00"/>
    <d v="2024-01-02T11:00:28"/>
    <n v="90000"/>
    <n v="90000"/>
    <s v="EVENTO"/>
    <s v="PEREIRA"/>
    <s v="AMBULATORIO"/>
    <s v="CNT-2023-341"/>
    <x v="0"/>
    <s v="Finalizada"/>
    <n v="90000"/>
    <n v="0"/>
    <n v="0"/>
    <m/>
    <n v="90000"/>
    <n v="0"/>
    <n v="90000"/>
    <n v="0"/>
    <m/>
    <n v="90000"/>
    <n v="2201510418"/>
    <s v="17.05.2024"/>
    <n v="7105000"/>
    <d v="2024-08-30T00:00:00"/>
  </r>
  <r>
    <n v="901470566"/>
    <s v="EVOLUCION IPS S.A.S."/>
    <s v="EVO"/>
    <n v="1410"/>
    <s v="EVO1410"/>
    <s v="901470566_EVO1410"/>
    <d v="2023-12-15T00:00:00"/>
    <d v="2023-12-15T00:00:00"/>
    <d v="2024-01-02T11:23:17"/>
    <n v="540000"/>
    <n v="540000"/>
    <s v="EVENTO"/>
    <s v="PEREIRA"/>
    <s v="AMBULATORIO"/>
    <s v="CNT-2023-341"/>
    <x v="0"/>
    <s v="Finalizada"/>
    <n v="540000"/>
    <n v="0"/>
    <n v="0"/>
    <m/>
    <n v="540000"/>
    <n v="0"/>
    <n v="540000"/>
    <n v="0"/>
    <m/>
    <n v="540000"/>
    <n v="2201510418"/>
    <s v="17.05.2024"/>
    <n v="7105000"/>
    <d v="2024-08-30T00:00:00"/>
  </r>
  <r>
    <n v="901470566"/>
    <s v="EVOLUCION IPS S.A.S."/>
    <s v="EVO"/>
    <n v="1411"/>
    <s v="EVO1411"/>
    <s v="901470566_EVO1411"/>
    <d v="2023-12-15T00:00:00"/>
    <d v="2023-12-15T00:00:00"/>
    <d v="2024-01-02T11:02:27"/>
    <n v="360000"/>
    <n v="360000"/>
    <s v="EVENTO"/>
    <s v="PEREIRA"/>
    <s v="AMBULATORIO"/>
    <s v="CNT-2023-341"/>
    <x v="0"/>
    <s v="Finalizada"/>
    <n v="360000"/>
    <n v="0"/>
    <n v="0"/>
    <m/>
    <n v="360000"/>
    <n v="0"/>
    <n v="360000"/>
    <n v="0"/>
    <m/>
    <n v="360000"/>
    <n v="2201510418"/>
    <s v="17.05.2024"/>
    <n v="7105000"/>
    <d v="2024-08-30T00:00:00"/>
  </r>
  <r>
    <n v="901470566"/>
    <s v="EVOLUCION IPS S.A.S."/>
    <s v="EVO"/>
    <n v="1412"/>
    <s v="EVO1412"/>
    <s v="901470566_EVO1412"/>
    <d v="2023-12-15T00:00:00"/>
    <d v="2023-12-15T00:00:00"/>
    <d v="2024-01-02T11:05:02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413"/>
    <s v="EVO1413"/>
    <s v="901470566_EVO1413"/>
    <d v="2023-12-15T00:00:00"/>
    <d v="2023-12-15T00:00:00"/>
    <d v="2024-01-02T11:48:46"/>
    <n v="110000"/>
    <n v="110000"/>
    <s v="EVENTO"/>
    <s v="PEREIRA"/>
    <s v="AMBULATORIO"/>
    <s v="CNT-2023-341"/>
    <x v="0"/>
    <s v="Finalizada"/>
    <n v="110000"/>
    <n v="0"/>
    <n v="0"/>
    <m/>
    <n v="110000"/>
    <n v="0"/>
    <n v="110000"/>
    <n v="0"/>
    <m/>
    <n v="110000"/>
    <n v="2201510418"/>
    <s v="17.05.2024"/>
    <n v="7105000"/>
    <d v="2024-08-30T00:00:00"/>
  </r>
  <r>
    <n v="901470566"/>
    <s v="EVOLUCION IPS S.A.S."/>
    <s v="EVO"/>
    <n v="1414"/>
    <s v="EVO1414"/>
    <s v="901470566_EVO1414"/>
    <d v="2023-12-15T00:00:00"/>
    <d v="2023-12-15T00:00:00"/>
    <d v="2024-01-02T10:55:32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01127"/>
    <s v="24.04.2024"/>
    <n v="368300"/>
    <d v="2024-08-30T00:00:00"/>
  </r>
  <r>
    <n v="901470566"/>
    <s v="EVOLUCION IPS S.A.S."/>
    <s v="EVO"/>
    <n v="1415"/>
    <s v="EVO1415"/>
    <s v="901470566_EVO1415"/>
    <d v="2023-12-15T00:00:00"/>
    <d v="2023-12-15T00:00:00"/>
    <d v="2024-01-02T11:07:02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416"/>
    <s v="EVO1416"/>
    <s v="901470566_EVO1416"/>
    <d v="2023-12-15T00:00:00"/>
    <d v="2023-12-15T00:00:00"/>
    <d v="2024-01-02T12:20:42"/>
    <n v="40000"/>
    <n v="40000"/>
    <s v="EVENTO"/>
    <s v="PEREIRA"/>
    <s v="AMBULATORIO"/>
    <s v="CNT-2023-341"/>
    <x v="1"/>
    <s v="Finalizada"/>
    <n v="40000"/>
    <n v="0"/>
    <n v="0"/>
    <m/>
    <n v="40000"/>
    <n v="4600"/>
    <n v="35400"/>
    <n v="0"/>
    <m/>
    <n v="35400"/>
    <n v="2201501127"/>
    <s v="24.04.2024"/>
    <n v="368300"/>
    <d v="2024-08-30T00:00:00"/>
  </r>
  <r>
    <n v="901470566"/>
    <s v="EVOLUCION IPS S.A.S."/>
    <s v="EVO"/>
    <n v="1417"/>
    <s v="EVO1417"/>
    <s v="901470566_EVO1417"/>
    <d v="2023-12-15T00:00:00"/>
    <d v="2023-12-15T00:00:00"/>
    <d v="2024-01-02T11:08:45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418"/>
    <s v="EVO1418"/>
    <s v="901470566_EVO1418"/>
    <d v="2023-12-15T00:00:00"/>
    <d v="2023-12-15T00:00:00"/>
    <d v="2024-01-02T11:11:22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419"/>
    <s v="EVO1419"/>
    <s v="901470566_EVO1419"/>
    <d v="2023-12-15T00:00:00"/>
    <d v="2023-12-15T00:00:00"/>
    <d v="2024-01-02T11:14:34"/>
    <n v="170000"/>
    <n v="170000"/>
    <s v="EVENTO"/>
    <s v="PEREIRA"/>
    <s v="AMBULATORIO"/>
    <s v="CNT-2023-341"/>
    <x v="0"/>
    <s v="Finalizada"/>
    <n v="170000"/>
    <n v="0"/>
    <n v="0"/>
    <m/>
    <n v="170000"/>
    <n v="0"/>
    <n v="170000"/>
    <n v="0"/>
    <m/>
    <n v="170000"/>
    <n v="2201510418"/>
    <s v="17.05.2024"/>
    <n v="7105000"/>
    <d v="2024-08-30T00:00:00"/>
  </r>
  <r>
    <n v="901470566"/>
    <s v="EVOLUCION IPS S.A.S."/>
    <s v="EVO"/>
    <n v="1481"/>
    <s v="EVO1481"/>
    <s v="901470566_EVO1481"/>
    <d v="2024-01-15T00:00:00"/>
    <d v="2024-01-15T00:00:00"/>
    <d v="2024-04-01T07:00:00"/>
    <n v="85900"/>
    <n v="85900"/>
    <s v="EVENTO"/>
    <s v="PEREIRA"/>
    <s v="AMBULATORIO"/>
    <s v="CNT-2023-341"/>
    <x v="0"/>
    <s v="Finalizada"/>
    <n v="90000"/>
    <n v="0"/>
    <n v="0"/>
    <m/>
    <n v="90000"/>
    <n v="0"/>
    <n v="85900"/>
    <n v="0"/>
    <m/>
    <n v="85900"/>
    <n v="2201501127"/>
    <s v="24.04.2024"/>
    <n v="368300"/>
    <d v="2024-08-30T00:00:00"/>
  </r>
  <r>
    <n v="901470566"/>
    <s v="EVOLUCION IPS S.A.S."/>
    <s v="EVO"/>
    <n v="1483"/>
    <s v="EVO1483"/>
    <s v="901470566_EVO1483"/>
    <d v="2024-01-15T00:00:00"/>
    <d v="2024-01-15T00:00:00"/>
    <d v="2024-04-01T07:00:00"/>
    <n v="162000"/>
    <n v="162000"/>
    <s v="EVENTO"/>
    <s v="PEREIRA"/>
    <s v="AMBULATORIO"/>
    <s v="CNT-2023-341"/>
    <x v="0"/>
    <s v="Finalizada"/>
    <n v="180000"/>
    <n v="0"/>
    <n v="0"/>
    <m/>
    <n v="180000"/>
    <n v="0"/>
    <n v="162000"/>
    <n v="0"/>
    <m/>
    <n v="162000"/>
    <n v="2201501127"/>
    <s v="24.04.2024"/>
    <n v="368300"/>
    <d v="2024-08-30T00:00:00"/>
  </r>
  <r>
    <n v="901470566"/>
    <s v="EVOLUCION IPS S.A.S."/>
    <s v="EVO"/>
    <n v="1478"/>
    <s v="EVO1478"/>
    <s v="901470566_EVO1478"/>
    <d v="2024-01-15T00:00:00"/>
    <d v="2024-01-15T00:00:00"/>
    <d v="2024-04-01T07:00:00"/>
    <n v="825000"/>
    <n v="825000"/>
    <s v="EVENTO"/>
    <s v="PEREIRA"/>
    <s v="AMBULATORIO"/>
    <s v="CNT-2023-341"/>
    <x v="0"/>
    <s v="Finalizada"/>
    <n v="825000"/>
    <n v="0"/>
    <n v="0"/>
    <m/>
    <n v="825000"/>
    <n v="0"/>
    <n v="825000"/>
    <n v="0"/>
    <m/>
    <n v="825000"/>
    <n v="2201510418"/>
    <s v="17.05.2024"/>
    <n v="7105000"/>
    <d v="2024-08-30T00:00:00"/>
  </r>
  <r>
    <n v="901470566"/>
    <s v="EVOLUCION IPS S.A.S."/>
    <s v="EVO"/>
    <n v="1476"/>
    <s v="EVO1476"/>
    <s v="901470566_EVO1476"/>
    <d v="2024-01-15T00:00:00"/>
    <d v="2024-01-15T00:00:00"/>
    <d v="2024-04-01T07:00:00"/>
    <n v="360000"/>
    <n v="360000"/>
    <s v="EVENTO"/>
    <s v="PEREIRA"/>
    <s v="AMBULATORIO"/>
    <s v="CNT-2023-341"/>
    <x v="0"/>
    <s v="Finalizada"/>
    <n v="360000"/>
    <n v="0"/>
    <n v="0"/>
    <m/>
    <n v="360000"/>
    <n v="0"/>
    <n v="360000"/>
    <n v="0"/>
    <m/>
    <n v="360000"/>
    <n v="2201510418"/>
    <s v="17.05.2024"/>
    <n v="7105000"/>
    <d v="2024-08-30T00:00:00"/>
  </r>
  <r>
    <n v="901470566"/>
    <s v="EVOLUCION IPS S.A.S."/>
    <s v="EVO"/>
    <n v="1479"/>
    <s v="EVO1479"/>
    <s v="901470566_EVO1479"/>
    <d v="2024-01-15T00:00:00"/>
    <d v="2024-01-15T00:00:00"/>
    <d v="2024-04-01T07:00:00"/>
    <n v="360000"/>
    <n v="360000"/>
    <s v="EVENTO"/>
    <s v="PEREIRA"/>
    <s v="AMBULATORIO"/>
    <s v="CNT-2023-341"/>
    <x v="0"/>
    <s v="Finalizada"/>
    <n v="360000"/>
    <n v="0"/>
    <n v="0"/>
    <m/>
    <n v="360000"/>
    <n v="0"/>
    <n v="360000"/>
    <n v="0"/>
    <m/>
    <n v="360000"/>
    <n v="2201510418"/>
    <s v="17.05.2024"/>
    <n v="7105000"/>
    <d v="2024-08-30T00:00:00"/>
  </r>
  <r>
    <n v="901470566"/>
    <s v="EVOLUCION IPS S.A.S."/>
    <s v="EVO"/>
    <n v="1477"/>
    <s v="EVO1477"/>
    <s v="901470566_EVO1477"/>
    <d v="2024-01-15T00:00:00"/>
    <d v="2024-01-15T00:00:00"/>
    <d v="2024-04-01T07:00:00"/>
    <n v="480000"/>
    <n v="480000"/>
    <s v="EVENTO"/>
    <s v="PEREIRA"/>
    <s v="AMBULATORIO"/>
    <s v="CNT-2023-341"/>
    <x v="0"/>
    <s v="Finalizada"/>
    <n v="480000"/>
    <n v="0"/>
    <n v="0"/>
    <m/>
    <n v="480000"/>
    <n v="0"/>
    <n v="480000"/>
    <n v="0"/>
    <m/>
    <n v="480000"/>
    <n v="2201510418"/>
    <s v="17.05.2024"/>
    <n v="7105000"/>
    <d v="2024-08-30T00:00:00"/>
  </r>
  <r>
    <n v="901470566"/>
    <s v="EVOLUCION IPS S.A.S."/>
    <s v="EVO"/>
    <n v="1480"/>
    <s v="EVO1480"/>
    <s v="901470566_EVO1480"/>
    <d v="2024-01-15T00:00:00"/>
    <d v="2024-01-15T00:00:00"/>
    <d v="2024-04-01T07:00:00"/>
    <n v="85000"/>
    <n v="85000"/>
    <s v="EVENTO"/>
    <s v="PEREIRA"/>
    <s v="AMBULATORIO"/>
    <s v="CNT-2023-341"/>
    <x v="0"/>
    <s v="Finalizada"/>
    <n v="85000"/>
    <n v="0"/>
    <n v="0"/>
    <m/>
    <n v="85000"/>
    <n v="0"/>
    <n v="85000"/>
    <n v="0"/>
    <m/>
    <n v="85000"/>
    <n v="2201510418"/>
    <s v="17.05.2024"/>
    <n v="7105000"/>
    <d v="2024-08-30T00:00:00"/>
  </r>
  <r>
    <n v="901470566"/>
    <s v="EVOLUCION IPS S.A.S."/>
    <s v="EVO"/>
    <n v="1482"/>
    <s v="EVO1482"/>
    <s v="901470566_EVO1482"/>
    <d v="2024-01-15T00:00:00"/>
    <d v="2024-01-15T00:00:00"/>
    <d v="2024-04-01T07:00:00"/>
    <n v="480000"/>
    <n v="480000"/>
    <s v="EVENTO"/>
    <s v="PEREIRA"/>
    <s v="AMBULATORIO"/>
    <s v="CNT-2023-341"/>
    <x v="0"/>
    <s v="Finalizada"/>
    <n v="480000"/>
    <n v="0"/>
    <n v="0"/>
    <m/>
    <n v="480000"/>
    <n v="0"/>
    <n v="480000"/>
    <n v="0"/>
    <m/>
    <n v="480000"/>
    <n v="2201510418"/>
    <s v="17.05.2024"/>
    <n v="7105000"/>
    <d v="2024-08-30T00:00:00"/>
  </r>
  <r>
    <n v="901470566"/>
    <s v="EVOLUCION IPS S.A.S."/>
    <s v="EVO"/>
    <n v="1484"/>
    <s v="EVO1484"/>
    <s v="901470566_EVO1484"/>
    <d v="2024-01-15T00:00:00"/>
    <d v="2024-01-15T00:00:00"/>
    <d v="2024-04-01T07:00:00"/>
    <n v="360000"/>
    <n v="360000"/>
    <s v="EVENTO"/>
    <s v="PEREIRA"/>
    <s v="AMBULATORIO"/>
    <s v="CNT-2023-341"/>
    <x v="0"/>
    <s v="Finalizada"/>
    <n v="360000"/>
    <n v="0"/>
    <n v="0"/>
    <m/>
    <n v="360000"/>
    <n v="0"/>
    <n v="360000"/>
    <n v="0"/>
    <m/>
    <n v="360000"/>
    <n v="2201510418"/>
    <s v="17.05.2024"/>
    <n v="7105000"/>
    <d v="2024-08-30T00:00:00"/>
  </r>
  <r>
    <n v="901470566"/>
    <s v="EVOLUCION IPS S.A.S."/>
    <s v="EVO"/>
    <n v="1604"/>
    <s v="EVO1604"/>
    <s v="901470566_EVO1604"/>
    <d v="2024-02-15T00:00:00"/>
    <d v="2024-02-15T00:00:00"/>
    <d v="2024-05-02T07:00:00"/>
    <n v="1200000"/>
    <n v="1200000"/>
    <s v="EVENTO"/>
    <s v="PEREIRA"/>
    <s v="AMBULATORIO"/>
    <s v="CNT-2023-341"/>
    <x v="0"/>
    <s v="Finalizada"/>
    <n v="1200000"/>
    <n v="0"/>
    <n v="0"/>
    <m/>
    <n v="1200000"/>
    <n v="0"/>
    <n v="1200000"/>
    <n v="0"/>
    <m/>
    <n v="1200000"/>
    <n v="2201539659"/>
    <s v="20.08.2024"/>
    <n v="2504800"/>
    <d v="2024-08-30T00:00:00"/>
  </r>
  <r>
    <n v="901470566"/>
    <s v="EVOLUCION IPS S.A.S."/>
    <s v="EVO"/>
    <n v="1501"/>
    <s v="EVO1501"/>
    <s v="901470566_EVO1501"/>
    <d v="2024-02-15T00:00:00"/>
    <d v="2024-02-15T00:00:00"/>
    <d v="2024-05-02T07:00:00"/>
    <n v="450000"/>
    <n v="450000"/>
    <s v="EVENTO"/>
    <s v="PEREIRA"/>
    <s v="AMBULATORIO"/>
    <s v="CNT-2023-341"/>
    <x v="2"/>
    <s v="Finalizada"/>
    <n v="450000"/>
    <n v="0"/>
    <n v="0"/>
    <m/>
    <n v="450000"/>
    <n v="0"/>
    <n v="450000"/>
    <n v="450000"/>
    <n v="1222474915"/>
    <n v="0"/>
    <m/>
    <m/>
    <m/>
    <d v="2024-08-30T00:00:00"/>
  </r>
  <r>
    <n v="901470566"/>
    <s v="EVOLUCION IPS S.A.S."/>
    <s v="EVO"/>
    <n v="1505"/>
    <s v="EVO1505"/>
    <s v="901470566_EVO1505"/>
    <d v="2024-02-15T00:00:00"/>
    <d v="2024-02-15T00:00:00"/>
    <d v="2024-05-02T07:00:00"/>
    <n v="55000"/>
    <n v="55000"/>
    <s v="EVENTO"/>
    <s v="PEREIRA"/>
    <s v="AMBULATORIO"/>
    <s v="CNT-2023-341"/>
    <x v="2"/>
    <s v="Finalizada"/>
    <n v="55000"/>
    <n v="0"/>
    <n v="0"/>
    <m/>
    <n v="55000"/>
    <n v="0"/>
    <n v="55000"/>
    <n v="55000"/>
    <n v="1222474919"/>
    <n v="0"/>
    <m/>
    <m/>
    <m/>
    <d v="2024-08-30T00:00:00"/>
  </r>
  <r>
    <n v="901470566"/>
    <s v="EVOLUCION IPS S.A.S."/>
    <s v="EVO"/>
    <n v="1503"/>
    <s v="EVO1503"/>
    <s v="901470566_EVO1503"/>
    <d v="2024-02-15T00:00:00"/>
    <d v="2024-02-15T00:00:00"/>
    <d v="2024-05-02T07:00:00"/>
    <n v="225000"/>
    <n v="225000"/>
    <s v="EVENTO"/>
    <s v="PEREIRA"/>
    <s v="AMBULATORIO"/>
    <s v="CNT-2023-341"/>
    <x v="2"/>
    <s v="Finalizada"/>
    <n v="225000"/>
    <n v="0"/>
    <n v="0"/>
    <m/>
    <n v="225000"/>
    <n v="0"/>
    <n v="225000"/>
    <n v="225000"/>
    <n v="1222474917"/>
    <n v="0"/>
    <m/>
    <m/>
    <m/>
    <d v="2024-08-30T00:00:00"/>
  </r>
  <r>
    <n v="901470566"/>
    <s v="EVOLUCION IPS S.A.S."/>
    <s v="EVO"/>
    <n v="1502"/>
    <s v="EVO1502"/>
    <s v="901470566_EVO1502"/>
    <d v="2024-02-15T00:00:00"/>
    <d v="2024-02-15T00:00:00"/>
    <d v="2024-05-02T07:00:00"/>
    <n v="85000"/>
    <n v="85000"/>
    <s v="EVENTO"/>
    <s v="PEREIRA"/>
    <s v="AMBULATORIO"/>
    <s v="CNT-2023-341"/>
    <x v="2"/>
    <s v="Finalizada"/>
    <n v="85000"/>
    <n v="0"/>
    <n v="0"/>
    <m/>
    <n v="85000"/>
    <n v="0"/>
    <n v="85000"/>
    <n v="85000"/>
    <n v="1222474918"/>
    <n v="0"/>
    <m/>
    <m/>
    <m/>
    <d v="2024-08-30T00:00:00"/>
  </r>
  <r>
    <n v="901470566"/>
    <s v="EVOLUCION IPS S.A.S."/>
    <s v="EVO"/>
    <n v="1504"/>
    <s v="EVO1504"/>
    <s v="901470566_EVO1504"/>
    <d v="2024-02-15T00:00:00"/>
    <d v="2024-02-15T00:00:00"/>
    <d v="2024-05-02T07:00:00"/>
    <n v="720000"/>
    <n v="720000"/>
    <s v="EVENTO"/>
    <s v="PEREIRA"/>
    <s v="AMBULATORIO"/>
    <s v="CNT-2023-341"/>
    <x v="2"/>
    <s v="Finalizada"/>
    <n v="720000"/>
    <n v="0"/>
    <n v="0"/>
    <m/>
    <n v="720000"/>
    <n v="0"/>
    <n v="720000"/>
    <n v="720000"/>
    <n v="1222474912"/>
    <n v="0"/>
    <m/>
    <m/>
    <m/>
    <d v="2024-08-30T00:00:00"/>
  </r>
  <r>
    <n v="901470566"/>
    <s v="EVOLUCION IPS S.A.S."/>
    <s v="EVO"/>
    <n v="1605"/>
    <s v="EVO1605"/>
    <s v="901470566_EVO1605"/>
    <d v="2024-02-15T00:00:00"/>
    <d v="2024-02-15T00:00:00"/>
    <d v="2024-05-02T07:00:00"/>
    <n v="480000"/>
    <n v="480000"/>
    <s v="EVENTO"/>
    <s v="PEREIRA"/>
    <s v="AMBULATORIO"/>
    <s v="CNT-2023-341"/>
    <x v="3"/>
    <s v="Para respuesta prestador"/>
    <n v="480000"/>
    <n v="0"/>
    <n v="15000"/>
    <s v="1- Se realiza objeccion cups 937000 T/P $45.000 x 1 = $45.000 se glosa la diferencia $15.000"/>
    <n v="480000"/>
    <n v="0"/>
    <n v="465000"/>
    <n v="465000"/>
    <n v="1222474913"/>
    <n v="0"/>
    <m/>
    <m/>
    <m/>
    <d v="2024-08-30T00:00:00"/>
  </r>
  <r>
    <n v="901470566"/>
    <s v="EVOLUCION IPS S.A.S."/>
    <s v="EVO"/>
    <n v="1563"/>
    <s v="EVO1563"/>
    <s v="901470566_EVO1563"/>
    <d v="2024-02-15T00:00:00"/>
    <d v="2024-02-15T00:00:00"/>
    <d v="2024-05-02T07:00:00"/>
    <n v="360000"/>
    <n v="360000"/>
    <s v="EVENTO"/>
    <s v="PEREIRA"/>
    <s v="AMBULATORIO"/>
    <s v="CNT-2023-341"/>
    <x v="2"/>
    <s v="Finalizada"/>
    <n v="360000"/>
    <n v="0"/>
    <n v="0"/>
    <m/>
    <n v="360000"/>
    <n v="0"/>
    <n v="360000"/>
    <n v="360000"/>
    <n v="1222474916"/>
    <n v="0"/>
    <m/>
    <m/>
    <m/>
    <d v="2024-08-30T00:00:00"/>
  </r>
  <r>
    <n v="901470566"/>
    <s v="EVOLUCION IPS S.A.S."/>
    <s v="EVO"/>
    <n v="1564"/>
    <s v="EVO1564"/>
    <s v="901470566_EVO1564"/>
    <d v="2024-02-15T00:00:00"/>
    <d v="2024-02-15T00:00:00"/>
    <d v="2024-05-02T07:00:00"/>
    <n v="1080000"/>
    <n v="1080000"/>
    <s v="EVENTO"/>
    <s v="PEREIRA"/>
    <s v="AMBULATORIO"/>
    <s v="CNT-2023-341"/>
    <x v="2"/>
    <s v="Finalizada"/>
    <n v="1080000"/>
    <n v="0"/>
    <n v="0"/>
    <m/>
    <n v="1080000"/>
    <n v="0"/>
    <n v="1080000"/>
    <n v="1080000"/>
    <n v="1222474911"/>
    <n v="0"/>
    <m/>
    <m/>
    <m/>
    <d v="2024-08-30T00:00:00"/>
  </r>
  <r>
    <n v="901470566"/>
    <s v="EVOLUCION IPS S.A.S."/>
    <s v="EVO"/>
    <n v="1617"/>
    <s v="EVO1617"/>
    <s v="901470566_EVO1617"/>
    <d v="2024-02-15T00:00:00"/>
    <d v="2024-02-15T00:00:00"/>
    <d v="2024-06-04T07:00:00"/>
    <n v="800000"/>
    <n v="800000"/>
    <s v="EVENTO"/>
    <s v="PEREIRA"/>
    <s v="AMBULATORIO"/>
    <s v="CNT-2023-341"/>
    <x v="2"/>
    <s v="Finalizada"/>
    <n v="800000"/>
    <n v="0"/>
    <n v="0"/>
    <m/>
    <n v="800000"/>
    <n v="0"/>
    <n v="800000"/>
    <n v="800000"/>
    <n v="1222470343"/>
    <n v="0"/>
    <m/>
    <m/>
    <m/>
    <d v="2024-08-30T00:00:00"/>
  </r>
  <r>
    <n v="901470566"/>
    <s v="EVOLUCION IPS S.A.S."/>
    <s v="EVO"/>
    <n v="1619"/>
    <s v="EVO1619"/>
    <s v="901470566_EVO1619"/>
    <d v="2024-02-15T00:00:00"/>
    <d v="2024-02-15T00:00:00"/>
    <d v="2024-06-04T07:00:00"/>
    <n v="360000"/>
    <n v="360000"/>
    <s v="EVENTO"/>
    <s v="PEREIRA"/>
    <s v="AMBULATORIO"/>
    <s v="CNT-2023-341"/>
    <x v="2"/>
    <s v="Finalizada"/>
    <n v="360000"/>
    <n v="0"/>
    <n v="0"/>
    <m/>
    <n v="360000"/>
    <n v="0"/>
    <n v="360000"/>
    <n v="360000"/>
    <n v="1222470342"/>
    <n v="0"/>
    <m/>
    <m/>
    <m/>
    <d v="2024-08-30T00:00:00"/>
  </r>
  <r>
    <n v="901470566"/>
    <s v="EVOLUCION IPS S.A.S."/>
    <s v="EVO"/>
    <n v="1614"/>
    <s v="EVO1614"/>
    <s v="901470566_EVO1614"/>
    <d v="2024-02-15T00:00:00"/>
    <d v="2024-02-15T00:00:00"/>
    <d v="2024-05-02T07:00:00"/>
    <n v="1320000"/>
    <n v="1320000"/>
    <s v="EVENTO"/>
    <s v="PEREIRA"/>
    <s v="AMBULATORIO"/>
    <s v="CNT-2023-341"/>
    <x v="2"/>
    <s v="Finalizada"/>
    <n v="1320000"/>
    <n v="0"/>
    <n v="0"/>
    <m/>
    <n v="1320000"/>
    <n v="0"/>
    <n v="1320000"/>
    <n v="1320000"/>
    <n v="1222474907"/>
    <n v="0"/>
    <m/>
    <m/>
    <m/>
    <d v="2024-08-30T00:00:00"/>
  </r>
  <r>
    <n v="901470566"/>
    <s v="EVOLUCION IPS S.A.S."/>
    <s v="EVO"/>
    <n v="1615"/>
    <s v="EVO1615"/>
    <s v="901470566_EVO1615"/>
    <d v="2024-03-15T00:00:00"/>
    <d v="2024-03-15T00:00:00"/>
    <d v="2024-05-02T07:00:00"/>
    <n v="450000"/>
    <n v="450000"/>
    <s v="EVENTO"/>
    <s v="PEREIRA"/>
    <s v="AMBULATORIO"/>
    <s v="CNT-2023-341"/>
    <x v="2"/>
    <s v="Finalizada"/>
    <n v="450000"/>
    <n v="0"/>
    <n v="0"/>
    <m/>
    <n v="450000"/>
    <n v="0"/>
    <n v="450000"/>
    <n v="450000"/>
    <n v="1222474914"/>
    <n v="0"/>
    <m/>
    <m/>
    <m/>
    <d v="2024-08-30T00:00:00"/>
  </r>
  <r>
    <n v="901470566"/>
    <s v="EVOLUCION IPS S.A.S."/>
    <s v="EVO"/>
    <n v="1616"/>
    <s v="EVO1616"/>
    <s v="901470566_EVO1616"/>
    <d v="2024-03-15T00:00:00"/>
    <d v="2024-03-15T00:00:00"/>
    <d v="2024-06-04T07:00:00"/>
    <n v="1000000"/>
    <n v="1000000"/>
    <s v="EVENTO"/>
    <s v="PEREIRA"/>
    <s v="AMBULATORIO"/>
    <s v="CNT-2023-341"/>
    <x v="4"/>
    <s v="Devuelta CA"/>
    <n v="0"/>
    <n v="0"/>
    <n v="0"/>
    <m/>
    <n v="0"/>
    <n v="1000000"/>
    <n v="0"/>
    <n v="0"/>
    <m/>
    <n v="0"/>
    <m/>
    <m/>
    <m/>
    <d v="2024-08-30T00:00:00"/>
  </r>
  <r>
    <n v="901470566"/>
    <s v="EVOLUCION IPS S.A.S."/>
    <s v="EVO"/>
    <n v="1618"/>
    <s v="EVO1618"/>
    <s v="901470566_EVO1618"/>
    <d v="2024-03-15T00:00:00"/>
    <d v="2024-03-15T00:00:00"/>
    <d v="2024-06-04T07:00:00"/>
    <n v="55000"/>
    <n v="55000"/>
    <s v="EVENTO"/>
    <s v="PEREIRA"/>
    <s v="AMBULATORIO"/>
    <s v="CNT-2023-341"/>
    <x v="2"/>
    <s v="Finalizada"/>
    <n v="55000"/>
    <n v="0"/>
    <n v="0"/>
    <m/>
    <n v="55000"/>
    <n v="0"/>
    <n v="55000"/>
    <n v="55000"/>
    <n v="1222470340"/>
    <n v="0"/>
    <m/>
    <m/>
    <m/>
    <d v="2024-08-30T00:00:00"/>
  </r>
  <r>
    <n v="901470566"/>
    <s v="EVOLUCION IPS S.A.S."/>
    <s v="EVO"/>
    <n v="1619"/>
    <s v="EVO1619"/>
    <s v="901470566_EVO1619"/>
    <d v="2024-03-15T00:00:00"/>
    <d v="2024-03-15T00:00:00"/>
    <d v="2024-06-04T07:00:00"/>
    <n v="90000"/>
    <n v="90000"/>
    <s v="EVENTO"/>
    <s v="PEREIRA"/>
    <s v="AMBULATORIO"/>
    <s v="CNT-2023-341"/>
    <x v="2"/>
    <s v="Finalizada"/>
    <n v="360000"/>
    <n v="0"/>
    <n v="0"/>
    <m/>
    <n v="360000"/>
    <n v="0"/>
    <n v="360000"/>
    <n v="360000"/>
    <n v="1222470342"/>
    <n v="0"/>
    <m/>
    <m/>
    <m/>
    <d v="2024-08-30T00:00:00"/>
  </r>
  <r>
    <n v="901470566"/>
    <s v="EVOLUCION IPS S.A.S."/>
    <s v="EVO"/>
    <n v="1620"/>
    <s v="EVO1620"/>
    <s v="901470566_EVO1620"/>
    <d v="2024-03-15T00:00:00"/>
    <d v="2024-03-15T00:00:00"/>
    <e v="#N/A"/>
    <n v="270000"/>
    <n v="27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1"/>
    <s v="EVO1621"/>
    <s v="901470566_EVO1621"/>
    <d v="2024-03-15T00:00:00"/>
    <d v="2024-03-15T00:00:00"/>
    <e v="#N/A"/>
    <n v="480000"/>
    <n v="48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2"/>
    <s v="EVO1622"/>
    <s v="901470566_EVO1622"/>
    <d v="2024-03-15T00:00:00"/>
    <d v="2024-03-15T00:00:00"/>
    <e v="#N/A"/>
    <n v="1080000"/>
    <n v="108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3"/>
    <s v="EVO1623"/>
    <s v="901470566_EVO1623"/>
    <d v="2024-03-15T00:00:00"/>
    <d v="2024-03-15T00:00:00"/>
    <e v="#N/A"/>
    <n v="90000"/>
    <n v="9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4"/>
    <s v="EVO1624"/>
    <s v="901470566_EVO1624"/>
    <d v="2024-03-15T00:00:00"/>
    <d v="2024-03-15T00:00:00"/>
    <e v="#N/A"/>
    <n v="450000"/>
    <n v="45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5"/>
    <s v="EVO1625"/>
    <s v="901470566_EVO1625"/>
    <d v="2024-03-15T00:00:00"/>
    <d v="2024-03-15T00:00:00"/>
    <e v="#N/A"/>
    <n v="320000"/>
    <n v="32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6"/>
    <s v="EVO1626"/>
    <s v="901470566_EVO1626"/>
    <d v="2024-03-15T00:00:00"/>
    <d v="2024-03-15T00:00:00"/>
    <e v="#N/A"/>
    <n v="1200000"/>
    <n v="120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27"/>
    <s v="EVO1627"/>
    <s v="901470566_EVO1627"/>
    <d v="2024-03-15T00:00:00"/>
    <d v="2024-03-15T00:00:00"/>
    <e v="#N/A"/>
    <n v="90000"/>
    <n v="9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664"/>
    <s v="EVO1664"/>
    <s v="901470566_EVO1664"/>
    <d v="2024-03-15T00:00:00"/>
    <d v="2024-03-15T00:00:00"/>
    <d v="2024-06-04T07:00:00"/>
    <n v="55000"/>
    <n v="55000"/>
    <s v="EVENTO"/>
    <s v="PEREIRA"/>
    <s v="AMBULATORIO"/>
    <s v="CNT-2023-341"/>
    <x v="2"/>
    <s v="Finalizada"/>
    <n v="55000"/>
    <n v="0"/>
    <n v="0"/>
    <m/>
    <n v="55000"/>
    <n v="0"/>
    <n v="55000"/>
    <n v="55000"/>
    <n v="1222470339"/>
    <n v="0"/>
    <m/>
    <m/>
    <m/>
    <d v="2024-08-30T00:00:00"/>
  </r>
  <r>
    <n v="901470566"/>
    <s v="EVOLUCION IPS S.A.S."/>
    <s v="EVO"/>
    <n v="1665"/>
    <s v="EVO1665"/>
    <s v="901470566_EVO1665"/>
    <d v="2024-03-15T00:00:00"/>
    <d v="2024-03-15T00:00:00"/>
    <d v="2024-06-04T07:00:00"/>
    <n v="2160000"/>
    <n v="2160000"/>
    <s v="EVENTO"/>
    <s v="PEREIRA"/>
    <s v="AMBULATORIO"/>
    <s v="CNT-2023-341"/>
    <x v="4"/>
    <s v="Devuelta CA"/>
    <n v="0"/>
    <n v="0"/>
    <n v="0"/>
    <m/>
    <n v="0"/>
    <n v="2160000"/>
    <n v="0"/>
    <n v="0"/>
    <m/>
    <n v="0"/>
    <m/>
    <m/>
    <m/>
    <d v="2024-08-30T00:00:00"/>
  </r>
  <r>
    <n v="901470566"/>
    <s v="EVOLUCION IPS S.A.S."/>
    <s v="EVO"/>
    <n v="1678"/>
    <s v="EVO1678"/>
    <s v="901470566_EVO1678"/>
    <d v="2024-03-15T00:00:00"/>
    <d v="2024-03-15T00:00:00"/>
    <d v="2024-06-04T07:00:00"/>
    <n v="2010000"/>
    <n v="2010000"/>
    <s v="EVENTO"/>
    <s v="PEREIRA"/>
    <s v="AMBULATORIO"/>
    <s v="CNT-2023-341"/>
    <x v="2"/>
    <s v="Finalizada"/>
    <n v="2010000"/>
    <n v="0"/>
    <n v="0"/>
    <m/>
    <n v="2010000"/>
    <n v="0"/>
    <n v="2010000"/>
    <n v="2010000"/>
    <n v="1222470362"/>
    <n v="0"/>
    <m/>
    <m/>
    <m/>
    <d v="2024-08-30T00:00:00"/>
  </r>
  <r>
    <n v="901470566"/>
    <s v="EVOLUCION IPS S.A.S."/>
    <s v="EVO"/>
    <n v="1679"/>
    <s v="EVO1679"/>
    <s v="901470566_EVO1679"/>
    <d v="2024-03-15T00:00:00"/>
    <d v="2024-03-15T00:00:00"/>
    <d v="2024-07-02T07:00:00"/>
    <n v="880000"/>
    <n v="880000"/>
    <s v="EVENTO"/>
    <s v="PEREIRA"/>
    <s v="AMBULATORIO"/>
    <s v="CNT-2023-341"/>
    <x v="0"/>
    <s v="Finalizada"/>
    <n v="880000"/>
    <n v="0"/>
    <n v="0"/>
    <m/>
    <n v="880000"/>
    <n v="0"/>
    <n v="880000"/>
    <n v="0"/>
    <m/>
    <n v="880000"/>
    <n v="2201539659"/>
    <s v="20.08.2024"/>
    <n v="2504800"/>
    <d v="2024-08-30T00:00:00"/>
  </r>
  <r>
    <n v="901470566"/>
    <s v="EVOLUCION IPS S.A.S."/>
    <s v="EVO"/>
    <n v="1680"/>
    <s v="EVO1680"/>
    <s v="901470566_EVO1680"/>
    <d v="2024-03-15T00:00:00"/>
    <d v="2024-03-15T00:00:00"/>
    <d v="2024-07-02T07:00:00"/>
    <n v="1260000"/>
    <n v="1260000"/>
    <s v="EVENTO"/>
    <s v="PEREIRA"/>
    <s v="AMBULATORIO"/>
    <s v="CNT-2023-341"/>
    <x v="4"/>
    <s v="Devuelta CA"/>
    <n v="0"/>
    <n v="0"/>
    <n v="0"/>
    <m/>
    <n v="0"/>
    <n v="1260000"/>
    <n v="0"/>
    <n v="0"/>
    <m/>
    <n v="0"/>
    <m/>
    <m/>
    <m/>
    <d v="2024-08-30T00:00:00"/>
  </r>
  <r>
    <n v="901470566"/>
    <s v="EVOLUCION IPS S.A.S."/>
    <s v="EVO"/>
    <n v="1681"/>
    <s v="EVO1681"/>
    <s v="901470566_EVO1681"/>
    <d v="2024-04-15T00:00:00"/>
    <d v="2024-04-15T00:00:00"/>
    <d v="2024-07-02T07:00:00"/>
    <n v="600000"/>
    <n v="600000"/>
    <s v="EVENTO"/>
    <s v="PEREIRA"/>
    <s v="AMBULATORIO"/>
    <s v="CNT-2023-341"/>
    <x v="2"/>
    <s v="Finalizada"/>
    <n v="600000"/>
    <n v="0"/>
    <n v="0"/>
    <m/>
    <n v="600000"/>
    <n v="0"/>
    <n v="600000"/>
    <n v="600000"/>
    <n v="1222476141"/>
    <n v="0"/>
    <m/>
    <m/>
    <m/>
    <d v="2024-08-30T00:00:00"/>
  </r>
  <r>
    <n v="901470566"/>
    <s v="EVOLUCION IPS S.A.S."/>
    <s v="EVO"/>
    <n v="1682"/>
    <s v="EVO1682"/>
    <s v="901470566_EVO1682"/>
    <d v="2024-04-15T00:00:00"/>
    <d v="2024-04-15T00:00:00"/>
    <d v="2024-07-02T07:00:00"/>
    <n v="480000"/>
    <n v="480000"/>
    <s v="EVENTO"/>
    <s v="PEREIRA"/>
    <s v="AMBULATORIO"/>
    <s v="CNT-2023-341"/>
    <x v="2"/>
    <s v="Finalizada"/>
    <n v="480000"/>
    <n v="0"/>
    <n v="0"/>
    <m/>
    <n v="480000"/>
    <n v="0"/>
    <n v="480000"/>
    <n v="480000"/>
    <n v="1222476160"/>
    <n v="0"/>
    <m/>
    <m/>
    <m/>
    <d v="2024-08-30T00:00:00"/>
  </r>
  <r>
    <n v="901470566"/>
    <s v="EVOLUCION IPS S.A.S."/>
    <s v="EVO"/>
    <n v="1685"/>
    <s v="EVO1685"/>
    <s v="901470566_EVO1685"/>
    <d v="2024-04-15T00:00:00"/>
    <d v="2024-04-15T00:00:00"/>
    <d v="2024-07-02T07:00:00"/>
    <n v="3445000"/>
    <n v="3445000"/>
    <s v="EVENTO"/>
    <s v="PEREIRA"/>
    <s v="AMBULATORIO"/>
    <s v="CNT-2023-341"/>
    <x v="3"/>
    <s v="Para respuesta prestador"/>
    <n v="3445000"/>
    <n v="0"/>
    <n v="5000"/>
    <s v=" 1-Se objeta $5.000 cobrado de mas solo en el Item numero 54 relacionado en el detalle de factura, T/P $40.000 en la Aut 122300126259 PSICOTERAPIA INDIVIDUAL POR PSICOLOGIA, se glosa la diferencia."/>
    <n v="3445000"/>
    <n v="0"/>
    <n v="3440000"/>
    <n v="3440000"/>
    <n v="1222476152"/>
    <n v="0"/>
    <m/>
    <m/>
    <m/>
    <d v="2024-08-30T00:00:00"/>
  </r>
  <r>
    <n v="901470566"/>
    <s v="EVOLUCION IPS S.A.S."/>
    <s v="EVO"/>
    <n v="1686"/>
    <s v="EVO1686"/>
    <s v="901470566_EVO1686"/>
    <d v="2024-04-15T00:00:00"/>
    <d v="2024-04-15T00:00:00"/>
    <d v="2024-07-02T07:00:00"/>
    <n v="55000"/>
    <n v="55000"/>
    <s v="EVENTO"/>
    <s v="PEREIRA"/>
    <s v="AMBULATORIO"/>
    <s v="CNT-2023-341"/>
    <x v="2"/>
    <s v="Finalizada"/>
    <n v="55000"/>
    <n v="0"/>
    <n v="0"/>
    <m/>
    <n v="55000"/>
    <n v="0"/>
    <n v="55000"/>
    <n v="55000"/>
    <n v="1222476158"/>
    <n v="0"/>
    <m/>
    <m/>
    <m/>
    <d v="2024-08-30T00:00:00"/>
  </r>
  <r>
    <n v="901470566"/>
    <s v="EVOLUCION IPS S.A.S."/>
    <s v="EVO"/>
    <n v="1687"/>
    <s v="EVO1687"/>
    <s v="901470566_EVO1687"/>
    <d v="2024-04-15T00:00:00"/>
    <d v="2024-04-15T00:00:00"/>
    <d v="2024-07-02T07:00:00"/>
    <n v="360000"/>
    <n v="360000"/>
    <s v="EVENTO"/>
    <s v="PEREIRA"/>
    <s v="AMBULATORIO"/>
    <s v="CNT-2023-341"/>
    <x v="3"/>
    <s v="Para respuesta prestador"/>
    <n v="360000"/>
    <n v="0"/>
    <n v="45000"/>
    <s v="1-Se encuentran soportadas solo 7 sesiones de Terapia Fonoaudiologia de las 8 sesiones que estan facturadas. 2-Se glosa 1 Sesion por valor de $45.000 que no se encuentra soportada. Por favor validar."/>
    <n v="360000"/>
    <n v="0"/>
    <n v="315000"/>
    <n v="315000"/>
    <n v="1222476157"/>
    <n v="0"/>
    <m/>
    <m/>
    <m/>
    <d v="2024-08-30T00:00:00"/>
  </r>
  <r>
    <n v="901470566"/>
    <s v="EVOLUCION IPS S.A.S."/>
    <s v="EVO"/>
    <n v="1688"/>
    <s v="EVO1688"/>
    <s v="901470566_EVO1688"/>
    <d v="2024-04-15T00:00:00"/>
    <d v="2024-04-15T00:00:00"/>
    <d v="2024-07-02T07:00:00"/>
    <n v="605000"/>
    <n v="605000"/>
    <s v="EVENTO"/>
    <s v="PEREIRA"/>
    <s v="AMBULATORIO"/>
    <s v="CNT-2023-341"/>
    <x v="2"/>
    <s v="Finalizada"/>
    <n v="605000"/>
    <n v="0"/>
    <n v="0"/>
    <m/>
    <n v="605000"/>
    <n v="0"/>
    <n v="605000"/>
    <n v="605000"/>
    <n v="1222476153"/>
    <n v="0"/>
    <m/>
    <m/>
    <m/>
    <d v="2024-08-30T00:00:00"/>
  </r>
  <r>
    <n v="901470566"/>
    <s v="EVOLUCION IPS S.A.S."/>
    <s v="EVO"/>
    <n v="1689"/>
    <s v="EVO1689"/>
    <s v="901470566_EVO1689"/>
    <d v="2024-05-15T00:00:00"/>
    <d v="2024-05-15T00:00:00"/>
    <d v="2024-07-02T07:00:00"/>
    <n v="840000"/>
    <n v="840000"/>
    <s v="EVENTO"/>
    <s v="PEREIRA"/>
    <s v="AMBULATORIO"/>
    <s v="CNT-2023-341"/>
    <x v="2"/>
    <s v="Finalizada"/>
    <n v="840000"/>
    <n v="0"/>
    <n v="0"/>
    <m/>
    <n v="840000"/>
    <n v="0"/>
    <n v="840000"/>
    <n v="840000"/>
    <n v="1222477412"/>
    <n v="0"/>
    <m/>
    <m/>
    <m/>
    <d v="2024-08-30T00:00:00"/>
  </r>
  <r>
    <n v="901470566"/>
    <s v="EVOLUCION IPS S.A.S."/>
    <s v="EVO"/>
    <n v="1690"/>
    <s v="EVO1690"/>
    <s v="901470566_EVO1690"/>
    <d v="2024-05-15T00:00:00"/>
    <d v="2024-05-15T00:00:00"/>
    <d v="2024-07-02T07:00:00"/>
    <n v="55000"/>
    <n v="55000"/>
    <s v="EVENTO"/>
    <s v="PEREIRA"/>
    <s v="AMBULATORIO"/>
    <s v="CNT-2023-341"/>
    <x v="2"/>
    <s v="Finalizada"/>
    <n v="55000"/>
    <n v="0"/>
    <n v="0"/>
    <m/>
    <n v="55000"/>
    <n v="0"/>
    <n v="55000"/>
    <n v="55000"/>
    <n v="1222477411"/>
    <n v="0"/>
    <m/>
    <m/>
    <m/>
    <d v="2024-08-30T00:00:00"/>
  </r>
  <r>
    <n v="901470566"/>
    <s v="EVOLUCION IPS S.A.S."/>
    <s v="EVO"/>
    <n v="1691"/>
    <s v="EVO1691"/>
    <s v="901470566_EVO1691"/>
    <d v="2024-05-15T00:00:00"/>
    <d v="2024-05-15T00:00:00"/>
    <d v="2024-07-02T07:00:00"/>
    <n v="840000"/>
    <n v="840000"/>
    <s v="EVENTO"/>
    <s v="PEREIRA"/>
    <s v="AMBULATORIO"/>
    <s v="CNT-2023-341"/>
    <x v="2"/>
    <s v="Finalizada"/>
    <n v="840000"/>
    <n v="0"/>
    <n v="0"/>
    <m/>
    <n v="840000"/>
    <n v="0"/>
    <n v="840000"/>
    <n v="840000"/>
    <n v="1222477409"/>
    <n v="0"/>
    <m/>
    <m/>
    <m/>
    <d v="2024-08-30T00:00:00"/>
  </r>
  <r>
    <n v="901470566"/>
    <s v="EVOLUCION IPS S.A.S."/>
    <s v="EVO"/>
    <n v="1692"/>
    <s v="EVO1692"/>
    <s v="901470566_EVO1692"/>
    <d v="2024-05-15T00:00:00"/>
    <d v="2024-05-15T00:00:00"/>
    <d v="2024-07-02T07:00:00"/>
    <n v="360000"/>
    <n v="360000"/>
    <s v="EVENTO"/>
    <s v="PEREIRA"/>
    <s v="AMBULATORIO"/>
    <s v="CNT-2023-341"/>
    <x v="2"/>
    <s v="Finalizada"/>
    <n v="360000"/>
    <n v="0"/>
    <n v="0"/>
    <m/>
    <n v="360000"/>
    <n v="0"/>
    <n v="360000"/>
    <n v="360000"/>
    <n v="1222477408"/>
    <n v="0"/>
    <m/>
    <m/>
    <m/>
    <d v="2024-08-30T00:00:00"/>
  </r>
  <r>
    <n v="901470566"/>
    <s v="EVOLUCION IPS S.A.S."/>
    <s v="EVO"/>
    <n v="1693"/>
    <s v="EVO1693"/>
    <s v="901470566_EVO1693"/>
    <d v="2024-05-15T00:00:00"/>
    <d v="2024-05-15T00:00:00"/>
    <d v="2024-07-02T07:00:00"/>
    <n v="424800"/>
    <n v="424800"/>
    <s v="EVENTO"/>
    <s v="PEREIRA"/>
    <s v="AMBULATORIO"/>
    <s v="CNT-2023-341"/>
    <x v="0"/>
    <s v="Finalizada"/>
    <n v="480000"/>
    <n v="0"/>
    <n v="0"/>
    <m/>
    <n v="480000"/>
    <n v="0"/>
    <n v="424800"/>
    <n v="0"/>
    <m/>
    <n v="424800"/>
    <n v="2201539659"/>
    <s v="20.08.2024"/>
    <n v="2504800"/>
    <d v="2024-08-30T00:00:00"/>
  </r>
  <r>
    <n v="901470566"/>
    <s v="EVOLUCION IPS S.A.S."/>
    <s v="EVO"/>
    <n v="1694"/>
    <s v="EVO1694"/>
    <s v="901470566_EVO1694"/>
    <d v="2024-05-15T00:00:00"/>
    <d v="2024-05-15T00:00:00"/>
    <d v="2024-07-02T07:00:00"/>
    <n v="895900"/>
    <n v="895900"/>
    <s v="EVENTO"/>
    <s v="PEREIRA"/>
    <s v="AMBULATORIO"/>
    <s v="CNT-2023-341"/>
    <x v="4"/>
    <s v="Devuelta CA"/>
    <n v="0"/>
    <n v="0"/>
    <n v="0"/>
    <m/>
    <n v="0"/>
    <n v="895900"/>
    <n v="0"/>
    <n v="0"/>
    <m/>
    <n v="0"/>
    <m/>
    <m/>
    <m/>
    <d v="2024-08-30T00:00:00"/>
  </r>
  <r>
    <n v="901470566"/>
    <s v="EVOLUCION IPS S.A.S."/>
    <s v="EVO"/>
    <n v="1695"/>
    <s v="EVO1695"/>
    <s v="901470566_EVO1695"/>
    <d v="2024-05-15T00:00:00"/>
    <d v="2024-05-15T00:00:00"/>
    <d v="2024-07-02T07:00:00"/>
    <n v="360000"/>
    <n v="360000"/>
    <s v="EVENTO"/>
    <s v="PEREIRA"/>
    <s v="AMBULATORIO"/>
    <s v="CNT-2023-341"/>
    <x v="2"/>
    <s v="Finalizada"/>
    <n v="360000"/>
    <n v="0"/>
    <n v="0"/>
    <m/>
    <n v="360000"/>
    <n v="0"/>
    <n v="360000"/>
    <n v="360000"/>
    <n v="1222477401"/>
    <n v="0"/>
    <m/>
    <m/>
    <m/>
    <d v="2024-08-30T00:00:00"/>
  </r>
  <r>
    <n v="901470566"/>
    <s v="EVOLUCION IPS S.A.S."/>
    <s v="EVO"/>
    <n v="1696"/>
    <s v="EVO1696"/>
    <s v="901470566_EVO1696"/>
    <d v="2024-05-15T00:00:00"/>
    <d v="2024-05-15T00:00:00"/>
    <d v="2024-07-02T07:00:00"/>
    <n v="720000"/>
    <n v="720000"/>
    <s v="EVENTO"/>
    <s v="PEREIRA"/>
    <s v="AMBULATORIO"/>
    <s v="CNT-2023-341"/>
    <x v="2"/>
    <s v="Finalizada"/>
    <n v="720000"/>
    <n v="0"/>
    <n v="0"/>
    <m/>
    <n v="720000"/>
    <n v="0"/>
    <n v="720000"/>
    <n v="720000"/>
    <n v="1222477400"/>
    <n v="0"/>
    <m/>
    <m/>
    <m/>
    <d v="2024-08-30T00:00:00"/>
  </r>
  <r>
    <n v="901470566"/>
    <s v="EVOLUCION IPS S.A.S."/>
    <s v="EVO"/>
    <n v="1450"/>
    <s v="EVO1450"/>
    <s v="901470566_EVO1450"/>
    <d v="2024-06-15T00:00:00"/>
    <d v="2024-06-15T00:00:00"/>
    <d v="2024-08-01T07:00:00"/>
    <n v="720000"/>
    <n v="720000"/>
    <s v="EVENTO"/>
    <s v="PEREIRA"/>
    <s v="AMBULATORIO"/>
    <s v="CNT-2023-341"/>
    <x v="4"/>
    <s v="Devuelta CA"/>
    <n v="0"/>
    <n v="0"/>
    <n v="0"/>
    <m/>
    <n v="0"/>
    <n v="720000"/>
    <n v="0"/>
    <n v="0"/>
    <m/>
    <n v="0"/>
    <m/>
    <m/>
    <m/>
    <d v="2024-08-30T00:00:00"/>
  </r>
  <r>
    <n v="901470566"/>
    <s v="EVOLUCION IPS S.A.S."/>
    <s v="EVO"/>
    <n v="1728"/>
    <s v="EVO1728"/>
    <s v="901470566_EVO1728"/>
    <d v="2024-06-15T00:00:00"/>
    <d v="2024-06-15T00:00:00"/>
    <d v="2024-08-01T07:00:00"/>
    <n v="440000"/>
    <n v="440000"/>
    <s v="EVENTO"/>
    <s v="PEREIRA"/>
    <s v="AMBULATORIO"/>
    <s v="CNT-2023-341"/>
    <x v="2"/>
    <s v="Finalizada"/>
    <n v="440000"/>
    <n v="0"/>
    <n v="0"/>
    <m/>
    <n v="440000"/>
    <n v="0"/>
    <n v="440000"/>
    <n v="440000"/>
    <n v="1222497007"/>
    <n v="0"/>
    <m/>
    <m/>
    <m/>
    <d v="2024-08-30T00:00:00"/>
  </r>
  <r>
    <n v="901470566"/>
    <s v="EVOLUCION IPS S.A.S."/>
    <s v="EVO"/>
    <n v="1730"/>
    <s v="EVO1730"/>
    <s v="901470566_EVO1730"/>
    <d v="2024-06-15T00:00:00"/>
    <d v="2024-06-15T00:00:00"/>
    <d v="2024-08-01T07:00:00"/>
    <n v="4375000"/>
    <n v="4375000"/>
    <s v="EVENTO"/>
    <s v="PEREIRA"/>
    <s v="AMBULATORIO"/>
    <s v="CNT-2023-341"/>
    <x v="4"/>
    <s v="Devuelta CA"/>
    <n v="0"/>
    <n v="0"/>
    <n v="0"/>
    <m/>
    <n v="0"/>
    <n v="4375000"/>
    <n v="0"/>
    <n v="0"/>
    <m/>
    <n v="0"/>
    <m/>
    <m/>
    <m/>
    <d v="2024-08-30T00:00:00"/>
  </r>
  <r>
    <n v="901470566"/>
    <s v="EVOLUCION IPS S.A.S."/>
    <s v="EVO"/>
    <n v="1733"/>
    <s v="EVO1733"/>
    <s v="901470566_EVO1733"/>
    <d v="2024-06-15T00:00:00"/>
    <d v="2024-06-15T00:00:00"/>
    <d v="2024-08-01T07:00:00"/>
    <n v="440000"/>
    <n v="440000"/>
    <s v="EVENTO"/>
    <s v="PEREIRA"/>
    <s v="AMBULATORIO"/>
    <s v="CNT-2023-341"/>
    <x v="4"/>
    <s v="Devuelta CA"/>
    <n v="0"/>
    <n v="0"/>
    <n v="0"/>
    <m/>
    <n v="0"/>
    <n v="440000"/>
    <n v="0"/>
    <n v="0"/>
    <m/>
    <n v="0"/>
    <m/>
    <m/>
    <m/>
    <d v="2024-08-30T00:00:00"/>
  </r>
  <r>
    <n v="901470566"/>
    <s v="EVOLUCION IPS S.A.S."/>
    <s v="EVO"/>
    <n v="1734"/>
    <s v="EVO1734"/>
    <s v="901470566_EVO1734"/>
    <d v="2024-06-15T00:00:00"/>
    <d v="2024-06-15T00:00:00"/>
    <d v="2024-08-01T07:00:00"/>
    <n v="55000"/>
    <n v="55000"/>
    <s v="EVENTO"/>
    <s v="PEREIRA"/>
    <s v="AMBULATORIO"/>
    <s v="CNT-2023-341"/>
    <x v="4"/>
    <s v="Devuelta CA"/>
    <n v="0"/>
    <n v="0"/>
    <n v="0"/>
    <m/>
    <n v="0"/>
    <n v="55000"/>
    <n v="0"/>
    <n v="0"/>
    <m/>
    <n v="0"/>
    <m/>
    <m/>
    <m/>
    <d v="2024-08-30T00:00:00"/>
  </r>
  <r>
    <n v="901470566"/>
    <s v="EVOLUCION IPS S.A.S."/>
    <s v="EVO"/>
    <n v="1735"/>
    <s v="EVO1735"/>
    <s v="901470566_EVO1735"/>
    <d v="2024-06-15T00:00:00"/>
    <d v="2024-06-15T00:00:00"/>
    <d v="2024-08-01T07:00:00"/>
    <n v="900000"/>
    <n v="900000"/>
    <s v="EVENTO"/>
    <s v="PEREIRA"/>
    <s v="AMBULATORIO"/>
    <s v="CNT-2023-341"/>
    <x v="4"/>
    <s v="Devuelta CA"/>
    <n v="0"/>
    <n v="0"/>
    <n v="0"/>
    <m/>
    <n v="0"/>
    <n v="900000"/>
    <n v="0"/>
    <n v="0"/>
    <m/>
    <n v="0"/>
    <m/>
    <m/>
    <m/>
    <d v="2024-08-30T00:00:00"/>
  </r>
  <r>
    <n v="901470566"/>
    <s v="EVOLUCION IPS S.A.S."/>
    <s v="EVO"/>
    <n v="1736"/>
    <s v="EVO1736"/>
    <s v="901470566_EVO1736"/>
    <d v="2024-06-15T00:00:00"/>
    <d v="2024-06-15T00:00:00"/>
    <d v="2024-08-01T07:00:00"/>
    <n v="1100000"/>
    <n v="1100000"/>
    <s v="EVENTO"/>
    <s v="PEREIRA"/>
    <s v="AMBULATORIO"/>
    <s v="CNT-2023-341"/>
    <x v="2"/>
    <s v="Finalizada"/>
    <n v="1100000"/>
    <n v="0"/>
    <n v="0"/>
    <m/>
    <n v="1100000"/>
    <n v="0"/>
    <n v="1100000"/>
    <n v="1100000"/>
    <n v="1222506087"/>
    <n v="0"/>
    <m/>
    <m/>
    <m/>
    <d v="2024-08-30T00:00:00"/>
  </r>
  <r>
    <n v="901470566"/>
    <s v="EVOLUCION IPS S.A.S."/>
    <s v="EVO"/>
    <n v="1737"/>
    <s v="EVO1737"/>
    <s v="901470566_EVO1737"/>
    <d v="2024-06-15T00:00:00"/>
    <d v="2024-06-15T00:00:00"/>
    <d v="2024-08-01T07:00:00"/>
    <n v="1160000"/>
    <n v="1160000"/>
    <s v="EVENTO"/>
    <s v="PEREIRA"/>
    <s v="AMBULATORIO"/>
    <s v="CNT-2023-341"/>
    <x v="4"/>
    <s v="Devuelta CA"/>
    <n v="0"/>
    <n v="0"/>
    <n v="0"/>
    <m/>
    <n v="0"/>
    <n v="1160000"/>
    <n v="0"/>
    <n v="0"/>
    <m/>
    <n v="0"/>
    <m/>
    <m/>
    <m/>
    <d v="2024-08-30T00:00:00"/>
  </r>
  <r>
    <n v="901470566"/>
    <s v="EVOLUCION IPS S.A.S."/>
    <s v="EVO"/>
    <n v="1741"/>
    <s v="EVO1741"/>
    <s v="901470566_EVO1741"/>
    <d v="2024-06-15T00:00:00"/>
    <d v="2024-06-15T00:00:00"/>
    <d v="2024-10-01T07:00:00"/>
    <n v="3345000"/>
    <n v="3345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42"/>
    <s v="EVO1742"/>
    <s v="901470566_EVO1742"/>
    <d v="2024-06-15T00:00:00"/>
    <d v="2024-06-15T00:00:00"/>
    <d v="2024-08-01T07:00:00"/>
    <n v="385000"/>
    <n v="385000"/>
    <s v="EVENTO"/>
    <s v="PEREIRA"/>
    <s v="AMBULATORIO"/>
    <s v="CNT-2023-341"/>
    <x v="4"/>
    <s v="Devuelta CA"/>
    <n v="0"/>
    <n v="0"/>
    <n v="0"/>
    <m/>
    <n v="0"/>
    <n v="385000"/>
    <n v="0"/>
    <n v="0"/>
    <m/>
    <n v="0"/>
    <m/>
    <m/>
    <m/>
    <d v="2024-08-30T00:00:00"/>
  </r>
  <r>
    <n v="901470566"/>
    <s v="EVOLUCION IPS S.A.S."/>
    <s v="EVO"/>
    <n v="1752"/>
    <s v="EVO1752"/>
    <s v="901470566_EVO1752"/>
    <d v="2024-07-15T00:00:00"/>
    <d v="2024-07-15T00:00:00"/>
    <d v="2024-10-01T07:00:00"/>
    <n v="55000"/>
    <n v="55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3"/>
    <s v="EVO1753"/>
    <s v="901470566_EVO1753"/>
    <d v="2024-07-15T00:00:00"/>
    <d v="2024-07-15T00:00:00"/>
    <d v="2024-10-01T07:00:00"/>
    <n v="55000"/>
    <n v="55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4"/>
    <s v="EVO1754"/>
    <s v="901470566_EVO1754"/>
    <d v="2024-07-15T00:00:00"/>
    <d v="2024-07-15T00:00:00"/>
    <d v="2024-10-01T07:00:00"/>
    <n v="320000"/>
    <n v="320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5"/>
    <s v="EVO1755"/>
    <s v="901470566_EVO1755"/>
    <d v="2024-07-15T00:00:00"/>
    <d v="2024-07-15T00:00:00"/>
    <d v="2024-10-01T07:00:00"/>
    <n v="600000"/>
    <n v="600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6"/>
    <s v="EVO1756"/>
    <s v="901470566_EVO1756"/>
    <d v="2024-07-15T00:00:00"/>
    <d v="2024-07-15T00:00:00"/>
    <d v="2024-10-01T07:00:00"/>
    <n v="2310000"/>
    <n v="2310000"/>
    <s v="EVENTO"/>
    <s v="PEREIRA"/>
    <s v="AMBULATORIO"/>
    <s v="CNT-2023-341"/>
    <x v="6"/>
    <s v="Para auditoria de pertinenci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7"/>
    <s v="EVO1757"/>
    <s v="901470566_EVO1757"/>
    <d v="2024-07-15T00:00:00"/>
    <d v="2024-07-15T00:00:00"/>
    <d v="1899-12-30T00:00:00"/>
    <n v="540000"/>
    <n v="540000"/>
    <s v="EVENTO"/>
    <s v="PEREIRA"/>
    <s v="AMBULATORIO"/>
    <s v="CNT-2023-341"/>
    <x v="5"/>
    <s v="Para cargar RIPS o soportes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8"/>
    <s v="EVO1758"/>
    <s v="901470566_EVO1758"/>
    <d v="2024-07-15T00:00:00"/>
    <d v="2024-07-15T00:00:00"/>
    <d v="1899-12-30T00:00:00"/>
    <n v="600000"/>
    <n v="600000"/>
    <s v="EVENTO"/>
    <s v="PEREIRA"/>
    <s v="AMBULATORIO"/>
    <s v="CNT-2023-341"/>
    <x v="5"/>
    <s v="Para cargar RIPS o soportes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59"/>
    <s v="EVO1759"/>
    <s v="901470566_EVO1759"/>
    <d v="2024-07-15T00:00:00"/>
    <d v="2024-07-15T00:00:00"/>
    <e v="#N/A"/>
    <n v="180000"/>
    <n v="180000"/>
    <s v="EVENTO"/>
    <s v="PEREIRA"/>
    <s v="AMBULATORIO"/>
    <s v="CNT-2023-341"/>
    <x v="5"/>
    <e v="#N/A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60"/>
    <s v="EVO1760"/>
    <s v="901470566_EVO1760"/>
    <d v="2024-07-15T00:00:00"/>
    <d v="2024-07-15T00:00:00"/>
    <d v="1899-12-30T00:00:00"/>
    <n v="895000"/>
    <n v="895000"/>
    <s v="EVENTO"/>
    <s v="PEREIRA"/>
    <s v="AMBULATORIO"/>
    <s v="CNT-2023-341"/>
    <x v="5"/>
    <s v="Para cargar RIPS o soportes"/>
    <n v="0"/>
    <n v="0"/>
    <n v="0"/>
    <m/>
    <n v="0"/>
    <n v="0"/>
    <n v="0"/>
    <n v="0"/>
    <m/>
    <n v="0"/>
    <m/>
    <m/>
    <m/>
    <d v="2024-08-30T00:00:00"/>
  </r>
  <r>
    <n v="901470566"/>
    <s v="EVOLUCION IPS S.A.S."/>
    <s v="EVO"/>
    <n v="1761"/>
    <s v="EVO1761"/>
    <s v="901470566_EVO1761"/>
    <d v="2024-07-15T00:00:00"/>
    <d v="2024-07-15T00:00:00"/>
    <d v="1899-12-30T00:00:00"/>
    <n v="2060000"/>
    <n v="2060000"/>
    <s v="EVENTO"/>
    <s v="PEREIRA"/>
    <s v="AMBULATORIO"/>
    <s v="CNT-2023-341"/>
    <x v="5"/>
    <s v="Para cargar RIPS o soportes"/>
    <n v="0"/>
    <n v="0"/>
    <n v="0"/>
    <m/>
    <n v="0"/>
    <n v="0"/>
    <n v="0"/>
    <n v="0"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1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8">
        <item x="4"/>
        <item x="0"/>
        <item x="1"/>
        <item x="6"/>
        <item x="5"/>
        <item x="2"/>
        <item x="3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numFmtId="165" showAll="0"/>
    <pivotField dataField="1"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5" subtotal="count" baseField="0" baseItem="0"/>
    <dataField name="Saldo IPS " fld="10" baseField="0" baseItem="0" numFmtId="165"/>
    <dataField name="Valor glosa pendiente " fld="19" baseField="0" baseItem="0" numFmtId="165"/>
    <dataField name="Valor glosa aceptada " fld="22" baseField="0" baseItem="0" numFmtId="165"/>
  </dataFields>
  <formats count="21">
    <format dxfId="2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9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4"/>
  <sheetViews>
    <sheetView showGridLines="0" zoomScale="120" zoomScaleNormal="120" workbookViewId="0">
      <selection activeCell="E13" sqref="E1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0.72656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  <col min="12" max="12" width="13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901470566</v>
      </c>
      <c r="B2" s="1" t="s">
        <v>12</v>
      </c>
      <c r="C2" s="1" t="s">
        <v>13</v>
      </c>
      <c r="D2" s="1">
        <v>1305</v>
      </c>
      <c r="E2" s="6">
        <v>45240</v>
      </c>
      <c r="F2" s="6">
        <v>45240</v>
      </c>
      <c r="G2" s="1">
        <v>55000</v>
      </c>
      <c r="H2" s="1">
        <v>55000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35">
      <c r="A3" s="1">
        <v>901470566</v>
      </c>
      <c r="B3" s="1" t="s">
        <v>12</v>
      </c>
      <c r="C3" s="1" t="s">
        <v>13</v>
      </c>
      <c r="D3" s="1">
        <v>1306</v>
      </c>
      <c r="E3" s="6">
        <v>45240</v>
      </c>
      <c r="F3" s="6">
        <v>45240</v>
      </c>
      <c r="G3" s="1">
        <v>85000</v>
      </c>
      <c r="H3" s="1">
        <v>85000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35">
      <c r="A4" s="1">
        <v>901470566</v>
      </c>
      <c r="B4" s="1" t="s">
        <v>12</v>
      </c>
      <c r="C4" s="1" t="s">
        <v>13</v>
      </c>
      <c r="D4" s="1">
        <v>1307</v>
      </c>
      <c r="E4" s="6">
        <v>45240</v>
      </c>
      <c r="F4" s="6">
        <v>45240</v>
      </c>
      <c r="G4" s="1">
        <v>595000</v>
      </c>
      <c r="H4" s="1">
        <v>595000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35">
      <c r="A5" s="1">
        <v>901470566</v>
      </c>
      <c r="B5" s="1" t="s">
        <v>12</v>
      </c>
      <c r="C5" s="1" t="s">
        <v>13</v>
      </c>
      <c r="D5" s="1">
        <v>1308</v>
      </c>
      <c r="E5" s="6">
        <v>45240</v>
      </c>
      <c r="F5" s="6">
        <v>45240</v>
      </c>
      <c r="G5" s="1">
        <v>85000</v>
      </c>
      <c r="H5" s="1">
        <v>85000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35">
      <c r="A6" s="1">
        <v>901470566</v>
      </c>
      <c r="B6" s="1" t="s">
        <v>12</v>
      </c>
      <c r="C6" s="1" t="s">
        <v>13</v>
      </c>
      <c r="D6" s="1">
        <v>1309</v>
      </c>
      <c r="E6" s="6">
        <v>45240</v>
      </c>
      <c r="F6" s="6">
        <v>45240</v>
      </c>
      <c r="G6" s="1">
        <v>85000</v>
      </c>
      <c r="H6" s="1">
        <v>85000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x14ac:dyDescent="0.35">
      <c r="A7" s="1">
        <v>901470566</v>
      </c>
      <c r="B7" s="1" t="s">
        <v>12</v>
      </c>
      <c r="C7" s="1" t="s">
        <v>13</v>
      </c>
      <c r="D7" s="1">
        <v>1310</v>
      </c>
      <c r="E7" s="6">
        <v>45240</v>
      </c>
      <c r="F7" s="6">
        <v>45240</v>
      </c>
      <c r="G7" s="1">
        <v>85000</v>
      </c>
      <c r="H7" s="1">
        <v>85000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x14ac:dyDescent="0.35">
      <c r="A8" s="1">
        <v>901470566</v>
      </c>
      <c r="B8" s="1" t="s">
        <v>12</v>
      </c>
      <c r="C8" s="1" t="s">
        <v>13</v>
      </c>
      <c r="D8" s="1">
        <v>1311</v>
      </c>
      <c r="E8" s="6">
        <v>45240</v>
      </c>
      <c r="F8" s="6">
        <v>45240</v>
      </c>
      <c r="G8" s="1">
        <v>55000</v>
      </c>
      <c r="H8" s="1">
        <v>55000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35">
      <c r="A9" s="1">
        <v>901470566</v>
      </c>
      <c r="B9" s="1" t="s">
        <v>12</v>
      </c>
      <c r="C9" s="1" t="s">
        <v>13</v>
      </c>
      <c r="D9" s="1">
        <v>1405</v>
      </c>
      <c r="E9" s="6">
        <v>45275</v>
      </c>
      <c r="F9" s="6">
        <v>45275</v>
      </c>
      <c r="G9" s="1">
        <v>55000</v>
      </c>
      <c r="H9" s="1">
        <v>55000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35">
      <c r="A10" s="1">
        <v>901470566</v>
      </c>
      <c r="B10" s="1" t="s">
        <v>12</v>
      </c>
      <c r="C10" s="1" t="s">
        <v>13</v>
      </c>
      <c r="D10" s="1">
        <v>1408</v>
      </c>
      <c r="E10" s="6">
        <v>45275</v>
      </c>
      <c r="F10" s="6">
        <v>45275</v>
      </c>
      <c r="G10" s="1">
        <v>1500000</v>
      </c>
      <c r="H10" s="1">
        <v>1500000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x14ac:dyDescent="0.35">
      <c r="A11" s="1">
        <v>901470566</v>
      </c>
      <c r="B11" s="1" t="s">
        <v>12</v>
      </c>
      <c r="C11" s="1" t="s">
        <v>13</v>
      </c>
      <c r="D11" s="1">
        <v>1409</v>
      </c>
      <c r="E11" s="6">
        <v>45275</v>
      </c>
      <c r="F11" s="6">
        <v>45275</v>
      </c>
      <c r="G11" s="1">
        <v>90000</v>
      </c>
      <c r="H11" s="1">
        <v>90000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x14ac:dyDescent="0.35">
      <c r="A12" s="1">
        <v>901470566</v>
      </c>
      <c r="B12" s="1" t="s">
        <v>12</v>
      </c>
      <c r="C12" s="1" t="s">
        <v>13</v>
      </c>
      <c r="D12" s="1">
        <v>1410</v>
      </c>
      <c r="E12" s="6">
        <v>45275</v>
      </c>
      <c r="F12" s="6">
        <v>45275</v>
      </c>
      <c r="G12" s="1">
        <v>540000</v>
      </c>
      <c r="H12" s="1">
        <v>540000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x14ac:dyDescent="0.35">
      <c r="A13" s="1">
        <v>901470566</v>
      </c>
      <c r="B13" s="1" t="s">
        <v>12</v>
      </c>
      <c r="C13" s="1" t="s">
        <v>13</v>
      </c>
      <c r="D13" s="1">
        <v>1411</v>
      </c>
      <c r="E13" s="6">
        <v>45275</v>
      </c>
      <c r="F13" s="6">
        <v>45275</v>
      </c>
      <c r="G13" s="1">
        <v>360000</v>
      </c>
      <c r="H13" s="1">
        <v>360000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x14ac:dyDescent="0.35">
      <c r="A14" s="1">
        <v>901470566</v>
      </c>
      <c r="B14" s="1" t="s">
        <v>12</v>
      </c>
      <c r="C14" s="1" t="s">
        <v>13</v>
      </c>
      <c r="D14" s="1">
        <v>1412</v>
      </c>
      <c r="E14" s="6">
        <v>45275</v>
      </c>
      <c r="F14" s="6">
        <v>45275</v>
      </c>
      <c r="G14" s="1">
        <v>85000</v>
      </c>
      <c r="H14" s="1">
        <v>85000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x14ac:dyDescent="0.35">
      <c r="A15" s="1">
        <v>901470566</v>
      </c>
      <c r="B15" s="1" t="s">
        <v>12</v>
      </c>
      <c r="C15" s="1" t="s">
        <v>13</v>
      </c>
      <c r="D15" s="1">
        <v>1413</v>
      </c>
      <c r="E15" s="6">
        <v>45275</v>
      </c>
      <c r="F15" s="6">
        <v>45275</v>
      </c>
      <c r="G15" s="1">
        <v>110000</v>
      </c>
      <c r="H15" s="1">
        <v>110000</v>
      </c>
      <c r="I15" s="5" t="s">
        <v>14</v>
      </c>
      <c r="J15" s="4" t="s">
        <v>15</v>
      </c>
      <c r="K15" s="5" t="s">
        <v>16</v>
      </c>
      <c r="L15" s="4" t="s">
        <v>17</v>
      </c>
    </row>
    <row r="16" spans="1:12" x14ac:dyDescent="0.35">
      <c r="A16" s="1">
        <v>901470566</v>
      </c>
      <c r="B16" s="1" t="s">
        <v>12</v>
      </c>
      <c r="C16" s="1" t="s">
        <v>13</v>
      </c>
      <c r="D16" s="1">
        <v>1414</v>
      </c>
      <c r="E16" s="6">
        <v>45275</v>
      </c>
      <c r="F16" s="6">
        <v>45275</v>
      </c>
      <c r="G16" s="1">
        <v>85000</v>
      </c>
      <c r="H16" s="1">
        <v>85000</v>
      </c>
      <c r="I16" s="5" t="s">
        <v>14</v>
      </c>
      <c r="J16" s="4" t="s">
        <v>15</v>
      </c>
      <c r="K16" s="5" t="s">
        <v>16</v>
      </c>
      <c r="L16" s="4" t="s">
        <v>17</v>
      </c>
    </row>
    <row r="17" spans="1:12" x14ac:dyDescent="0.35">
      <c r="A17" s="1">
        <v>901470566</v>
      </c>
      <c r="B17" s="1" t="s">
        <v>12</v>
      </c>
      <c r="C17" s="1" t="s">
        <v>13</v>
      </c>
      <c r="D17" s="1">
        <v>1415</v>
      </c>
      <c r="E17" s="6">
        <v>45275</v>
      </c>
      <c r="F17" s="6">
        <v>45275</v>
      </c>
      <c r="G17" s="1">
        <v>85000</v>
      </c>
      <c r="H17" s="1">
        <v>85000</v>
      </c>
      <c r="I17" s="5" t="s">
        <v>14</v>
      </c>
      <c r="J17" s="4" t="s">
        <v>15</v>
      </c>
      <c r="K17" s="5" t="s">
        <v>16</v>
      </c>
      <c r="L17" s="4" t="s">
        <v>17</v>
      </c>
    </row>
    <row r="18" spans="1:12" x14ac:dyDescent="0.35">
      <c r="A18" s="1">
        <v>901470566</v>
      </c>
      <c r="B18" s="1" t="s">
        <v>12</v>
      </c>
      <c r="C18" s="1" t="s">
        <v>13</v>
      </c>
      <c r="D18" s="1">
        <v>1416</v>
      </c>
      <c r="E18" s="6">
        <v>45275</v>
      </c>
      <c r="F18" s="6">
        <v>45275</v>
      </c>
      <c r="G18" s="1">
        <v>40000</v>
      </c>
      <c r="H18" s="1">
        <v>40000</v>
      </c>
      <c r="I18" s="5" t="s">
        <v>14</v>
      </c>
      <c r="J18" s="4" t="s">
        <v>15</v>
      </c>
      <c r="K18" s="5" t="s">
        <v>16</v>
      </c>
      <c r="L18" s="4" t="s">
        <v>17</v>
      </c>
    </row>
    <row r="19" spans="1:12" x14ac:dyDescent="0.35">
      <c r="A19" s="1">
        <v>901470566</v>
      </c>
      <c r="B19" s="1" t="s">
        <v>12</v>
      </c>
      <c r="C19" s="1" t="s">
        <v>13</v>
      </c>
      <c r="D19" s="1">
        <v>1417</v>
      </c>
      <c r="E19" s="6">
        <v>45275</v>
      </c>
      <c r="F19" s="6">
        <v>45275</v>
      </c>
      <c r="G19" s="1">
        <v>85000</v>
      </c>
      <c r="H19" s="1">
        <v>85000</v>
      </c>
      <c r="I19" s="5" t="s">
        <v>14</v>
      </c>
      <c r="J19" s="4" t="s">
        <v>15</v>
      </c>
      <c r="K19" s="5" t="s">
        <v>16</v>
      </c>
      <c r="L19" s="4" t="s">
        <v>17</v>
      </c>
    </row>
    <row r="20" spans="1:12" x14ac:dyDescent="0.35">
      <c r="A20" s="1">
        <v>901470566</v>
      </c>
      <c r="B20" s="1" t="s">
        <v>12</v>
      </c>
      <c r="C20" s="1" t="s">
        <v>13</v>
      </c>
      <c r="D20" s="1">
        <v>1418</v>
      </c>
      <c r="E20" s="6">
        <v>45275</v>
      </c>
      <c r="F20" s="6">
        <v>45275</v>
      </c>
      <c r="G20" s="1">
        <v>85000</v>
      </c>
      <c r="H20" s="1">
        <v>85000</v>
      </c>
      <c r="I20" s="5" t="s">
        <v>14</v>
      </c>
      <c r="J20" s="4" t="s">
        <v>15</v>
      </c>
      <c r="K20" s="5" t="s">
        <v>16</v>
      </c>
      <c r="L20" s="4" t="s">
        <v>17</v>
      </c>
    </row>
    <row r="21" spans="1:12" x14ac:dyDescent="0.35">
      <c r="A21" s="1">
        <v>901470566</v>
      </c>
      <c r="B21" s="1" t="s">
        <v>12</v>
      </c>
      <c r="C21" s="1" t="s">
        <v>13</v>
      </c>
      <c r="D21" s="1">
        <v>1419</v>
      </c>
      <c r="E21" s="6">
        <v>45275</v>
      </c>
      <c r="F21" s="6">
        <v>45275</v>
      </c>
      <c r="G21" s="1">
        <v>170000</v>
      </c>
      <c r="H21" s="1">
        <v>170000</v>
      </c>
      <c r="I21" s="5" t="s">
        <v>14</v>
      </c>
      <c r="J21" s="4" t="s">
        <v>15</v>
      </c>
      <c r="K21" s="5" t="s">
        <v>16</v>
      </c>
      <c r="L21" s="4" t="s">
        <v>17</v>
      </c>
    </row>
    <row r="22" spans="1:12" x14ac:dyDescent="0.35">
      <c r="A22" s="1">
        <v>901470566</v>
      </c>
      <c r="B22" s="1" t="s">
        <v>12</v>
      </c>
      <c r="C22" s="1" t="s">
        <v>13</v>
      </c>
      <c r="D22" s="1">
        <v>1481</v>
      </c>
      <c r="E22" s="6">
        <v>45306</v>
      </c>
      <c r="F22" s="6">
        <v>45306</v>
      </c>
      <c r="G22" s="1">
        <v>85900</v>
      </c>
      <c r="H22" s="1">
        <v>85900</v>
      </c>
      <c r="I22" s="5" t="s">
        <v>14</v>
      </c>
      <c r="J22" s="4" t="s">
        <v>15</v>
      </c>
      <c r="K22" s="5" t="s">
        <v>16</v>
      </c>
      <c r="L22" s="4" t="s">
        <v>17</v>
      </c>
    </row>
    <row r="23" spans="1:12" x14ac:dyDescent="0.35">
      <c r="A23" s="1">
        <v>901470566</v>
      </c>
      <c r="B23" s="1" t="s">
        <v>12</v>
      </c>
      <c r="C23" s="1" t="s">
        <v>13</v>
      </c>
      <c r="D23" s="1">
        <v>1483</v>
      </c>
      <c r="E23" s="6">
        <v>45306</v>
      </c>
      <c r="F23" s="6">
        <v>45306</v>
      </c>
      <c r="G23" s="1">
        <v>162000</v>
      </c>
      <c r="H23" s="1">
        <v>162000</v>
      </c>
      <c r="I23" s="5" t="s">
        <v>14</v>
      </c>
      <c r="J23" s="4" t="s">
        <v>15</v>
      </c>
      <c r="K23" s="5" t="s">
        <v>16</v>
      </c>
      <c r="L23" s="4" t="s">
        <v>17</v>
      </c>
    </row>
    <row r="24" spans="1:12" x14ac:dyDescent="0.35">
      <c r="A24" s="1">
        <v>901470566</v>
      </c>
      <c r="B24" s="1" t="s">
        <v>12</v>
      </c>
      <c r="C24" s="1" t="s">
        <v>13</v>
      </c>
      <c r="D24" s="1">
        <v>1478</v>
      </c>
      <c r="E24" s="6">
        <v>45306</v>
      </c>
      <c r="F24" s="6">
        <v>45306</v>
      </c>
      <c r="G24" s="1">
        <v>825000</v>
      </c>
      <c r="H24" s="1">
        <v>825000</v>
      </c>
      <c r="I24" s="5" t="s">
        <v>14</v>
      </c>
      <c r="J24" s="4" t="s">
        <v>15</v>
      </c>
      <c r="K24" s="5" t="s">
        <v>16</v>
      </c>
      <c r="L24" s="4" t="s">
        <v>17</v>
      </c>
    </row>
    <row r="25" spans="1:12" x14ac:dyDescent="0.35">
      <c r="A25" s="1">
        <v>901470566</v>
      </c>
      <c r="B25" s="1" t="s">
        <v>12</v>
      </c>
      <c r="C25" s="1" t="s">
        <v>13</v>
      </c>
      <c r="D25" s="1">
        <v>1476</v>
      </c>
      <c r="E25" s="6">
        <v>45306</v>
      </c>
      <c r="F25" s="6">
        <v>45306</v>
      </c>
      <c r="G25" s="1">
        <v>360000</v>
      </c>
      <c r="H25" s="1">
        <v>360000</v>
      </c>
      <c r="I25" s="5" t="s">
        <v>14</v>
      </c>
      <c r="J25" s="4" t="s">
        <v>15</v>
      </c>
      <c r="K25" s="5" t="s">
        <v>16</v>
      </c>
      <c r="L25" s="4" t="s">
        <v>17</v>
      </c>
    </row>
    <row r="26" spans="1:12" x14ac:dyDescent="0.35">
      <c r="A26" s="1">
        <v>901470566</v>
      </c>
      <c r="B26" s="1" t="s">
        <v>12</v>
      </c>
      <c r="C26" s="1" t="s">
        <v>13</v>
      </c>
      <c r="D26" s="1">
        <v>1479</v>
      </c>
      <c r="E26" s="6">
        <v>45306</v>
      </c>
      <c r="F26" s="6">
        <v>45306</v>
      </c>
      <c r="G26" s="1">
        <v>360000</v>
      </c>
      <c r="H26" s="1">
        <v>360000</v>
      </c>
      <c r="I26" s="5" t="s">
        <v>14</v>
      </c>
      <c r="J26" s="4" t="s">
        <v>15</v>
      </c>
      <c r="K26" s="5" t="s">
        <v>16</v>
      </c>
      <c r="L26" s="4" t="s">
        <v>17</v>
      </c>
    </row>
    <row r="27" spans="1:12" x14ac:dyDescent="0.35">
      <c r="A27" s="1">
        <v>901470566</v>
      </c>
      <c r="B27" s="1" t="s">
        <v>12</v>
      </c>
      <c r="C27" s="1" t="s">
        <v>13</v>
      </c>
      <c r="D27" s="1">
        <v>1477</v>
      </c>
      <c r="E27" s="6">
        <v>45306</v>
      </c>
      <c r="F27" s="6">
        <v>45306</v>
      </c>
      <c r="G27" s="1">
        <v>480000</v>
      </c>
      <c r="H27" s="1">
        <v>480000</v>
      </c>
      <c r="I27" s="5" t="s">
        <v>14</v>
      </c>
      <c r="J27" s="4" t="s">
        <v>15</v>
      </c>
      <c r="K27" s="5" t="s">
        <v>16</v>
      </c>
      <c r="L27" s="4" t="s">
        <v>17</v>
      </c>
    </row>
    <row r="28" spans="1:12" x14ac:dyDescent="0.35">
      <c r="A28" s="1">
        <v>901470566</v>
      </c>
      <c r="B28" s="1" t="s">
        <v>12</v>
      </c>
      <c r="C28" s="1" t="s">
        <v>13</v>
      </c>
      <c r="D28" s="1">
        <v>1480</v>
      </c>
      <c r="E28" s="6">
        <v>45306</v>
      </c>
      <c r="F28" s="6">
        <v>45306</v>
      </c>
      <c r="G28" s="1">
        <v>85000</v>
      </c>
      <c r="H28" s="1">
        <v>85000</v>
      </c>
      <c r="I28" s="5" t="s">
        <v>14</v>
      </c>
      <c r="J28" s="4" t="s">
        <v>15</v>
      </c>
      <c r="K28" s="5" t="s">
        <v>16</v>
      </c>
      <c r="L28" s="4" t="s">
        <v>17</v>
      </c>
    </row>
    <row r="29" spans="1:12" x14ac:dyDescent="0.35">
      <c r="A29" s="1">
        <v>901470566</v>
      </c>
      <c r="B29" s="1" t="s">
        <v>12</v>
      </c>
      <c r="C29" s="1" t="s">
        <v>13</v>
      </c>
      <c r="D29" s="1">
        <v>1482</v>
      </c>
      <c r="E29" s="6">
        <v>45306</v>
      </c>
      <c r="F29" s="6">
        <v>45306</v>
      </c>
      <c r="G29" s="1">
        <v>480000</v>
      </c>
      <c r="H29" s="1">
        <v>480000</v>
      </c>
      <c r="I29" s="5" t="s">
        <v>14</v>
      </c>
      <c r="J29" s="4" t="s">
        <v>15</v>
      </c>
      <c r="K29" s="5" t="s">
        <v>16</v>
      </c>
      <c r="L29" s="4" t="s">
        <v>17</v>
      </c>
    </row>
    <row r="30" spans="1:12" x14ac:dyDescent="0.35">
      <c r="A30" s="1">
        <v>901470566</v>
      </c>
      <c r="B30" s="1" t="s">
        <v>12</v>
      </c>
      <c r="C30" s="1" t="s">
        <v>13</v>
      </c>
      <c r="D30" s="1">
        <v>1484</v>
      </c>
      <c r="E30" s="6">
        <v>45306</v>
      </c>
      <c r="F30" s="6">
        <v>45306</v>
      </c>
      <c r="G30" s="1">
        <v>360000</v>
      </c>
      <c r="H30" s="1">
        <v>360000</v>
      </c>
      <c r="I30" s="5" t="s">
        <v>14</v>
      </c>
      <c r="J30" s="4" t="s">
        <v>15</v>
      </c>
      <c r="K30" s="5" t="s">
        <v>16</v>
      </c>
      <c r="L30" s="4" t="s">
        <v>17</v>
      </c>
    </row>
    <row r="31" spans="1:12" x14ac:dyDescent="0.35">
      <c r="A31" s="1">
        <v>901470566</v>
      </c>
      <c r="B31" s="1" t="s">
        <v>12</v>
      </c>
      <c r="C31" s="1" t="s">
        <v>13</v>
      </c>
      <c r="D31" s="1">
        <v>1604</v>
      </c>
      <c r="E31" s="6">
        <v>45337</v>
      </c>
      <c r="F31" s="6">
        <v>45337</v>
      </c>
      <c r="G31" s="1">
        <v>1200000</v>
      </c>
      <c r="H31" s="1">
        <v>1200000</v>
      </c>
      <c r="I31" s="5" t="s">
        <v>14</v>
      </c>
      <c r="J31" s="4" t="s">
        <v>15</v>
      </c>
      <c r="K31" s="5" t="s">
        <v>16</v>
      </c>
      <c r="L31" s="4" t="s">
        <v>17</v>
      </c>
    </row>
    <row r="32" spans="1:12" x14ac:dyDescent="0.35">
      <c r="A32" s="1">
        <v>901470566</v>
      </c>
      <c r="B32" s="1" t="s">
        <v>12</v>
      </c>
      <c r="C32" s="1" t="s">
        <v>13</v>
      </c>
      <c r="D32" s="1">
        <v>1501</v>
      </c>
      <c r="E32" s="6">
        <v>45337</v>
      </c>
      <c r="F32" s="6">
        <v>45337</v>
      </c>
      <c r="G32" s="1">
        <v>450000</v>
      </c>
      <c r="H32" s="1">
        <v>450000</v>
      </c>
      <c r="I32" s="5" t="s">
        <v>14</v>
      </c>
      <c r="J32" s="4" t="s">
        <v>15</v>
      </c>
      <c r="K32" s="5" t="s">
        <v>16</v>
      </c>
      <c r="L32" s="4" t="s">
        <v>17</v>
      </c>
    </row>
    <row r="33" spans="1:12" x14ac:dyDescent="0.35">
      <c r="A33" s="1">
        <v>901470566</v>
      </c>
      <c r="B33" s="1" t="s">
        <v>12</v>
      </c>
      <c r="C33" s="1" t="s">
        <v>13</v>
      </c>
      <c r="D33" s="1">
        <v>1505</v>
      </c>
      <c r="E33" s="6">
        <v>45337</v>
      </c>
      <c r="F33" s="6">
        <v>45337</v>
      </c>
      <c r="G33" s="1">
        <v>55000</v>
      </c>
      <c r="H33" s="1">
        <v>55000</v>
      </c>
      <c r="I33" s="5" t="s">
        <v>14</v>
      </c>
      <c r="J33" s="4" t="s">
        <v>15</v>
      </c>
      <c r="K33" s="5" t="s">
        <v>16</v>
      </c>
      <c r="L33" s="4" t="s">
        <v>17</v>
      </c>
    </row>
    <row r="34" spans="1:12" x14ac:dyDescent="0.35">
      <c r="A34" s="1">
        <v>901470566</v>
      </c>
      <c r="B34" s="1" t="s">
        <v>12</v>
      </c>
      <c r="C34" s="1" t="s">
        <v>13</v>
      </c>
      <c r="D34" s="1">
        <v>1503</v>
      </c>
      <c r="E34" s="6">
        <v>45337</v>
      </c>
      <c r="F34" s="6">
        <v>45337</v>
      </c>
      <c r="G34" s="1">
        <v>225000</v>
      </c>
      <c r="H34" s="1">
        <v>225000</v>
      </c>
      <c r="I34" s="5" t="s">
        <v>14</v>
      </c>
      <c r="J34" s="4" t="s">
        <v>15</v>
      </c>
      <c r="K34" s="5" t="s">
        <v>16</v>
      </c>
      <c r="L34" s="4" t="s">
        <v>17</v>
      </c>
    </row>
    <row r="35" spans="1:12" x14ac:dyDescent="0.35">
      <c r="A35" s="1">
        <v>901470566</v>
      </c>
      <c r="B35" s="1" t="s">
        <v>12</v>
      </c>
      <c r="C35" s="1" t="s">
        <v>13</v>
      </c>
      <c r="D35" s="1">
        <v>1502</v>
      </c>
      <c r="E35" s="6">
        <v>45337</v>
      </c>
      <c r="F35" s="6">
        <v>45337</v>
      </c>
      <c r="G35" s="1">
        <v>85000</v>
      </c>
      <c r="H35" s="1">
        <v>85000</v>
      </c>
      <c r="I35" s="5" t="s">
        <v>14</v>
      </c>
      <c r="J35" s="4" t="s">
        <v>15</v>
      </c>
      <c r="K35" s="5" t="s">
        <v>16</v>
      </c>
      <c r="L35" s="4" t="s">
        <v>17</v>
      </c>
    </row>
    <row r="36" spans="1:12" x14ac:dyDescent="0.35">
      <c r="A36" s="1">
        <v>901470566</v>
      </c>
      <c r="B36" s="1" t="s">
        <v>12</v>
      </c>
      <c r="C36" s="1" t="s">
        <v>13</v>
      </c>
      <c r="D36" s="1">
        <v>1504</v>
      </c>
      <c r="E36" s="6">
        <v>45337</v>
      </c>
      <c r="F36" s="6">
        <v>45337</v>
      </c>
      <c r="G36" s="1">
        <v>720000</v>
      </c>
      <c r="H36" s="1">
        <v>720000</v>
      </c>
      <c r="I36" s="5" t="s">
        <v>14</v>
      </c>
      <c r="J36" s="4" t="s">
        <v>15</v>
      </c>
      <c r="K36" s="5" t="s">
        <v>16</v>
      </c>
      <c r="L36" s="4" t="s">
        <v>17</v>
      </c>
    </row>
    <row r="37" spans="1:12" x14ac:dyDescent="0.35">
      <c r="A37" s="1">
        <v>901470566</v>
      </c>
      <c r="B37" s="1" t="s">
        <v>12</v>
      </c>
      <c r="C37" s="1" t="s">
        <v>13</v>
      </c>
      <c r="D37" s="1">
        <v>1605</v>
      </c>
      <c r="E37" s="6">
        <v>45337</v>
      </c>
      <c r="F37" s="6">
        <v>45337</v>
      </c>
      <c r="G37" s="1">
        <v>480000</v>
      </c>
      <c r="H37" s="1">
        <v>480000</v>
      </c>
      <c r="I37" s="5" t="s">
        <v>14</v>
      </c>
      <c r="J37" s="4" t="s">
        <v>15</v>
      </c>
      <c r="K37" s="5" t="s">
        <v>16</v>
      </c>
      <c r="L37" s="4" t="s">
        <v>17</v>
      </c>
    </row>
    <row r="38" spans="1:12" x14ac:dyDescent="0.35">
      <c r="A38" s="1">
        <v>901470566</v>
      </c>
      <c r="B38" s="1" t="s">
        <v>12</v>
      </c>
      <c r="C38" s="1" t="s">
        <v>13</v>
      </c>
      <c r="D38" s="1">
        <v>1563</v>
      </c>
      <c r="E38" s="6">
        <v>45337</v>
      </c>
      <c r="F38" s="6">
        <v>45337</v>
      </c>
      <c r="G38" s="1">
        <v>360000</v>
      </c>
      <c r="H38" s="1">
        <v>360000</v>
      </c>
      <c r="I38" s="5" t="s">
        <v>14</v>
      </c>
      <c r="J38" s="4" t="s">
        <v>15</v>
      </c>
      <c r="K38" s="5" t="s">
        <v>16</v>
      </c>
      <c r="L38" s="4" t="s">
        <v>17</v>
      </c>
    </row>
    <row r="39" spans="1:12" x14ac:dyDescent="0.35">
      <c r="A39" s="1">
        <v>901470566</v>
      </c>
      <c r="B39" s="1" t="s">
        <v>12</v>
      </c>
      <c r="C39" s="1" t="s">
        <v>13</v>
      </c>
      <c r="D39" s="1">
        <v>1564</v>
      </c>
      <c r="E39" s="6">
        <v>45337</v>
      </c>
      <c r="F39" s="6">
        <v>45337</v>
      </c>
      <c r="G39" s="1">
        <v>1080000</v>
      </c>
      <c r="H39" s="1">
        <v>1080000</v>
      </c>
      <c r="I39" s="5" t="s">
        <v>14</v>
      </c>
      <c r="J39" s="4" t="s">
        <v>15</v>
      </c>
      <c r="K39" s="5" t="s">
        <v>16</v>
      </c>
      <c r="L39" s="4" t="s">
        <v>17</v>
      </c>
    </row>
    <row r="40" spans="1:12" x14ac:dyDescent="0.35">
      <c r="A40" s="1">
        <v>901470566</v>
      </c>
      <c r="B40" s="1" t="s">
        <v>12</v>
      </c>
      <c r="C40" s="1" t="s">
        <v>13</v>
      </c>
      <c r="D40" s="1">
        <v>1617</v>
      </c>
      <c r="E40" s="6">
        <v>45337</v>
      </c>
      <c r="F40" s="6">
        <v>45337</v>
      </c>
      <c r="G40" s="1">
        <v>800000</v>
      </c>
      <c r="H40" s="1">
        <v>800000</v>
      </c>
      <c r="I40" s="5" t="s">
        <v>14</v>
      </c>
      <c r="J40" s="4" t="s">
        <v>15</v>
      </c>
      <c r="K40" s="5" t="s">
        <v>16</v>
      </c>
      <c r="L40" s="4" t="s">
        <v>17</v>
      </c>
    </row>
    <row r="41" spans="1:12" x14ac:dyDescent="0.35">
      <c r="A41" s="1">
        <v>901470566</v>
      </c>
      <c r="B41" s="1" t="s">
        <v>12</v>
      </c>
      <c r="C41" s="1" t="s">
        <v>13</v>
      </c>
      <c r="D41" s="1">
        <v>1619</v>
      </c>
      <c r="E41" s="6">
        <v>45337</v>
      </c>
      <c r="F41" s="6">
        <v>45337</v>
      </c>
      <c r="G41" s="1">
        <v>360000</v>
      </c>
      <c r="H41" s="1">
        <v>360000</v>
      </c>
      <c r="I41" s="5" t="s">
        <v>14</v>
      </c>
      <c r="J41" s="4" t="s">
        <v>15</v>
      </c>
      <c r="K41" s="5" t="s">
        <v>16</v>
      </c>
      <c r="L41" s="4" t="s">
        <v>17</v>
      </c>
    </row>
    <row r="42" spans="1:12" x14ac:dyDescent="0.35">
      <c r="A42" s="1">
        <v>901470566</v>
      </c>
      <c r="B42" s="1" t="s">
        <v>12</v>
      </c>
      <c r="C42" s="1" t="s">
        <v>13</v>
      </c>
      <c r="D42" s="1">
        <v>1614</v>
      </c>
      <c r="E42" s="6">
        <v>45337</v>
      </c>
      <c r="F42" s="6">
        <v>45337</v>
      </c>
      <c r="G42" s="1">
        <v>1320000</v>
      </c>
      <c r="H42" s="1">
        <v>1320000</v>
      </c>
      <c r="I42" s="5" t="s">
        <v>14</v>
      </c>
      <c r="J42" s="4" t="s">
        <v>15</v>
      </c>
      <c r="K42" s="5" t="s">
        <v>16</v>
      </c>
      <c r="L42" s="4" t="s">
        <v>17</v>
      </c>
    </row>
    <row r="43" spans="1:12" x14ac:dyDescent="0.35">
      <c r="A43" s="1">
        <v>901470566</v>
      </c>
      <c r="B43" s="1" t="s">
        <v>12</v>
      </c>
      <c r="C43" s="1" t="s">
        <v>13</v>
      </c>
      <c r="D43" s="1">
        <v>1615</v>
      </c>
      <c r="E43" s="6">
        <v>45366</v>
      </c>
      <c r="F43" s="6">
        <v>45366</v>
      </c>
      <c r="G43" s="1">
        <v>450000</v>
      </c>
      <c r="H43" s="1">
        <v>450000</v>
      </c>
      <c r="I43" s="5" t="s">
        <v>14</v>
      </c>
      <c r="J43" s="4" t="s">
        <v>15</v>
      </c>
      <c r="K43" s="5" t="s">
        <v>16</v>
      </c>
      <c r="L43" s="4" t="s">
        <v>17</v>
      </c>
    </row>
    <row r="44" spans="1:12" x14ac:dyDescent="0.35">
      <c r="A44" s="1">
        <v>901470566</v>
      </c>
      <c r="B44" s="1" t="s">
        <v>12</v>
      </c>
      <c r="C44" s="1" t="s">
        <v>13</v>
      </c>
      <c r="D44" s="1">
        <v>1616</v>
      </c>
      <c r="E44" s="6">
        <v>45366</v>
      </c>
      <c r="F44" s="6">
        <v>45366</v>
      </c>
      <c r="G44" s="1">
        <v>1000000</v>
      </c>
      <c r="H44" s="1">
        <v>1000000</v>
      </c>
      <c r="I44" s="5" t="s">
        <v>14</v>
      </c>
      <c r="J44" s="4" t="s">
        <v>15</v>
      </c>
      <c r="K44" s="5" t="s">
        <v>16</v>
      </c>
      <c r="L44" s="4" t="s">
        <v>17</v>
      </c>
    </row>
    <row r="45" spans="1:12" x14ac:dyDescent="0.35">
      <c r="A45" s="1">
        <v>901470566</v>
      </c>
      <c r="B45" s="1" t="s">
        <v>12</v>
      </c>
      <c r="C45" s="1" t="s">
        <v>13</v>
      </c>
      <c r="D45" s="1">
        <v>1618</v>
      </c>
      <c r="E45" s="6">
        <v>45366</v>
      </c>
      <c r="F45" s="6">
        <v>45366</v>
      </c>
      <c r="G45" s="1">
        <v>55000</v>
      </c>
      <c r="H45" s="1">
        <v>55000</v>
      </c>
      <c r="I45" s="5" t="s">
        <v>14</v>
      </c>
      <c r="J45" s="4" t="s">
        <v>15</v>
      </c>
      <c r="K45" s="5" t="s">
        <v>16</v>
      </c>
      <c r="L45" s="4" t="s">
        <v>17</v>
      </c>
    </row>
    <row r="46" spans="1:12" x14ac:dyDescent="0.35">
      <c r="A46" s="1">
        <v>901470566</v>
      </c>
      <c r="B46" s="1" t="s">
        <v>12</v>
      </c>
      <c r="C46" s="1" t="s">
        <v>13</v>
      </c>
      <c r="D46" s="1">
        <v>1619</v>
      </c>
      <c r="E46" s="6">
        <v>45366</v>
      </c>
      <c r="F46" s="6">
        <v>45366</v>
      </c>
      <c r="G46" s="1">
        <v>90000</v>
      </c>
      <c r="H46" s="1">
        <v>90000</v>
      </c>
      <c r="I46" s="5" t="s">
        <v>14</v>
      </c>
      <c r="J46" s="4" t="s">
        <v>15</v>
      </c>
      <c r="K46" s="5" t="s">
        <v>16</v>
      </c>
      <c r="L46" s="4" t="s">
        <v>17</v>
      </c>
    </row>
    <row r="47" spans="1:12" x14ac:dyDescent="0.35">
      <c r="A47" s="1">
        <v>901470566</v>
      </c>
      <c r="B47" s="1" t="s">
        <v>12</v>
      </c>
      <c r="C47" s="1" t="s">
        <v>13</v>
      </c>
      <c r="D47" s="1">
        <v>1620</v>
      </c>
      <c r="E47" s="6">
        <v>45366</v>
      </c>
      <c r="F47" s="6">
        <v>45366</v>
      </c>
      <c r="G47" s="1">
        <v>270000</v>
      </c>
      <c r="H47" s="1">
        <v>270000</v>
      </c>
      <c r="I47" s="5" t="s">
        <v>14</v>
      </c>
      <c r="J47" s="4" t="s">
        <v>15</v>
      </c>
      <c r="K47" s="5" t="s">
        <v>16</v>
      </c>
      <c r="L47" s="4" t="s">
        <v>17</v>
      </c>
    </row>
    <row r="48" spans="1:12" x14ac:dyDescent="0.35">
      <c r="A48" s="1">
        <v>901470566</v>
      </c>
      <c r="B48" s="1" t="s">
        <v>12</v>
      </c>
      <c r="C48" s="1" t="s">
        <v>13</v>
      </c>
      <c r="D48" s="1">
        <v>1621</v>
      </c>
      <c r="E48" s="6">
        <v>45366</v>
      </c>
      <c r="F48" s="6">
        <v>45366</v>
      </c>
      <c r="G48" s="1">
        <v>480000</v>
      </c>
      <c r="H48" s="1">
        <v>480000</v>
      </c>
      <c r="I48" s="5" t="s">
        <v>14</v>
      </c>
      <c r="J48" s="4" t="s">
        <v>15</v>
      </c>
      <c r="K48" s="5" t="s">
        <v>16</v>
      </c>
      <c r="L48" s="4" t="s">
        <v>17</v>
      </c>
    </row>
    <row r="49" spans="1:12" x14ac:dyDescent="0.35">
      <c r="A49" s="1">
        <v>901470566</v>
      </c>
      <c r="B49" s="1" t="s">
        <v>12</v>
      </c>
      <c r="C49" s="1" t="s">
        <v>13</v>
      </c>
      <c r="D49" s="1">
        <v>1622</v>
      </c>
      <c r="E49" s="6">
        <v>45366</v>
      </c>
      <c r="F49" s="6">
        <v>45366</v>
      </c>
      <c r="G49" s="1">
        <v>1080000</v>
      </c>
      <c r="H49" s="1">
        <v>1080000</v>
      </c>
      <c r="I49" s="5" t="s">
        <v>14</v>
      </c>
      <c r="J49" s="4" t="s">
        <v>15</v>
      </c>
      <c r="K49" s="5" t="s">
        <v>16</v>
      </c>
      <c r="L49" s="4" t="s">
        <v>17</v>
      </c>
    </row>
    <row r="50" spans="1:12" x14ac:dyDescent="0.35">
      <c r="A50" s="1">
        <v>901470566</v>
      </c>
      <c r="B50" s="1" t="s">
        <v>12</v>
      </c>
      <c r="C50" s="1" t="s">
        <v>13</v>
      </c>
      <c r="D50" s="1">
        <v>1623</v>
      </c>
      <c r="E50" s="6">
        <v>45366</v>
      </c>
      <c r="F50" s="6">
        <v>45366</v>
      </c>
      <c r="G50" s="1">
        <v>90000</v>
      </c>
      <c r="H50" s="1">
        <v>90000</v>
      </c>
      <c r="I50" s="5" t="s">
        <v>14</v>
      </c>
      <c r="J50" s="4" t="s">
        <v>15</v>
      </c>
      <c r="K50" s="5" t="s">
        <v>16</v>
      </c>
      <c r="L50" s="4" t="s">
        <v>17</v>
      </c>
    </row>
    <row r="51" spans="1:12" x14ac:dyDescent="0.35">
      <c r="A51" s="1">
        <v>901470566</v>
      </c>
      <c r="B51" s="1" t="s">
        <v>12</v>
      </c>
      <c r="C51" s="1" t="s">
        <v>13</v>
      </c>
      <c r="D51" s="1">
        <v>1624</v>
      </c>
      <c r="E51" s="6">
        <v>45366</v>
      </c>
      <c r="F51" s="6">
        <v>45366</v>
      </c>
      <c r="G51" s="1">
        <v>450000</v>
      </c>
      <c r="H51" s="1">
        <v>450000</v>
      </c>
      <c r="I51" s="5" t="s">
        <v>14</v>
      </c>
      <c r="J51" s="4" t="s">
        <v>15</v>
      </c>
      <c r="K51" s="5" t="s">
        <v>16</v>
      </c>
      <c r="L51" s="4" t="s">
        <v>17</v>
      </c>
    </row>
    <row r="52" spans="1:12" x14ac:dyDescent="0.35">
      <c r="A52" s="1">
        <v>901470566</v>
      </c>
      <c r="B52" s="1" t="s">
        <v>12</v>
      </c>
      <c r="C52" s="1" t="s">
        <v>13</v>
      </c>
      <c r="D52" s="1">
        <v>1625</v>
      </c>
      <c r="E52" s="6">
        <v>45366</v>
      </c>
      <c r="F52" s="6">
        <v>45366</v>
      </c>
      <c r="G52" s="1">
        <v>320000</v>
      </c>
      <c r="H52" s="1">
        <v>320000</v>
      </c>
      <c r="I52" s="5" t="s">
        <v>14</v>
      </c>
      <c r="J52" s="4" t="s">
        <v>15</v>
      </c>
      <c r="K52" s="5" t="s">
        <v>16</v>
      </c>
      <c r="L52" s="4" t="s">
        <v>17</v>
      </c>
    </row>
    <row r="53" spans="1:12" x14ac:dyDescent="0.35">
      <c r="A53" s="1">
        <v>901470566</v>
      </c>
      <c r="B53" s="1" t="s">
        <v>12</v>
      </c>
      <c r="C53" s="1" t="s">
        <v>13</v>
      </c>
      <c r="D53" s="1">
        <v>1626</v>
      </c>
      <c r="E53" s="6">
        <v>45366</v>
      </c>
      <c r="F53" s="6">
        <v>45366</v>
      </c>
      <c r="G53" s="1">
        <v>1200000</v>
      </c>
      <c r="H53" s="1">
        <v>1200000</v>
      </c>
      <c r="I53" s="5" t="s">
        <v>14</v>
      </c>
      <c r="J53" s="4" t="s">
        <v>15</v>
      </c>
      <c r="K53" s="5" t="s">
        <v>16</v>
      </c>
      <c r="L53" s="4" t="s">
        <v>17</v>
      </c>
    </row>
    <row r="54" spans="1:12" x14ac:dyDescent="0.35">
      <c r="A54" s="1">
        <v>901470566</v>
      </c>
      <c r="B54" s="1" t="s">
        <v>12</v>
      </c>
      <c r="C54" s="1" t="s">
        <v>13</v>
      </c>
      <c r="D54" s="1">
        <v>1627</v>
      </c>
      <c r="E54" s="6">
        <v>45366</v>
      </c>
      <c r="F54" s="6">
        <v>45366</v>
      </c>
      <c r="G54" s="1">
        <v>90000</v>
      </c>
      <c r="H54" s="1">
        <v>90000</v>
      </c>
      <c r="I54" s="5" t="s">
        <v>14</v>
      </c>
      <c r="J54" s="4" t="s">
        <v>15</v>
      </c>
      <c r="K54" s="5" t="s">
        <v>16</v>
      </c>
      <c r="L54" s="4" t="s">
        <v>17</v>
      </c>
    </row>
    <row r="55" spans="1:12" x14ac:dyDescent="0.35">
      <c r="A55" s="1">
        <v>901470566</v>
      </c>
      <c r="B55" s="1" t="s">
        <v>12</v>
      </c>
      <c r="C55" s="1" t="s">
        <v>13</v>
      </c>
      <c r="D55" s="1">
        <v>1664</v>
      </c>
      <c r="E55" s="6">
        <v>45366</v>
      </c>
      <c r="F55" s="6">
        <v>45366</v>
      </c>
      <c r="G55" s="1">
        <v>55000</v>
      </c>
      <c r="H55" s="1">
        <v>55000</v>
      </c>
      <c r="I55" s="5" t="s">
        <v>14</v>
      </c>
      <c r="J55" s="4" t="s">
        <v>15</v>
      </c>
      <c r="K55" s="5" t="s">
        <v>16</v>
      </c>
      <c r="L55" s="4" t="s">
        <v>17</v>
      </c>
    </row>
    <row r="56" spans="1:12" x14ac:dyDescent="0.35">
      <c r="A56" s="1">
        <v>901470566</v>
      </c>
      <c r="B56" s="1" t="s">
        <v>12</v>
      </c>
      <c r="C56" s="1" t="s">
        <v>13</v>
      </c>
      <c r="D56" s="1">
        <v>1665</v>
      </c>
      <c r="E56" s="6">
        <v>45366</v>
      </c>
      <c r="F56" s="6">
        <v>45366</v>
      </c>
      <c r="G56" s="1">
        <v>2160000</v>
      </c>
      <c r="H56" s="1">
        <v>2160000</v>
      </c>
      <c r="I56" s="5" t="s">
        <v>14</v>
      </c>
      <c r="J56" s="4" t="s">
        <v>15</v>
      </c>
      <c r="K56" s="5" t="s">
        <v>16</v>
      </c>
      <c r="L56" s="4" t="s">
        <v>17</v>
      </c>
    </row>
    <row r="57" spans="1:12" x14ac:dyDescent="0.35">
      <c r="A57" s="1">
        <v>901470566</v>
      </c>
      <c r="B57" s="1" t="s">
        <v>12</v>
      </c>
      <c r="C57" s="1" t="s">
        <v>13</v>
      </c>
      <c r="D57" s="1">
        <v>1678</v>
      </c>
      <c r="E57" s="6">
        <v>45366</v>
      </c>
      <c r="F57" s="6">
        <v>45366</v>
      </c>
      <c r="G57" s="1">
        <v>2010000</v>
      </c>
      <c r="H57" s="1">
        <v>2010000</v>
      </c>
      <c r="I57" s="5" t="s">
        <v>14</v>
      </c>
      <c r="J57" s="4" t="s">
        <v>15</v>
      </c>
      <c r="K57" s="5" t="s">
        <v>16</v>
      </c>
      <c r="L57" s="4" t="s">
        <v>17</v>
      </c>
    </row>
    <row r="58" spans="1:12" x14ac:dyDescent="0.35">
      <c r="A58" s="1">
        <v>901470566</v>
      </c>
      <c r="B58" s="1" t="s">
        <v>12</v>
      </c>
      <c r="C58" s="1" t="s">
        <v>13</v>
      </c>
      <c r="D58" s="1">
        <v>1679</v>
      </c>
      <c r="E58" s="6">
        <v>45366</v>
      </c>
      <c r="F58" s="6">
        <v>45366</v>
      </c>
      <c r="G58" s="1">
        <v>880000</v>
      </c>
      <c r="H58" s="1">
        <v>880000</v>
      </c>
      <c r="I58" s="5" t="s">
        <v>14</v>
      </c>
      <c r="J58" s="4" t="s">
        <v>15</v>
      </c>
      <c r="K58" s="5" t="s">
        <v>16</v>
      </c>
      <c r="L58" s="4" t="s">
        <v>17</v>
      </c>
    </row>
    <row r="59" spans="1:12" x14ac:dyDescent="0.35">
      <c r="A59" s="1">
        <v>901470566</v>
      </c>
      <c r="B59" s="1" t="s">
        <v>12</v>
      </c>
      <c r="C59" s="1" t="s">
        <v>13</v>
      </c>
      <c r="D59" s="1">
        <v>1680</v>
      </c>
      <c r="E59" s="6">
        <v>45366</v>
      </c>
      <c r="F59" s="6">
        <v>45366</v>
      </c>
      <c r="G59" s="1">
        <v>1260000</v>
      </c>
      <c r="H59" s="1">
        <v>1260000</v>
      </c>
      <c r="I59" s="5" t="s">
        <v>14</v>
      </c>
      <c r="J59" s="4" t="s">
        <v>15</v>
      </c>
      <c r="K59" s="5" t="s">
        <v>16</v>
      </c>
      <c r="L59" s="4" t="s">
        <v>17</v>
      </c>
    </row>
    <row r="60" spans="1:12" x14ac:dyDescent="0.35">
      <c r="A60" s="1">
        <v>901470566</v>
      </c>
      <c r="B60" s="1" t="s">
        <v>12</v>
      </c>
      <c r="C60" s="1" t="s">
        <v>13</v>
      </c>
      <c r="D60" s="1">
        <v>1681</v>
      </c>
      <c r="E60" s="6">
        <v>45397</v>
      </c>
      <c r="F60" s="6">
        <v>45397</v>
      </c>
      <c r="G60" s="1">
        <v>600000</v>
      </c>
      <c r="H60" s="1">
        <v>600000</v>
      </c>
      <c r="I60" s="5" t="s">
        <v>14</v>
      </c>
      <c r="J60" s="4" t="s">
        <v>15</v>
      </c>
      <c r="K60" s="5" t="s">
        <v>16</v>
      </c>
      <c r="L60" s="4" t="s">
        <v>17</v>
      </c>
    </row>
    <row r="61" spans="1:12" x14ac:dyDescent="0.35">
      <c r="A61" s="1">
        <v>901470566</v>
      </c>
      <c r="B61" s="1" t="s">
        <v>12</v>
      </c>
      <c r="C61" s="1" t="s">
        <v>13</v>
      </c>
      <c r="D61" s="1">
        <v>1682</v>
      </c>
      <c r="E61" s="6">
        <v>45397</v>
      </c>
      <c r="F61" s="6">
        <v>45397</v>
      </c>
      <c r="G61" s="1">
        <v>480000</v>
      </c>
      <c r="H61" s="1">
        <v>480000</v>
      </c>
      <c r="I61" s="5" t="s">
        <v>14</v>
      </c>
      <c r="J61" s="4" t="s">
        <v>15</v>
      </c>
      <c r="K61" s="5" t="s">
        <v>16</v>
      </c>
      <c r="L61" s="4" t="s">
        <v>17</v>
      </c>
    </row>
    <row r="62" spans="1:12" x14ac:dyDescent="0.35">
      <c r="A62" s="1">
        <v>901470566</v>
      </c>
      <c r="B62" s="1" t="s">
        <v>12</v>
      </c>
      <c r="C62" s="1" t="s">
        <v>13</v>
      </c>
      <c r="D62" s="1">
        <v>1685</v>
      </c>
      <c r="E62" s="6">
        <v>45397</v>
      </c>
      <c r="F62" s="6">
        <v>45397</v>
      </c>
      <c r="G62" s="1">
        <v>3445000</v>
      </c>
      <c r="H62" s="1">
        <v>3445000</v>
      </c>
      <c r="I62" s="5" t="s">
        <v>14</v>
      </c>
      <c r="J62" s="4" t="s">
        <v>15</v>
      </c>
      <c r="K62" s="5" t="s">
        <v>16</v>
      </c>
      <c r="L62" s="4" t="s">
        <v>17</v>
      </c>
    </row>
    <row r="63" spans="1:12" x14ac:dyDescent="0.35">
      <c r="A63" s="1">
        <v>901470566</v>
      </c>
      <c r="B63" s="1" t="s">
        <v>12</v>
      </c>
      <c r="C63" s="1" t="s">
        <v>13</v>
      </c>
      <c r="D63" s="1">
        <v>1686</v>
      </c>
      <c r="E63" s="6">
        <v>45397</v>
      </c>
      <c r="F63" s="6">
        <v>45397</v>
      </c>
      <c r="G63" s="1">
        <v>55000</v>
      </c>
      <c r="H63" s="1">
        <v>55000</v>
      </c>
      <c r="I63" s="5" t="s">
        <v>14</v>
      </c>
      <c r="J63" s="4" t="s">
        <v>15</v>
      </c>
      <c r="K63" s="5" t="s">
        <v>16</v>
      </c>
      <c r="L63" s="4" t="s">
        <v>17</v>
      </c>
    </row>
    <row r="64" spans="1:12" x14ac:dyDescent="0.35">
      <c r="A64" s="1">
        <v>901470566</v>
      </c>
      <c r="B64" s="1" t="s">
        <v>12</v>
      </c>
      <c r="C64" s="1" t="s">
        <v>13</v>
      </c>
      <c r="D64" s="1">
        <v>1687</v>
      </c>
      <c r="E64" s="6">
        <v>45397</v>
      </c>
      <c r="F64" s="6">
        <v>45397</v>
      </c>
      <c r="G64" s="1">
        <v>360000</v>
      </c>
      <c r="H64" s="1">
        <v>360000</v>
      </c>
      <c r="I64" s="5" t="s">
        <v>14</v>
      </c>
      <c r="J64" s="4" t="s">
        <v>15</v>
      </c>
      <c r="K64" s="5" t="s">
        <v>16</v>
      </c>
      <c r="L64" s="4" t="s">
        <v>17</v>
      </c>
    </row>
    <row r="65" spans="1:12" x14ac:dyDescent="0.35">
      <c r="A65" s="1">
        <v>901470566</v>
      </c>
      <c r="B65" s="1" t="s">
        <v>12</v>
      </c>
      <c r="C65" s="1" t="s">
        <v>13</v>
      </c>
      <c r="D65" s="1">
        <v>1688</v>
      </c>
      <c r="E65" s="6">
        <v>45397</v>
      </c>
      <c r="F65" s="6">
        <v>45397</v>
      </c>
      <c r="G65" s="1">
        <v>605000</v>
      </c>
      <c r="H65" s="1">
        <v>605000</v>
      </c>
      <c r="I65" s="5" t="s">
        <v>14</v>
      </c>
      <c r="J65" s="4" t="s">
        <v>15</v>
      </c>
      <c r="K65" s="5" t="s">
        <v>16</v>
      </c>
      <c r="L65" s="4" t="s">
        <v>17</v>
      </c>
    </row>
    <row r="66" spans="1:12" x14ac:dyDescent="0.35">
      <c r="A66" s="1">
        <v>901470566</v>
      </c>
      <c r="B66" s="1" t="s">
        <v>12</v>
      </c>
      <c r="C66" s="1" t="s">
        <v>13</v>
      </c>
      <c r="D66" s="1">
        <v>1689</v>
      </c>
      <c r="E66" s="6">
        <v>45427</v>
      </c>
      <c r="F66" s="6">
        <v>45427</v>
      </c>
      <c r="G66" s="1">
        <v>840000</v>
      </c>
      <c r="H66" s="1">
        <v>840000</v>
      </c>
      <c r="I66" s="5" t="s">
        <v>14</v>
      </c>
      <c r="J66" s="4" t="s">
        <v>15</v>
      </c>
      <c r="K66" s="5" t="s">
        <v>16</v>
      </c>
      <c r="L66" s="4" t="s">
        <v>17</v>
      </c>
    </row>
    <row r="67" spans="1:12" x14ac:dyDescent="0.35">
      <c r="A67" s="1">
        <v>901470566</v>
      </c>
      <c r="B67" s="1" t="s">
        <v>12</v>
      </c>
      <c r="C67" s="1" t="s">
        <v>13</v>
      </c>
      <c r="D67" s="1">
        <v>1690</v>
      </c>
      <c r="E67" s="6">
        <v>45427</v>
      </c>
      <c r="F67" s="6">
        <v>45427</v>
      </c>
      <c r="G67" s="1">
        <v>55000</v>
      </c>
      <c r="H67" s="1">
        <v>55000</v>
      </c>
      <c r="I67" s="5" t="s">
        <v>14</v>
      </c>
      <c r="J67" s="4" t="s">
        <v>15</v>
      </c>
      <c r="K67" s="5" t="s">
        <v>16</v>
      </c>
      <c r="L67" s="4" t="s">
        <v>17</v>
      </c>
    </row>
    <row r="68" spans="1:12" x14ac:dyDescent="0.35">
      <c r="A68" s="1">
        <v>901470566</v>
      </c>
      <c r="B68" s="1" t="s">
        <v>12</v>
      </c>
      <c r="C68" s="1" t="s">
        <v>13</v>
      </c>
      <c r="D68" s="1">
        <v>1691</v>
      </c>
      <c r="E68" s="6">
        <v>45427</v>
      </c>
      <c r="F68" s="6">
        <v>45427</v>
      </c>
      <c r="G68" s="1">
        <v>840000</v>
      </c>
      <c r="H68" s="1">
        <v>840000</v>
      </c>
      <c r="I68" s="5" t="s">
        <v>14</v>
      </c>
      <c r="J68" s="4" t="s">
        <v>15</v>
      </c>
      <c r="K68" s="5" t="s">
        <v>16</v>
      </c>
      <c r="L68" s="4" t="s">
        <v>17</v>
      </c>
    </row>
    <row r="69" spans="1:12" x14ac:dyDescent="0.35">
      <c r="A69" s="1">
        <v>901470566</v>
      </c>
      <c r="B69" s="1" t="s">
        <v>12</v>
      </c>
      <c r="C69" s="1" t="s">
        <v>13</v>
      </c>
      <c r="D69" s="1">
        <v>1692</v>
      </c>
      <c r="E69" s="6">
        <v>45427</v>
      </c>
      <c r="F69" s="6">
        <v>45427</v>
      </c>
      <c r="G69" s="1">
        <v>360000</v>
      </c>
      <c r="H69" s="1">
        <v>360000</v>
      </c>
      <c r="I69" s="5" t="s">
        <v>14</v>
      </c>
      <c r="J69" s="4" t="s">
        <v>15</v>
      </c>
      <c r="K69" s="5" t="s">
        <v>16</v>
      </c>
      <c r="L69" s="4" t="s">
        <v>17</v>
      </c>
    </row>
    <row r="70" spans="1:12" x14ac:dyDescent="0.35">
      <c r="A70" s="1">
        <v>901470566</v>
      </c>
      <c r="B70" s="1" t="s">
        <v>12</v>
      </c>
      <c r="C70" s="1" t="s">
        <v>13</v>
      </c>
      <c r="D70" s="1">
        <v>1693</v>
      </c>
      <c r="E70" s="6">
        <v>45427</v>
      </c>
      <c r="F70" s="6">
        <v>45427</v>
      </c>
      <c r="G70" s="1">
        <v>424800</v>
      </c>
      <c r="H70" s="1">
        <v>424800</v>
      </c>
      <c r="I70" s="5" t="s">
        <v>14</v>
      </c>
      <c r="J70" s="4" t="s">
        <v>15</v>
      </c>
      <c r="K70" s="5" t="s">
        <v>16</v>
      </c>
      <c r="L70" s="4" t="s">
        <v>17</v>
      </c>
    </row>
    <row r="71" spans="1:12" x14ac:dyDescent="0.35">
      <c r="A71" s="1">
        <v>901470566</v>
      </c>
      <c r="B71" s="1" t="s">
        <v>12</v>
      </c>
      <c r="C71" s="1" t="s">
        <v>13</v>
      </c>
      <c r="D71" s="1">
        <v>1694</v>
      </c>
      <c r="E71" s="6">
        <v>45427</v>
      </c>
      <c r="F71" s="6">
        <v>45427</v>
      </c>
      <c r="G71" s="1">
        <v>895900</v>
      </c>
      <c r="H71" s="1">
        <v>895900</v>
      </c>
      <c r="I71" s="5" t="s">
        <v>14</v>
      </c>
      <c r="J71" s="4" t="s">
        <v>15</v>
      </c>
      <c r="K71" s="5" t="s">
        <v>16</v>
      </c>
      <c r="L71" s="4" t="s">
        <v>17</v>
      </c>
    </row>
    <row r="72" spans="1:12" x14ac:dyDescent="0.35">
      <c r="A72" s="1">
        <v>901470566</v>
      </c>
      <c r="B72" s="1" t="s">
        <v>12</v>
      </c>
      <c r="C72" s="1" t="s">
        <v>13</v>
      </c>
      <c r="D72" s="1">
        <v>1695</v>
      </c>
      <c r="E72" s="6">
        <v>45427</v>
      </c>
      <c r="F72" s="6">
        <v>45427</v>
      </c>
      <c r="G72" s="1">
        <v>360000</v>
      </c>
      <c r="H72" s="1">
        <v>360000</v>
      </c>
      <c r="I72" s="5" t="s">
        <v>14</v>
      </c>
      <c r="J72" s="4" t="s">
        <v>15</v>
      </c>
      <c r="K72" s="5" t="s">
        <v>16</v>
      </c>
      <c r="L72" s="4" t="s">
        <v>17</v>
      </c>
    </row>
    <row r="73" spans="1:12" x14ac:dyDescent="0.35">
      <c r="A73" s="1">
        <v>901470566</v>
      </c>
      <c r="B73" s="1" t="s">
        <v>12</v>
      </c>
      <c r="C73" s="1" t="s">
        <v>13</v>
      </c>
      <c r="D73" s="1">
        <v>1696</v>
      </c>
      <c r="E73" s="6">
        <v>45427</v>
      </c>
      <c r="F73" s="6">
        <v>45427</v>
      </c>
      <c r="G73" s="1">
        <v>720000</v>
      </c>
      <c r="H73" s="1">
        <v>720000</v>
      </c>
      <c r="I73" s="5" t="s">
        <v>14</v>
      </c>
      <c r="J73" s="4" t="s">
        <v>15</v>
      </c>
      <c r="K73" s="5" t="s">
        <v>16</v>
      </c>
      <c r="L73" s="4" t="s">
        <v>17</v>
      </c>
    </row>
    <row r="74" spans="1:12" x14ac:dyDescent="0.35">
      <c r="A74" s="1">
        <v>901470566</v>
      </c>
      <c r="B74" s="1" t="s">
        <v>12</v>
      </c>
      <c r="C74" s="1" t="s">
        <v>13</v>
      </c>
      <c r="D74" s="1">
        <v>1450</v>
      </c>
      <c r="E74" s="6">
        <v>45458</v>
      </c>
      <c r="F74" s="6">
        <v>45458</v>
      </c>
      <c r="G74" s="1">
        <v>720000</v>
      </c>
      <c r="H74" s="1">
        <v>720000</v>
      </c>
      <c r="I74" s="5" t="s">
        <v>14</v>
      </c>
      <c r="J74" s="4" t="s">
        <v>15</v>
      </c>
      <c r="K74" s="5" t="s">
        <v>16</v>
      </c>
      <c r="L74" s="4" t="s">
        <v>17</v>
      </c>
    </row>
    <row r="75" spans="1:12" x14ac:dyDescent="0.35">
      <c r="A75" s="1">
        <v>901470566</v>
      </c>
      <c r="B75" s="1" t="s">
        <v>12</v>
      </c>
      <c r="C75" s="1" t="s">
        <v>13</v>
      </c>
      <c r="D75" s="1">
        <v>1728</v>
      </c>
      <c r="E75" s="6">
        <v>45458</v>
      </c>
      <c r="F75" s="6">
        <v>45458</v>
      </c>
      <c r="G75" s="1">
        <v>440000</v>
      </c>
      <c r="H75" s="1">
        <v>440000</v>
      </c>
      <c r="I75" s="5" t="s">
        <v>14</v>
      </c>
      <c r="J75" s="4" t="s">
        <v>15</v>
      </c>
      <c r="K75" s="5" t="s">
        <v>16</v>
      </c>
      <c r="L75" s="4" t="s">
        <v>17</v>
      </c>
    </row>
    <row r="76" spans="1:12" x14ac:dyDescent="0.35">
      <c r="A76" s="1">
        <v>901470566</v>
      </c>
      <c r="B76" s="1" t="s">
        <v>12</v>
      </c>
      <c r="C76" s="1" t="s">
        <v>13</v>
      </c>
      <c r="D76" s="1">
        <v>1730</v>
      </c>
      <c r="E76" s="6">
        <v>45458</v>
      </c>
      <c r="F76" s="6">
        <v>45458</v>
      </c>
      <c r="G76" s="1">
        <v>4375000</v>
      </c>
      <c r="H76" s="1">
        <v>4375000</v>
      </c>
      <c r="I76" s="5" t="s">
        <v>14</v>
      </c>
      <c r="J76" s="4" t="s">
        <v>15</v>
      </c>
      <c r="K76" s="5" t="s">
        <v>16</v>
      </c>
      <c r="L76" s="4" t="s">
        <v>17</v>
      </c>
    </row>
    <row r="77" spans="1:12" x14ac:dyDescent="0.35">
      <c r="A77" s="1">
        <v>901470566</v>
      </c>
      <c r="B77" s="1" t="s">
        <v>12</v>
      </c>
      <c r="C77" s="1" t="s">
        <v>13</v>
      </c>
      <c r="D77" s="1">
        <v>1733</v>
      </c>
      <c r="E77" s="6">
        <v>45458</v>
      </c>
      <c r="F77" s="6">
        <v>45458</v>
      </c>
      <c r="G77" s="1">
        <v>440000</v>
      </c>
      <c r="H77" s="1">
        <v>440000</v>
      </c>
      <c r="I77" s="5" t="s">
        <v>14</v>
      </c>
      <c r="J77" s="4" t="s">
        <v>15</v>
      </c>
      <c r="K77" s="5" t="s">
        <v>16</v>
      </c>
      <c r="L77" s="4" t="s">
        <v>17</v>
      </c>
    </row>
    <row r="78" spans="1:12" x14ac:dyDescent="0.35">
      <c r="A78" s="1">
        <v>901470566</v>
      </c>
      <c r="B78" s="1" t="s">
        <v>12</v>
      </c>
      <c r="C78" s="1" t="s">
        <v>13</v>
      </c>
      <c r="D78" s="1">
        <v>1734</v>
      </c>
      <c r="E78" s="6">
        <v>45458</v>
      </c>
      <c r="F78" s="6">
        <v>45458</v>
      </c>
      <c r="G78" s="1">
        <v>55000</v>
      </c>
      <c r="H78" s="1">
        <v>55000</v>
      </c>
      <c r="I78" s="5" t="s">
        <v>14</v>
      </c>
      <c r="J78" s="4" t="s">
        <v>15</v>
      </c>
      <c r="K78" s="5" t="s">
        <v>16</v>
      </c>
      <c r="L78" s="4" t="s">
        <v>17</v>
      </c>
    </row>
    <row r="79" spans="1:12" x14ac:dyDescent="0.35">
      <c r="A79" s="1">
        <v>901470566</v>
      </c>
      <c r="B79" s="1" t="s">
        <v>12</v>
      </c>
      <c r="C79" s="1" t="s">
        <v>13</v>
      </c>
      <c r="D79" s="1">
        <v>1735</v>
      </c>
      <c r="E79" s="6">
        <v>45458</v>
      </c>
      <c r="F79" s="6">
        <v>45458</v>
      </c>
      <c r="G79" s="1">
        <v>900000</v>
      </c>
      <c r="H79" s="1">
        <v>900000</v>
      </c>
      <c r="I79" s="5" t="s">
        <v>14</v>
      </c>
      <c r="J79" s="4" t="s">
        <v>15</v>
      </c>
      <c r="K79" s="5" t="s">
        <v>16</v>
      </c>
      <c r="L79" s="4" t="s">
        <v>17</v>
      </c>
    </row>
    <row r="80" spans="1:12" x14ac:dyDescent="0.35">
      <c r="A80" s="1">
        <v>901470566</v>
      </c>
      <c r="B80" s="1" t="s">
        <v>12</v>
      </c>
      <c r="C80" s="1" t="s">
        <v>13</v>
      </c>
      <c r="D80" s="1">
        <v>1736</v>
      </c>
      <c r="E80" s="6">
        <v>45458</v>
      </c>
      <c r="F80" s="6">
        <v>45458</v>
      </c>
      <c r="G80" s="1">
        <v>1100000</v>
      </c>
      <c r="H80" s="1">
        <v>1100000</v>
      </c>
      <c r="I80" s="5" t="s">
        <v>14</v>
      </c>
      <c r="J80" s="4" t="s">
        <v>15</v>
      </c>
      <c r="K80" s="5" t="s">
        <v>16</v>
      </c>
      <c r="L80" s="4" t="s">
        <v>17</v>
      </c>
    </row>
    <row r="81" spans="1:12" x14ac:dyDescent="0.35">
      <c r="A81" s="1">
        <v>901470566</v>
      </c>
      <c r="B81" s="1" t="s">
        <v>12</v>
      </c>
      <c r="C81" s="1" t="s">
        <v>13</v>
      </c>
      <c r="D81" s="1">
        <v>1737</v>
      </c>
      <c r="E81" s="6">
        <v>45458</v>
      </c>
      <c r="F81" s="6">
        <v>45458</v>
      </c>
      <c r="G81" s="1">
        <v>1160000</v>
      </c>
      <c r="H81" s="1">
        <v>1160000</v>
      </c>
      <c r="I81" s="5" t="s">
        <v>14</v>
      </c>
      <c r="J81" s="4" t="s">
        <v>15</v>
      </c>
      <c r="K81" s="5" t="s">
        <v>16</v>
      </c>
      <c r="L81" s="4" t="s">
        <v>17</v>
      </c>
    </row>
    <row r="82" spans="1:12" x14ac:dyDescent="0.35">
      <c r="A82" s="1">
        <v>901470566</v>
      </c>
      <c r="B82" s="1" t="s">
        <v>12</v>
      </c>
      <c r="C82" s="1" t="s">
        <v>13</v>
      </c>
      <c r="D82" s="1">
        <v>1741</v>
      </c>
      <c r="E82" s="6">
        <v>45458</v>
      </c>
      <c r="F82" s="6">
        <v>45458</v>
      </c>
      <c r="G82" s="1">
        <v>3345000</v>
      </c>
      <c r="H82" s="1">
        <v>3345000</v>
      </c>
      <c r="I82" s="5" t="s">
        <v>14</v>
      </c>
      <c r="J82" s="4" t="s">
        <v>15</v>
      </c>
      <c r="K82" s="5" t="s">
        <v>16</v>
      </c>
      <c r="L82" s="4" t="s">
        <v>17</v>
      </c>
    </row>
    <row r="83" spans="1:12" x14ac:dyDescent="0.35">
      <c r="A83" s="1">
        <v>901470566</v>
      </c>
      <c r="B83" s="1" t="s">
        <v>12</v>
      </c>
      <c r="C83" s="1" t="s">
        <v>13</v>
      </c>
      <c r="D83" s="1">
        <v>1742</v>
      </c>
      <c r="E83" s="6">
        <v>45458</v>
      </c>
      <c r="F83" s="6">
        <v>45458</v>
      </c>
      <c r="G83" s="1">
        <v>385000</v>
      </c>
      <c r="H83" s="1">
        <v>385000</v>
      </c>
      <c r="I83" s="5" t="s">
        <v>14</v>
      </c>
      <c r="J83" s="4" t="s">
        <v>15</v>
      </c>
      <c r="K83" s="5" t="s">
        <v>16</v>
      </c>
      <c r="L83" s="4" t="s">
        <v>17</v>
      </c>
    </row>
    <row r="84" spans="1:12" x14ac:dyDescent="0.35">
      <c r="A84" s="1">
        <v>901470566</v>
      </c>
      <c r="B84" s="1" t="s">
        <v>12</v>
      </c>
      <c r="C84" s="1" t="s">
        <v>13</v>
      </c>
      <c r="D84" s="1">
        <v>1752</v>
      </c>
      <c r="E84" s="6">
        <v>45488</v>
      </c>
      <c r="F84" s="6">
        <v>45488</v>
      </c>
      <c r="G84" s="1">
        <v>55000</v>
      </c>
      <c r="H84" s="1">
        <v>55000</v>
      </c>
      <c r="I84" s="5" t="s">
        <v>14</v>
      </c>
      <c r="J84" s="4" t="s">
        <v>15</v>
      </c>
      <c r="K84" s="5" t="s">
        <v>16</v>
      </c>
      <c r="L84" s="4" t="s">
        <v>17</v>
      </c>
    </row>
    <row r="85" spans="1:12" x14ac:dyDescent="0.35">
      <c r="A85" s="1">
        <v>901470566</v>
      </c>
      <c r="B85" s="1" t="s">
        <v>12</v>
      </c>
      <c r="C85" s="1" t="s">
        <v>13</v>
      </c>
      <c r="D85" s="1">
        <v>1753</v>
      </c>
      <c r="E85" s="6">
        <v>45488</v>
      </c>
      <c r="F85" s="6">
        <v>45488</v>
      </c>
      <c r="G85" s="1">
        <v>55000</v>
      </c>
      <c r="H85" s="1">
        <v>55000</v>
      </c>
      <c r="I85" s="5" t="s">
        <v>14</v>
      </c>
      <c r="J85" s="4" t="s">
        <v>15</v>
      </c>
      <c r="K85" s="5" t="s">
        <v>16</v>
      </c>
      <c r="L85" s="4" t="s">
        <v>17</v>
      </c>
    </row>
    <row r="86" spans="1:12" x14ac:dyDescent="0.35">
      <c r="A86" s="1">
        <v>901470566</v>
      </c>
      <c r="B86" s="1" t="s">
        <v>12</v>
      </c>
      <c r="C86" s="1" t="s">
        <v>13</v>
      </c>
      <c r="D86" s="1">
        <v>1754</v>
      </c>
      <c r="E86" s="6">
        <v>45488</v>
      </c>
      <c r="F86" s="6">
        <v>45488</v>
      </c>
      <c r="G86" s="1">
        <v>320000</v>
      </c>
      <c r="H86" s="1">
        <v>320000</v>
      </c>
      <c r="I86" s="5" t="s">
        <v>14</v>
      </c>
      <c r="J86" s="4" t="s">
        <v>15</v>
      </c>
      <c r="K86" s="5" t="s">
        <v>16</v>
      </c>
      <c r="L86" s="4" t="s">
        <v>17</v>
      </c>
    </row>
    <row r="87" spans="1:12" x14ac:dyDescent="0.35">
      <c r="A87" s="1">
        <v>901470566</v>
      </c>
      <c r="B87" s="1" t="s">
        <v>12</v>
      </c>
      <c r="C87" s="1" t="s">
        <v>13</v>
      </c>
      <c r="D87" s="1">
        <v>1755</v>
      </c>
      <c r="E87" s="6">
        <v>45488</v>
      </c>
      <c r="F87" s="6">
        <v>45488</v>
      </c>
      <c r="G87" s="1">
        <v>600000</v>
      </c>
      <c r="H87" s="1">
        <v>600000</v>
      </c>
      <c r="I87" s="5" t="s">
        <v>14</v>
      </c>
      <c r="J87" s="4" t="s">
        <v>15</v>
      </c>
      <c r="K87" s="5" t="s">
        <v>16</v>
      </c>
      <c r="L87" s="4" t="s">
        <v>17</v>
      </c>
    </row>
    <row r="88" spans="1:12" x14ac:dyDescent="0.35">
      <c r="A88" s="1">
        <v>901470566</v>
      </c>
      <c r="B88" s="1" t="s">
        <v>12</v>
      </c>
      <c r="C88" s="1" t="s">
        <v>13</v>
      </c>
      <c r="D88" s="1">
        <v>1756</v>
      </c>
      <c r="E88" s="6">
        <v>45488</v>
      </c>
      <c r="F88" s="6">
        <v>45488</v>
      </c>
      <c r="G88" s="1">
        <v>2310000</v>
      </c>
      <c r="H88" s="1">
        <v>2310000</v>
      </c>
      <c r="I88" s="5" t="s">
        <v>14</v>
      </c>
      <c r="J88" s="4" t="s">
        <v>15</v>
      </c>
      <c r="K88" s="5" t="s">
        <v>16</v>
      </c>
      <c r="L88" s="4" t="s">
        <v>17</v>
      </c>
    </row>
    <row r="89" spans="1:12" x14ac:dyDescent="0.35">
      <c r="A89" s="1">
        <v>901470566</v>
      </c>
      <c r="B89" s="1" t="s">
        <v>12</v>
      </c>
      <c r="C89" s="1" t="s">
        <v>13</v>
      </c>
      <c r="D89" s="1">
        <v>1757</v>
      </c>
      <c r="E89" s="6">
        <v>45488</v>
      </c>
      <c r="F89" s="6">
        <v>45488</v>
      </c>
      <c r="G89" s="1">
        <v>540000</v>
      </c>
      <c r="H89" s="1">
        <v>540000</v>
      </c>
      <c r="I89" s="5" t="s">
        <v>14</v>
      </c>
      <c r="J89" s="4" t="s">
        <v>15</v>
      </c>
      <c r="K89" s="5" t="s">
        <v>16</v>
      </c>
      <c r="L89" s="4" t="s">
        <v>17</v>
      </c>
    </row>
    <row r="90" spans="1:12" x14ac:dyDescent="0.35">
      <c r="A90" s="1">
        <v>901470566</v>
      </c>
      <c r="B90" s="1" t="s">
        <v>12</v>
      </c>
      <c r="C90" s="1" t="s">
        <v>13</v>
      </c>
      <c r="D90" s="1">
        <v>1758</v>
      </c>
      <c r="E90" s="6">
        <v>45488</v>
      </c>
      <c r="F90" s="6">
        <v>45488</v>
      </c>
      <c r="G90" s="1">
        <v>600000</v>
      </c>
      <c r="H90" s="1">
        <v>600000</v>
      </c>
      <c r="I90" s="5" t="s">
        <v>14</v>
      </c>
      <c r="J90" s="4" t="s">
        <v>15</v>
      </c>
      <c r="K90" s="5" t="s">
        <v>16</v>
      </c>
      <c r="L90" s="4" t="s">
        <v>17</v>
      </c>
    </row>
    <row r="91" spans="1:12" x14ac:dyDescent="0.35">
      <c r="A91" s="1">
        <v>901470566</v>
      </c>
      <c r="B91" s="1" t="s">
        <v>12</v>
      </c>
      <c r="C91" s="1" t="s">
        <v>13</v>
      </c>
      <c r="D91" s="1">
        <v>1759</v>
      </c>
      <c r="E91" s="6">
        <v>45488</v>
      </c>
      <c r="F91" s="6">
        <v>45488</v>
      </c>
      <c r="G91" s="1">
        <v>180000</v>
      </c>
      <c r="H91" s="1">
        <v>180000</v>
      </c>
      <c r="I91" s="5" t="s">
        <v>14</v>
      </c>
      <c r="J91" s="4" t="s">
        <v>15</v>
      </c>
      <c r="K91" s="5" t="s">
        <v>16</v>
      </c>
      <c r="L91" s="4" t="s">
        <v>17</v>
      </c>
    </row>
    <row r="92" spans="1:12" x14ac:dyDescent="0.35">
      <c r="A92" s="1">
        <v>901470566</v>
      </c>
      <c r="B92" s="1" t="s">
        <v>12</v>
      </c>
      <c r="C92" s="1" t="s">
        <v>13</v>
      </c>
      <c r="D92" s="1">
        <v>1760</v>
      </c>
      <c r="E92" s="6">
        <v>45488</v>
      </c>
      <c r="F92" s="6">
        <v>45488</v>
      </c>
      <c r="G92" s="1">
        <v>895000</v>
      </c>
      <c r="H92" s="1">
        <v>895000</v>
      </c>
      <c r="I92" s="5" t="s">
        <v>14</v>
      </c>
      <c r="J92" s="4" t="s">
        <v>15</v>
      </c>
      <c r="K92" s="5" t="s">
        <v>16</v>
      </c>
      <c r="L92" s="4" t="s">
        <v>17</v>
      </c>
    </row>
    <row r="93" spans="1:12" x14ac:dyDescent="0.35">
      <c r="A93" s="1">
        <v>901470566</v>
      </c>
      <c r="B93" s="1" t="s">
        <v>12</v>
      </c>
      <c r="C93" s="1" t="s">
        <v>13</v>
      </c>
      <c r="D93" s="1">
        <v>1761</v>
      </c>
      <c r="E93" s="6">
        <v>45488</v>
      </c>
      <c r="F93" s="6">
        <v>45488</v>
      </c>
      <c r="G93" s="1">
        <v>2060000</v>
      </c>
      <c r="H93" s="1">
        <v>2060000</v>
      </c>
      <c r="I93" s="5" t="s">
        <v>14</v>
      </c>
      <c r="J93" s="4" t="s">
        <v>15</v>
      </c>
      <c r="K93" s="5" t="s">
        <v>16</v>
      </c>
      <c r="L93" s="4" t="s">
        <v>17</v>
      </c>
    </row>
    <row r="94" spans="1:12" x14ac:dyDescent="0.35">
      <c r="G94">
        <f>SUM(G2:G93)</f>
        <v>57183600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showGridLines="0" zoomScale="80" zoomScaleNormal="80" workbookViewId="0">
      <selection activeCell="G10" sqref="G10"/>
    </sheetView>
  </sheetViews>
  <sheetFormatPr baseColWidth="10" defaultRowHeight="14.5" x14ac:dyDescent="0.35"/>
  <cols>
    <col min="1" max="1" width="75.08984375" bestFit="1" customWidth="1"/>
    <col min="2" max="2" width="13.26953125" bestFit="1" customWidth="1"/>
    <col min="3" max="3" width="13.7265625" style="11" bestFit="1" customWidth="1"/>
    <col min="4" max="4" width="19.6328125" style="11" bestFit="1" customWidth="1"/>
    <col min="5" max="5" width="18.81640625" style="11" bestFit="1" customWidth="1"/>
  </cols>
  <sheetData>
    <row r="2" spans="1:7" ht="15" thickBot="1" x14ac:dyDescent="0.4"/>
    <row r="3" spans="1:7" ht="15" thickBot="1" x14ac:dyDescent="0.4">
      <c r="A3" s="27" t="s">
        <v>237</v>
      </c>
      <c r="B3" s="28" t="s">
        <v>239</v>
      </c>
      <c r="C3" s="29" t="s">
        <v>240</v>
      </c>
      <c r="D3" s="29" t="s">
        <v>241</v>
      </c>
      <c r="E3" s="30" t="s">
        <v>242</v>
      </c>
    </row>
    <row r="4" spans="1:7" x14ac:dyDescent="0.35">
      <c r="A4" s="24" t="s">
        <v>228</v>
      </c>
      <c r="B4" s="25">
        <v>11</v>
      </c>
      <c r="C4" s="26">
        <v>13350900</v>
      </c>
      <c r="D4" s="26">
        <v>0</v>
      </c>
      <c r="E4" s="23">
        <v>13350900</v>
      </c>
      <c r="F4">
        <f>GETPIVOTDATA("Saldo IPS ",$A$3,"Estado de Factura EPS septiembre 17","FACTURA ACEPTADA POR LA IPS")+GETPIVOTDATA("Valor glosa aceptada ",$A$3,"Estado de Factura EPS septiembre 17","FACTURA CANCELADA PARCIALMENTE - GLOSA ACEPTDA POR LA IPS")</f>
        <v>13410500</v>
      </c>
    </row>
    <row r="5" spans="1:7" x14ac:dyDescent="0.35">
      <c r="A5" s="24" t="s">
        <v>235</v>
      </c>
      <c r="B5" s="25">
        <v>30</v>
      </c>
      <c r="C5" s="26">
        <v>9402700</v>
      </c>
      <c r="D5" s="26">
        <v>0</v>
      </c>
      <c r="E5" s="23">
        <v>0</v>
      </c>
      <c r="F5">
        <f>GETPIVOTDATA("Saldo IPS ",$A$3,"Estado de Factura EPS septiembre 17","FACTURA CANCELADA")+F6</f>
        <v>9978100</v>
      </c>
    </row>
    <row r="6" spans="1:7" x14ac:dyDescent="0.35">
      <c r="A6" s="24" t="s">
        <v>236</v>
      </c>
      <c r="B6" s="25">
        <v>2</v>
      </c>
      <c r="C6" s="26">
        <v>635000</v>
      </c>
      <c r="D6" s="26">
        <v>0</v>
      </c>
      <c r="E6" s="23">
        <v>59600</v>
      </c>
      <c r="F6">
        <f>GETPIVOTDATA("Saldo IPS ",$A$3,"Estado de Factura EPS septiembre 17","FACTURA CANCELADA PARCIALMENTE - GLOSA ACEPTDA POR LA IPS")-GETPIVOTDATA("Valor glosa aceptada ",$A$3,"Estado de Factura EPS septiembre 17","FACTURA CANCELADA PARCIALMENTE - GLOSA ACEPTDA POR LA IPS")</f>
        <v>575400</v>
      </c>
    </row>
    <row r="7" spans="1:7" x14ac:dyDescent="0.35">
      <c r="A7" s="24" t="s">
        <v>229</v>
      </c>
      <c r="B7" s="25">
        <v>6</v>
      </c>
      <c r="C7" s="26">
        <v>6685000</v>
      </c>
      <c r="D7" s="26">
        <v>0</v>
      </c>
      <c r="E7" s="23">
        <v>0</v>
      </c>
    </row>
    <row r="8" spans="1:7" x14ac:dyDescent="0.35">
      <c r="A8" s="24" t="s">
        <v>209</v>
      </c>
      <c r="B8" s="25">
        <v>13</v>
      </c>
      <c r="C8" s="26">
        <v>8255000</v>
      </c>
      <c r="D8" s="26">
        <v>0</v>
      </c>
      <c r="E8" s="23">
        <v>0</v>
      </c>
    </row>
    <row r="9" spans="1:7" x14ac:dyDescent="0.35">
      <c r="A9" s="24" t="s">
        <v>234</v>
      </c>
      <c r="B9" s="25">
        <v>27</v>
      </c>
      <c r="C9" s="26">
        <v>14570000</v>
      </c>
      <c r="D9" s="26">
        <v>0</v>
      </c>
      <c r="E9" s="23">
        <v>0</v>
      </c>
    </row>
    <row r="10" spans="1:7" ht="15" thickBot="1" x14ac:dyDescent="0.4">
      <c r="A10" s="24" t="s">
        <v>230</v>
      </c>
      <c r="B10" s="25">
        <v>3</v>
      </c>
      <c r="C10" s="26">
        <v>4285000</v>
      </c>
      <c r="D10" s="26">
        <v>65000</v>
      </c>
      <c r="E10" s="23">
        <v>0</v>
      </c>
      <c r="F10">
        <f>GETPIVOTDATA("Saldo IPS ",$A$3,"Estado de Factura EPS septiembre 17","FACTURA PENDIENTE EN PROGRAMACION DE PAGO - GLOSA PENDIENTE POR CONCILIAR")-GETPIVOTDATA("Valor glosa pendiente ",$A$3,"Estado de Factura EPS septiembre 17","FACTURA PENDIENTE EN PROGRAMACION DE PAGO - GLOSA PENDIENTE POR CONCILIAR")</f>
        <v>4220000</v>
      </c>
      <c r="G10">
        <f>F10+GETPIVOTDATA("Saldo IPS ",$A$3,"Estado de Factura EPS septiembre 17","FACTURA PENDIENTE EN PROGRAMACION DE PAGO")</f>
        <v>18790000</v>
      </c>
    </row>
    <row r="11" spans="1:7" ht="15" thickBot="1" x14ac:dyDescent="0.4">
      <c r="A11" s="31" t="s">
        <v>238</v>
      </c>
      <c r="B11" s="32">
        <v>92</v>
      </c>
      <c r="C11" s="29">
        <v>57183600</v>
      </c>
      <c r="D11" s="29">
        <v>65000</v>
      </c>
      <c r="E11" s="30">
        <v>13410500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94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9"/>
    <col min="2" max="2" width="19.453125" style="9" bestFit="1" customWidth="1"/>
    <col min="3" max="3" width="9" style="9" customWidth="1"/>
    <col min="4" max="6" width="8.81640625" style="9" customWidth="1"/>
    <col min="7" max="7" width="11.26953125" style="9" bestFit="1" customWidth="1"/>
    <col min="8" max="9" width="14.7265625" style="9" customWidth="1"/>
    <col min="10" max="10" width="10.7265625" style="11" customWidth="1"/>
    <col min="11" max="11" width="11.7265625" style="11" bestFit="1" customWidth="1"/>
    <col min="12" max="12" width="15.7265625" style="9" bestFit="1" customWidth="1"/>
    <col min="13" max="13" width="11.453125" style="9" customWidth="1"/>
    <col min="14" max="14" width="15.1796875" style="9" customWidth="1"/>
    <col min="15" max="15" width="13.7265625" style="9" bestFit="1" customWidth="1"/>
    <col min="16" max="16" width="17.90625" style="9" customWidth="1"/>
    <col min="17" max="17" width="10.90625" style="9"/>
    <col min="18" max="18" width="13.1796875" style="9" bestFit="1" customWidth="1"/>
    <col min="19" max="20" width="11" style="9" bestFit="1" customWidth="1"/>
    <col min="21" max="21" width="16.26953125" style="9" customWidth="1"/>
    <col min="22" max="22" width="13.1796875" style="9" bestFit="1" customWidth="1"/>
    <col min="23" max="23" width="16.81640625" style="9" bestFit="1" customWidth="1"/>
    <col min="24" max="25" width="13.1796875" style="9" bestFit="1" customWidth="1"/>
    <col min="26" max="26" width="13.6328125" style="9" bestFit="1" customWidth="1"/>
    <col min="27" max="27" width="16.1796875" style="9" customWidth="1"/>
    <col min="28" max="28" width="14.08984375" style="9" customWidth="1"/>
    <col min="29" max="29" width="14.81640625" style="9" customWidth="1"/>
    <col min="30" max="30" width="13.1796875" style="9" bestFit="1" customWidth="1"/>
    <col min="31" max="16384" width="10.90625" style="9"/>
  </cols>
  <sheetData>
    <row r="1" spans="1:31" x14ac:dyDescent="0.35">
      <c r="K1" s="18">
        <f>SUBTOTAL(9,K3:K94)</f>
        <v>57183600</v>
      </c>
      <c r="R1" s="18">
        <f t="shared" ref="R1:AA1" si="0">SUBTOTAL(9,R3:R94)</f>
        <v>29240000</v>
      </c>
      <c r="S1" s="18">
        <f t="shared" si="0"/>
        <v>0</v>
      </c>
      <c r="T1" s="18">
        <f>SUBTOTAL(9,T3:T94)</f>
        <v>65000</v>
      </c>
      <c r="U1" s="18"/>
      <c r="V1" s="18">
        <f t="shared" si="0"/>
        <v>29240000</v>
      </c>
      <c r="W1" s="18">
        <f t="shared" si="0"/>
        <v>13410500</v>
      </c>
      <c r="X1" s="18">
        <f>SUBTOTAL(9,X3:X94)</f>
        <v>29038100</v>
      </c>
      <c r="Y1" s="18">
        <f t="shared" si="0"/>
        <v>19060000</v>
      </c>
      <c r="AA1" s="18">
        <f t="shared" si="0"/>
        <v>9978100</v>
      </c>
    </row>
    <row r="2" spans="1:3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5" t="s">
        <v>110</v>
      </c>
      <c r="G2" s="2" t="s">
        <v>2</v>
      </c>
      <c r="H2" s="2" t="s">
        <v>3</v>
      </c>
      <c r="I2" s="16" t="s">
        <v>202</v>
      </c>
      <c r="J2" s="12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7" t="s">
        <v>203</v>
      </c>
      <c r="Q2" s="2" t="s">
        <v>204</v>
      </c>
      <c r="R2" s="19" t="s">
        <v>210</v>
      </c>
      <c r="S2" s="20" t="s">
        <v>211</v>
      </c>
      <c r="T2" s="20" t="s">
        <v>214</v>
      </c>
      <c r="U2" s="20" t="s">
        <v>216</v>
      </c>
      <c r="V2" s="19" t="s">
        <v>212</v>
      </c>
      <c r="W2" s="19" t="s">
        <v>213</v>
      </c>
      <c r="X2" s="19" t="s">
        <v>215</v>
      </c>
      <c r="Y2" s="21" t="s">
        <v>217</v>
      </c>
      <c r="Z2" s="17" t="s">
        <v>218</v>
      </c>
      <c r="AA2" s="22" t="s">
        <v>219</v>
      </c>
      <c r="AB2" s="22" t="s">
        <v>220</v>
      </c>
      <c r="AC2" s="22" t="s">
        <v>221</v>
      </c>
      <c r="AD2" s="22" t="s">
        <v>222</v>
      </c>
      <c r="AE2" s="2" t="s">
        <v>223</v>
      </c>
    </row>
    <row r="3" spans="1:31" x14ac:dyDescent="0.35">
      <c r="A3" s="7">
        <v>901470566</v>
      </c>
      <c r="B3" s="7" t="s">
        <v>12</v>
      </c>
      <c r="C3" s="7" t="s">
        <v>13</v>
      </c>
      <c r="D3" s="7">
        <v>1305</v>
      </c>
      <c r="E3" s="7" t="s">
        <v>19</v>
      </c>
      <c r="F3" s="7" t="s">
        <v>111</v>
      </c>
      <c r="G3" s="8">
        <v>45240</v>
      </c>
      <c r="H3" s="8">
        <v>45240</v>
      </c>
      <c r="I3" s="8">
        <v>45293.420620173609</v>
      </c>
      <c r="J3" s="13">
        <v>55000</v>
      </c>
      <c r="K3" s="13">
        <v>55000</v>
      </c>
      <c r="L3" s="5" t="s">
        <v>14</v>
      </c>
      <c r="M3" s="10" t="s">
        <v>15</v>
      </c>
      <c r="N3" s="7" t="s">
        <v>16</v>
      </c>
      <c r="O3" s="10" t="s">
        <v>17</v>
      </c>
      <c r="P3" s="7" t="s">
        <v>235</v>
      </c>
      <c r="Q3" s="7" t="s">
        <v>205</v>
      </c>
      <c r="R3" s="13">
        <v>55000</v>
      </c>
      <c r="S3" s="13">
        <v>0</v>
      </c>
      <c r="T3" s="13">
        <v>0</v>
      </c>
      <c r="U3" s="13"/>
      <c r="V3" s="13">
        <v>55000</v>
      </c>
      <c r="W3" s="13">
        <v>0</v>
      </c>
      <c r="X3" s="13">
        <v>55000</v>
      </c>
      <c r="Y3" s="13">
        <v>0</v>
      </c>
      <c r="Z3" s="7"/>
      <c r="AA3" s="13">
        <v>55000</v>
      </c>
      <c r="AB3" s="7">
        <v>2201510418</v>
      </c>
      <c r="AC3" s="7" t="s">
        <v>224</v>
      </c>
      <c r="AD3" s="13">
        <v>7105000</v>
      </c>
      <c r="AE3" s="8">
        <v>45534</v>
      </c>
    </row>
    <row r="4" spans="1:31" x14ac:dyDescent="0.35">
      <c r="A4" s="7">
        <v>901470566</v>
      </c>
      <c r="B4" s="7" t="s">
        <v>12</v>
      </c>
      <c r="C4" s="7" t="s">
        <v>13</v>
      </c>
      <c r="D4" s="7">
        <v>1306</v>
      </c>
      <c r="E4" s="7" t="s">
        <v>20</v>
      </c>
      <c r="F4" s="7" t="s">
        <v>112</v>
      </c>
      <c r="G4" s="8">
        <v>45240</v>
      </c>
      <c r="H4" s="8">
        <v>45240</v>
      </c>
      <c r="I4" s="8">
        <v>45293.423640624998</v>
      </c>
      <c r="J4" s="13">
        <v>85000</v>
      </c>
      <c r="K4" s="13">
        <v>85000</v>
      </c>
      <c r="L4" s="5" t="s">
        <v>14</v>
      </c>
      <c r="M4" s="10" t="s">
        <v>15</v>
      </c>
      <c r="N4" s="7" t="s">
        <v>16</v>
      </c>
      <c r="O4" s="10" t="s">
        <v>17</v>
      </c>
      <c r="P4" s="7" t="s">
        <v>235</v>
      </c>
      <c r="Q4" s="7" t="s">
        <v>205</v>
      </c>
      <c r="R4" s="13">
        <v>85000</v>
      </c>
      <c r="S4" s="13">
        <v>0</v>
      </c>
      <c r="T4" s="13">
        <v>0</v>
      </c>
      <c r="U4" s="13"/>
      <c r="V4" s="13">
        <v>85000</v>
      </c>
      <c r="W4" s="13">
        <v>0</v>
      </c>
      <c r="X4" s="13">
        <v>85000</v>
      </c>
      <c r="Y4" s="13">
        <v>0</v>
      </c>
      <c r="Z4" s="7"/>
      <c r="AA4" s="13">
        <v>85000</v>
      </c>
      <c r="AB4" s="7">
        <v>2201510418</v>
      </c>
      <c r="AC4" s="7" t="s">
        <v>224</v>
      </c>
      <c r="AD4" s="13">
        <v>7105000</v>
      </c>
      <c r="AE4" s="8">
        <v>45534</v>
      </c>
    </row>
    <row r="5" spans="1:31" x14ac:dyDescent="0.35">
      <c r="A5" s="7">
        <v>901470566</v>
      </c>
      <c r="B5" s="7" t="s">
        <v>12</v>
      </c>
      <c r="C5" s="7" t="s">
        <v>13</v>
      </c>
      <c r="D5" s="7">
        <v>1307</v>
      </c>
      <c r="E5" s="7" t="s">
        <v>21</v>
      </c>
      <c r="F5" s="7" t="s">
        <v>113</v>
      </c>
      <c r="G5" s="8">
        <v>45240</v>
      </c>
      <c r="H5" s="8">
        <v>45240</v>
      </c>
      <c r="I5" s="8">
        <v>45293.427394131948</v>
      </c>
      <c r="J5" s="13">
        <v>595000</v>
      </c>
      <c r="K5" s="13">
        <v>595000</v>
      </c>
      <c r="L5" s="5" t="s">
        <v>14</v>
      </c>
      <c r="M5" s="10" t="s">
        <v>15</v>
      </c>
      <c r="N5" s="7" t="s">
        <v>16</v>
      </c>
      <c r="O5" s="10" t="s">
        <v>17</v>
      </c>
      <c r="P5" s="7" t="s">
        <v>236</v>
      </c>
      <c r="Q5" s="7" t="s">
        <v>205</v>
      </c>
      <c r="R5" s="13">
        <v>595000</v>
      </c>
      <c r="S5" s="13">
        <v>0</v>
      </c>
      <c r="T5" s="13">
        <v>0</v>
      </c>
      <c r="U5" s="13"/>
      <c r="V5" s="13">
        <v>595000</v>
      </c>
      <c r="W5" s="13">
        <v>55000</v>
      </c>
      <c r="X5" s="13">
        <v>540000</v>
      </c>
      <c r="Y5" s="13">
        <v>0</v>
      </c>
      <c r="Z5" s="7"/>
      <c r="AA5" s="13">
        <v>540000</v>
      </c>
      <c r="AB5" s="7">
        <v>2201510418</v>
      </c>
      <c r="AC5" s="7" t="s">
        <v>224</v>
      </c>
      <c r="AD5" s="13">
        <v>7105000</v>
      </c>
      <c r="AE5" s="8">
        <v>45534</v>
      </c>
    </row>
    <row r="6" spans="1:31" x14ac:dyDescent="0.35">
      <c r="A6" s="7">
        <v>901470566</v>
      </c>
      <c r="B6" s="7" t="s">
        <v>12</v>
      </c>
      <c r="C6" s="7" t="s">
        <v>13</v>
      </c>
      <c r="D6" s="7">
        <v>1308</v>
      </c>
      <c r="E6" s="7" t="s">
        <v>22</v>
      </c>
      <c r="F6" s="7" t="s">
        <v>114</v>
      </c>
      <c r="G6" s="8">
        <v>45240</v>
      </c>
      <c r="H6" s="8">
        <v>45240</v>
      </c>
      <c r="I6" s="8">
        <v>45293.452601539349</v>
      </c>
      <c r="J6" s="13">
        <v>85000</v>
      </c>
      <c r="K6" s="13">
        <v>85000</v>
      </c>
      <c r="L6" s="5" t="s">
        <v>14</v>
      </c>
      <c r="M6" s="10" t="s">
        <v>15</v>
      </c>
      <c r="N6" s="7" t="s">
        <v>16</v>
      </c>
      <c r="O6" s="10" t="s">
        <v>17</v>
      </c>
      <c r="P6" s="7" t="s">
        <v>235</v>
      </c>
      <c r="Q6" s="7" t="s">
        <v>205</v>
      </c>
      <c r="R6" s="13">
        <v>85000</v>
      </c>
      <c r="S6" s="13">
        <v>0</v>
      </c>
      <c r="T6" s="13">
        <v>0</v>
      </c>
      <c r="U6" s="13"/>
      <c r="V6" s="13">
        <v>85000</v>
      </c>
      <c r="W6" s="13">
        <v>0</v>
      </c>
      <c r="X6" s="13">
        <v>85000</v>
      </c>
      <c r="Y6" s="13">
        <v>0</v>
      </c>
      <c r="Z6" s="7"/>
      <c r="AA6" s="13">
        <v>85000</v>
      </c>
      <c r="AB6" s="7">
        <v>2201510418</v>
      </c>
      <c r="AC6" s="7" t="s">
        <v>224</v>
      </c>
      <c r="AD6" s="13">
        <v>7105000</v>
      </c>
      <c r="AE6" s="8">
        <v>45534</v>
      </c>
    </row>
    <row r="7" spans="1:31" x14ac:dyDescent="0.35">
      <c r="A7" s="7">
        <v>901470566</v>
      </c>
      <c r="B7" s="7" t="s">
        <v>12</v>
      </c>
      <c r="C7" s="7" t="s">
        <v>13</v>
      </c>
      <c r="D7" s="7">
        <v>1309</v>
      </c>
      <c r="E7" s="7" t="s">
        <v>23</v>
      </c>
      <c r="F7" s="7" t="s">
        <v>115</v>
      </c>
      <c r="G7" s="8">
        <v>45240</v>
      </c>
      <c r="H7" s="8">
        <v>45240</v>
      </c>
      <c r="I7" s="8">
        <v>45293.450270717593</v>
      </c>
      <c r="J7" s="13">
        <v>85000</v>
      </c>
      <c r="K7" s="13">
        <v>85000</v>
      </c>
      <c r="L7" s="5" t="s">
        <v>14</v>
      </c>
      <c r="M7" s="10" t="s">
        <v>15</v>
      </c>
      <c r="N7" s="7" t="s">
        <v>16</v>
      </c>
      <c r="O7" s="10" t="s">
        <v>17</v>
      </c>
      <c r="P7" s="7" t="s">
        <v>235</v>
      </c>
      <c r="Q7" s="7" t="s">
        <v>205</v>
      </c>
      <c r="R7" s="13">
        <v>85000</v>
      </c>
      <c r="S7" s="13">
        <v>0</v>
      </c>
      <c r="T7" s="13">
        <v>0</v>
      </c>
      <c r="U7" s="13"/>
      <c r="V7" s="13">
        <v>85000</v>
      </c>
      <c r="W7" s="13">
        <v>0</v>
      </c>
      <c r="X7" s="13">
        <v>85000</v>
      </c>
      <c r="Y7" s="13">
        <v>0</v>
      </c>
      <c r="Z7" s="7"/>
      <c r="AA7" s="13">
        <v>85000</v>
      </c>
      <c r="AB7" s="7">
        <v>2201510418</v>
      </c>
      <c r="AC7" s="7" t="s">
        <v>224</v>
      </c>
      <c r="AD7" s="13">
        <v>7105000</v>
      </c>
      <c r="AE7" s="8">
        <v>45534</v>
      </c>
    </row>
    <row r="8" spans="1:31" x14ac:dyDescent="0.35">
      <c r="A8" s="7">
        <v>901470566</v>
      </c>
      <c r="B8" s="7" t="s">
        <v>12</v>
      </c>
      <c r="C8" s="7" t="s">
        <v>13</v>
      </c>
      <c r="D8" s="7">
        <v>1310</v>
      </c>
      <c r="E8" s="7" t="s">
        <v>24</v>
      </c>
      <c r="F8" s="7" t="s">
        <v>116</v>
      </c>
      <c r="G8" s="8">
        <v>45240</v>
      </c>
      <c r="H8" s="8">
        <v>45240</v>
      </c>
      <c r="I8" s="8">
        <v>45293.451272650462</v>
      </c>
      <c r="J8" s="13">
        <v>85000</v>
      </c>
      <c r="K8" s="13">
        <v>85000</v>
      </c>
      <c r="L8" s="5" t="s">
        <v>14</v>
      </c>
      <c r="M8" s="10" t="s">
        <v>15</v>
      </c>
      <c r="N8" s="7" t="s">
        <v>16</v>
      </c>
      <c r="O8" s="10" t="s">
        <v>17</v>
      </c>
      <c r="P8" s="7" t="s">
        <v>235</v>
      </c>
      <c r="Q8" s="7" t="s">
        <v>205</v>
      </c>
      <c r="R8" s="13">
        <v>85000</v>
      </c>
      <c r="S8" s="13">
        <v>0</v>
      </c>
      <c r="T8" s="13">
        <v>0</v>
      </c>
      <c r="U8" s="13"/>
      <c r="V8" s="13">
        <v>85000</v>
      </c>
      <c r="W8" s="13">
        <v>0</v>
      </c>
      <c r="X8" s="13">
        <v>85000</v>
      </c>
      <c r="Y8" s="13">
        <v>0</v>
      </c>
      <c r="Z8" s="7"/>
      <c r="AA8" s="13">
        <v>85000</v>
      </c>
      <c r="AB8" s="7">
        <v>2201510418</v>
      </c>
      <c r="AC8" s="7" t="s">
        <v>224</v>
      </c>
      <c r="AD8" s="13">
        <v>7105000</v>
      </c>
      <c r="AE8" s="8">
        <v>45534</v>
      </c>
    </row>
    <row r="9" spans="1:31" x14ac:dyDescent="0.35">
      <c r="A9" s="7">
        <v>901470566</v>
      </c>
      <c r="B9" s="7" t="s">
        <v>12</v>
      </c>
      <c r="C9" s="7" t="s">
        <v>13</v>
      </c>
      <c r="D9" s="7">
        <v>1311</v>
      </c>
      <c r="E9" s="7" t="s">
        <v>25</v>
      </c>
      <c r="F9" s="7" t="s">
        <v>117</v>
      </c>
      <c r="G9" s="8">
        <v>45240</v>
      </c>
      <c r="H9" s="8">
        <v>45240</v>
      </c>
      <c r="I9" s="8">
        <v>45293.424634606483</v>
      </c>
      <c r="J9" s="13">
        <v>55000</v>
      </c>
      <c r="K9" s="13">
        <v>55000</v>
      </c>
      <c r="L9" s="5" t="s">
        <v>14</v>
      </c>
      <c r="M9" s="10" t="s">
        <v>15</v>
      </c>
      <c r="N9" s="7" t="s">
        <v>16</v>
      </c>
      <c r="O9" s="10" t="s">
        <v>17</v>
      </c>
      <c r="P9" s="7" t="s">
        <v>235</v>
      </c>
      <c r="Q9" s="7" t="s">
        <v>205</v>
      </c>
      <c r="R9" s="13">
        <v>55000</v>
      </c>
      <c r="S9" s="13">
        <v>0</v>
      </c>
      <c r="T9" s="13">
        <v>0</v>
      </c>
      <c r="U9" s="13"/>
      <c r="V9" s="13">
        <v>55000</v>
      </c>
      <c r="W9" s="13">
        <v>0</v>
      </c>
      <c r="X9" s="13">
        <v>55000</v>
      </c>
      <c r="Y9" s="13">
        <v>0</v>
      </c>
      <c r="Z9" s="7"/>
      <c r="AA9" s="13">
        <v>55000</v>
      </c>
      <c r="AB9" s="7">
        <v>2201510418</v>
      </c>
      <c r="AC9" s="7" t="s">
        <v>224</v>
      </c>
      <c r="AD9" s="13">
        <v>7105000</v>
      </c>
      <c r="AE9" s="8">
        <v>45534</v>
      </c>
    </row>
    <row r="10" spans="1:31" x14ac:dyDescent="0.35">
      <c r="A10" s="7">
        <v>901470566</v>
      </c>
      <c r="B10" s="7" t="s">
        <v>12</v>
      </c>
      <c r="C10" s="7" t="s">
        <v>13</v>
      </c>
      <c r="D10" s="7">
        <v>1405</v>
      </c>
      <c r="E10" s="7" t="s">
        <v>26</v>
      </c>
      <c r="F10" s="7" t="s">
        <v>118</v>
      </c>
      <c r="G10" s="8">
        <v>45275</v>
      </c>
      <c r="H10" s="8">
        <v>45275</v>
      </c>
      <c r="I10" s="8">
        <v>45293.457535416666</v>
      </c>
      <c r="J10" s="13">
        <v>55000</v>
      </c>
      <c r="K10" s="13">
        <v>55000</v>
      </c>
      <c r="L10" s="5" t="s">
        <v>14</v>
      </c>
      <c r="M10" s="10" t="s">
        <v>15</v>
      </c>
      <c r="N10" s="7" t="s">
        <v>16</v>
      </c>
      <c r="O10" s="10" t="s">
        <v>17</v>
      </c>
      <c r="P10" s="7" t="s">
        <v>235</v>
      </c>
      <c r="Q10" s="7" t="s">
        <v>205</v>
      </c>
      <c r="R10" s="13">
        <v>55000</v>
      </c>
      <c r="S10" s="13">
        <v>0</v>
      </c>
      <c r="T10" s="13">
        <v>0</v>
      </c>
      <c r="U10" s="13"/>
      <c r="V10" s="13">
        <v>55000</v>
      </c>
      <c r="W10" s="13">
        <v>0</v>
      </c>
      <c r="X10" s="13">
        <v>55000</v>
      </c>
      <c r="Y10" s="13">
        <v>0</v>
      </c>
      <c r="Z10" s="7"/>
      <c r="AA10" s="13">
        <v>55000</v>
      </c>
      <c r="AB10" s="7">
        <v>2201510418</v>
      </c>
      <c r="AC10" s="7" t="s">
        <v>224</v>
      </c>
      <c r="AD10" s="13">
        <v>7105000</v>
      </c>
      <c r="AE10" s="8">
        <v>45534</v>
      </c>
    </row>
    <row r="11" spans="1:31" x14ac:dyDescent="0.35">
      <c r="A11" s="7">
        <v>901470566</v>
      </c>
      <c r="B11" s="7" t="s">
        <v>12</v>
      </c>
      <c r="C11" s="7" t="s">
        <v>13</v>
      </c>
      <c r="D11" s="7">
        <v>1408</v>
      </c>
      <c r="E11" s="7" t="s">
        <v>27</v>
      </c>
      <c r="F11" s="7" t="s">
        <v>119</v>
      </c>
      <c r="G11" s="8">
        <v>45275</v>
      </c>
      <c r="H11" s="8">
        <v>45275</v>
      </c>
      <c r="I11" s="8">
        <v>45293.490189965276</v>
      </c>
      <c r="J11" s="13">
        <v>1500000</v>
      </c>
      <c r="K11" s="13">
        <v>1500000</v>
      </c>
      <c r="L11" s="5" t="s">
        <v>14</v>
      </c>
      <c r="M11" s="10" t="s">
        <v>15</v>
      </c>
      <c r="N11" s="7" t="s">
        <v>16</v>
      </c>
      <c r="O11" s="10" t="s">
        <v>17</v>
      </c>
      <c r="P11" s="7" t="s">
        <v>235</v>
      </c>
      <c r="Q11" s="7" t="s">
        <v>205</v>
      </c>
      <c r="R11" s="13">
        <v>1500000</v>
      </c>
      <c r="S11" s="13">
        <v>0</v>
      </c>
      <c r="T11" s="13">
        <v>0</v>
      </c>
      <c r="U11" s="13"/>
      <c r="V11" s="13">
        <v>1500000</v>
      </c>
      <c r="W11" s="13">
        <v>0</v>
      </c>
      <c r="X11" s="13">
        <v>1500000</v>
      </c>
      <c r="Y11" s="13">
        <v>0</v>
      </c>
      <c r="Z11" s="7"/>
      <c r="AA11" s="13">
        <v>1500000</v>
      </c>
      <c r="AB11" s="7">
        <v>2201510418</v>
      </c>
      <c r="AC11" s="7" t="s">
        <v>224</v>
      </c>
      <c r="AD11" s="13">
        <v>7105000</v>
      </c>
      <c r="AE11" s="8">
        <v>45534</v>
      </c>
    </row>
    <row r="12" spans="1:31" x14ac:dyDescent="0.35">
      <c r="A12" s="7">
        <v>901470566</v>
      </c>
      <c r="B12" s="7" t="s">
        <v>12</v>
      </c>
      <c r="C12" s="7" t="s">
        <v>13</v>
      </c>
      <c r="D12" s="7">
        <v>1409</v>
      </c>
      <c r="E12" s="7" t="s">
        <v>28</v>
      </c>
      <c r="F12" s="7" t="s">
        <v>120</v>
      </c>
      <c r="G12" s="8">
        <v>45275</v>
      </c>
      <c r="H12" s="8">
        <v>45275</v>
      </c>
      <c r="I12" s="8">
        <v>45293.458652048612</v>
      </c>
      <c r="J12" s="13">
        <v>90000</v>
      </c>
      <c r="K12" s="13">
        <v>90000</v>
      </c>
      <c r="L12" s="5" t="s">
        <v>14</v>
      </c>
      <c r="M12" s="10" t="s">
        <v>15</v>
      </c>
      <c r="N12" s="7" t="s">
        <v>16</v>
      </c>
      <c r="O12" s="10" t="s">
        <v>17</v>
      </c>
      <c r="P12" s="7" t="s">
        <v>235</v>
      </c>
      <c r="Q12" s="7" t="s">
        <v>205</v>
      </c>
      <c r="R12" s="13">
        <v>90000</v>
      </c>
      <c r="S12" s="13">
        <v>0</v>
      </c>
      <c r="T12" s="13">
        <v>0</v>
      </c>
      <c r="U12" s="13"/>
      <c r="V12" s="13">
        <v>90000</v>
      </c>
      <c r="W12" s="13">
        <v>0</v>
      </c>
      <c r="X12" s="13">
        <v>90000</v>
      </c>
      <c r="Y12" s="13">
        <v>0</v>
      </c>
      <c r="Z12" s="7"/>
      <c r="AA12" s="13">
        <v>90000</v>
      </c>
      <c r="AB12" s="7">
        <v>2201510418</v>
      </c>
      <c r="AC12" s="7" t="s">
        <v>224</v>
      </c>
      <c r="AD12" s="13">
        <v>7105000</v>
      </c>
      <c r="AE12" s="8">
        <v>45534</v>
      </c>
    </row>
    <row r="13" spans="1:31" x14ac:dyDescent="0.35">
      <c r="A13" s="7">
        <v>901470566</v>
      </c>
      <c r="B13" s="7" t="s">
        <v>12</v>
      </c>
      <c r="C13" s="7" t="s">
        <v>13</v>
      </c>
      <c r="D13" s="7">
        <v>1410</v>
      </c>
      <c r="E13" s="7" t="s">
        <v>29</v>
      </c>
      <c r="F13" s="7" t="s">
        <v>121</v>
      </c>
      <c r="G13" s="8">
        <v>45275</v>
      </c>
      <c r="H13" s="8">
        <v>45275</v>
      </c>
      <c r="I13" s="8">
        <v>45293.474500891207</v>
      </c>
      <c r="J13" s="13">
        <v>540000</v>
      </c>
      <c r="K13" s="13">
        <v>540000</v>
      </c>
      <c r="L13" s="5" t="s">
        <v>14</v>
      </c>
      <c r="M13" s="10" t="s">
        <v>15</v>
      </c>
      <c r="N13" s="7" t="s">
        <v>16</v>
      </c>
      <c r="O13" s="10" t="s">
        <v>17</v>
      </c>
      <c r="P13" s="7" t="s">
        <v>235</v>
      </c>
      <c r="Q13" s="7" t="s">
        <v>205</v>
      </c>
      <c r="R13" s="13">
        <v>540000</v>
      </c>
      <c r="S13" s="13">
        <v>0</v>
      </c>
      <c r="T13" s="13">
        <v>0</v>
      </c>
      <c r="U13" s="13"/>
      <c r="V13" s="13">
        <v>540000</v>
      </c>
      <c r="W13" s="13">
        <v>0</v>
      </c>
      <c r="X13" s="13">
        <v>540000</v>
      </c>
      <c r="Y13" s="13">
        <v>0</v>
      </c>
      <c r="Z13" s="7"/>
      <c r="AA13" s="13">
        <v>540000</v>
      </c>
      <c r="AB13" s="7">
        <v>2201510418</v>
      </c>
      <c r="AC13" s="7" t="s">
        <v>224</v>
      </c>
      <c r="AD13" s="13">
        <v>7105000</v>
      </c>
      <c r="AE13" s="8">
        <v>45534</v>
      </c>
    </row>
    <row r="14" spans="1:31" x14ac:dyDescent="0.35">
      <c r="A14" s="7">
        <v>901470566</v>
      </c>
      <c r="B14" s="7" t="s">
        <v>12</v>
      </c>
      <c r="C14" s="7" t="s">
        <v>13</v>
      </c>
      <c r="D14" s="7">
        <v>1411</v>
      </c>
      <c r="E14" s="7" t="s">
        <v>30</v>
      </c>
      <c r="F14" s="7" t="s">
        <v>122</v>
      </c>
      <c r="G14" s="8">
        <v>45275</v>
      </c>
      <c r="H14" s="8">
        <v>45275</v>
      </c>
      <c r="I14" s="8">
        <v>45293.460034490738</v>
      </c>
      <c r="J14" s="13">
        <v>360000</v>
      </c>
      <c r="K14" s="13">
        <v>360000</v>
      </c>
      <c r="L14" s="5" t="s">
        <v>14</v>
      </c>
      <c r="M14" s="10" t="s">
        <v>15</v>
      </c>
      <c r="N14" s="7" t="s">
        <v>16</v>
      </c>
      <c r="O14" s="10" t="s">
        <v>17</v>
      </c>
      <c r="P14" s="7" t="s">
        <v>235</v>
      </c>
      <c r="Q14" s="7" t="s">
        <v>205</v>
      </c>
      <c r="R14" s="13">
        <v>360000</v>
      </c>
      <c r="S14" s="13">
        <v>0</v>
      </c>
      <c r="T14" s="13">
        <v>0</v>
      </c>
      <c r="U14" s="13"/>
      <c r="V14" s="13">
        <v>360000</v>
      </c>
      <c r="W14" s="13">
        <v>0</v>
      </c>
      <c r="X14" s="13">
        <v>360000</v>
      </c>
      <c r="Y14" s="13">
        <v>0</v>
      </c>
      <c r="Z14" s="7"/>
      <c r="AA14" s="13">
        <v>360000</v>
      </c>
      <c r="AB14" s="7">
        <v>2201510418</v>
      </c>
      <c r="AC14" s="7" t="s">
        <v>224</v>
      </c>
      <c r="AD14" s="13">
        <v>7105000</v>
      </c>
      <c r="AE14" s="8">
        <v>45534</v>
      </c>
    </row>
    <row r="15" spans="1:31" x14ac:dyDescent="0.35">
      <c r="A15" s="7">
        <v>901470566</v>
      </c>
      <c r="B15" s="7" t="s">
        <v>12</v>
      </c>
      <c r="C15" s="7" t="s">
        <v>13</v>
      </c>
      <c r="D15" s="7">
        <v>1412</v>
      </c>
      <c r="E15" s="7" t="s">
        <v>31</v>
      </c>
      <c r="F15" s="7" t="s">
        <v>123</v>
      </c>
      <c r="G15" s="8">
        <v>45275</v>
      </c>
      <c r="H15" s="8">
        <v>45275</v>
      </c>
      <c r="I15" s="8">
        <v>45293.461827314815</v>
      </c>
      <c r="J15" s="13">
        <v>85000</v>
      </c>
      <c r="K15" s="13">
        <v>85000</v>
      </c>
      <c r="L15" s="5" t="s">
        <v>14</v>
      </c>
      <c r="M15" s="10" t="s">
        <v>15</v>
      </c>
      <c r="N15" s="7" t="s">
        <v>16</v>
      </c>
      <c r="O15" s="10" t="s">
        <v>17</v>
      </c>
      <c r="P15" s="7" t="s">
        <v>235</v>
      </c>
      <c r="Q15" s="7" t="s">
        <v>205</v>
      </c>
      <c r="R15" s="13">
        <v>85000</v>
      </c>
      <c r="S15" s="13">
        <v>0</v>
      </c>
      <c r="T15" s="13">
        <v>0</v>
      </c>
      <c r="U15" s="13"/>
      <c r="V15" s="13">
        <v>85000</v>
      </c>
      <c r="W15" s="13">
        <v>0</v>
      </c>
      <c r="X15" s="13">
        <v>85000</v>
      </c>
      <c r="Y15" s="13">
        <v>0</v>
      </c>
      <c r="Z15" s="7"/>
      <c r="AA15" s="13">
        <v>85000</v>
      </c>
      <c r="AB15" s="7">
        <v>2201510418</v>
      </c>
      <c r="AC15" s="7" t="s">
        <v>224</v>
      </c>
      <c r="AD15" s="13">
        <v>7105000</v>
      </c>
      <c r="AE15" s="8">
        <v>45534</v>
      </c>
    </row>
    <row r="16" spans="1:31" x14ac:dyDescent="0.35">
      <c r="A16" s="7">
        <v>901470566</v>
      </c>
      <c r="B16" s="7" t="s">
        <v>12</v>
      </c>
      <c r="C16" s="7" t="s">
        <v>13</v>
      </c>
      <c r="D16" s="7">
        <v>1413</v>
      </c>
      <c r="E16" s="7" t="s">
        <v>32</v>
      </c>
      <c r="F16" s="7" t="s">
        <v>124</v>
      </c>
      <c r="G16" s="8">
        <v>45275</v>
      </c>
      <c r="H16" s="8">
        <v>45275</v>
      </c>
      <c r="I16" s="8">
        <v>45293.492200775465</v>
      </c>
      <c r="J16" s="13">
        <v>110000</v>
      </c>
      <c r="K16" s="13">
        <v>110000</v>
      </c>
      <c r="L16" s="5" t="s">
        <v>14</v>
      </c>
      <c r="M16" s="10" t="s">
        <v>15</v>
      </c>
      <c r="N16" s="7" t="s">
        <v>16</v>
      </c>
      <c r="O16" s="10" t="s">
        <v>17</v>
      </c>
      <c r="P16" s="7" t="s">
        <v>235</v>
      </c>
      <c r="Q16" s="7" t="s">
        <v>205</v>
      </c>
      <c r="R16" s="13">
        <v>110000</v>
      </c>
      <c r="S16" s="13">
        <v>0</v>
      </c>
      <c r="T16" s="13">
        <v>0</v>
      </c>
      <c r="U16" s="13"/>
      <c r="V16" s="13">
        <v>110000</v>
      </c>
      <c r="W16" s="13">
        <v>0</v>
      </c>
      <c r="X16" s="13">
        <v>110000</v>
      </c>
      <c r="Y16" s="13">
        <v>0</v>
      </c>
      <c r="Z16" s="7"/>
      <c r="AA16" s="13">
        <v>110000</v>
      </c>
      <c r="AB16" s="7">
        <v>2201510418</v>
      </c>
      <c r="AC16" s="7" t="s">
        <v>224</v>
      </c>
      <c r="AD16" s="13">
        <v>7105000</v>
      </c>
      <c r="AE16" s="8">
        <v>45534</v>
      </c>
    </row>
    <row r="17" spans="1:31" x14ac:dyDescent="0.35">
      <c r="A17" s="7">
        <v>901470566</v>
      </c>
      <c r="B17" s="7" t="s">
        <v>12</v>
      </c>
      <c r="C17" s="7" t="s">
        <v>13</v>
      </c>
      <c r="D17" s="7">
        <v>1414</v>
      </c>
      <c r="E17" s="7" t="s">
        <v>33</v>
      </c>
      <c r="F17" s="7" t="s">
        <v>125</v>
      </c>
      <c r="G17" s="8">
        <v>45275</v>
      </c>
      <c r="H17" s="8">
        <v>45275</v>
      </c>
      <c r="I17" s="8">
        <v>45293.45522866898</v>
      </c>
      <c r="J17" s="13">
        <v>85000</v>
      </c>
      <c r="K17" s="13">
        <v>85000</v>
      </c>
      <c r="L17" s="5" t="s">
        <v>14</v>
      </c>
      <c r="M17" s="10" t="s">
        <v>15</v>
      </c>
      <c r="N17" s="7" t="s">
        <v>16</v>
      </c>
      <c r="O17" s="10" t="s">
        <v>17</v>
      </c>
      <c r="P17" s="7" t="s">
        <v>235</v>
      </c>
      <c r="Q17" s="7" t="s">
        <v>205</v>
      </c>
      <c r="R17" s="13">
        <v>85000</v>
      </c>
      <c r="S17" s="13">
        <v>0</v>
      </c>
      <c r="T17" s="13">
        <v>0</v>
      </c>
      <c r="U17" s="13"/>
      <c r="V17" s="13">
        <v>85000</v>
      </c>
      <c r="W17" s="13">
        <v>0</v>
      </c>
      <c r="X17" s="13">
        <v>85000</v>
      </c>
      <c r="Y17" s="13">
        <v>0</v>
      </c>
      <c r="Z17" s="7"/>
      <c r="AA17" s="13">
        <v>85000</v>
      </c>
      <c r="AB17" s="7">
        <v>2201501127</v>
      </c>
      <c r="AC17" s="7" t="s">
        <v>225</v>
      </c>
      <c r="AD17" s="13">
        <v>368300</v>
      </c>
      <c r="AE17" s="8">
        <v>45534</v>
      </c>
    </row>
    <row r="18" spans="1:31" x14ac:dyDescent="0.35">
      <c r="A18" s="7">
        <v>901470566</v>
      </c>
      <c r="B18" s="7" t="s">
        <v>12</v>
      </c>
      <c r="C18" s="7" t="s">
        <v>13</v>
      </c>
      <c r="D18" s="7">
        <v>1415</v>
      </c>
      <c r="E18" s="7" t="s">
        <v>34</v>
      </c>
      <c r="F18" s="7" t="s">
        <v>126</v>
      </c>
      <c r="G18" s="8">
        <v>45275</v>
      </c>
      <c r="H18" s="8">
        <v>45275</v>
      </c>
      <c r="I18" s="8">
        <v>45293.463212847222</v>
      </c>
      <c r="J18" s="13">
        <v>85000</v>
      </c>
      <c r="K18" s="13">
        <v>85000</v>
      </c>
      <c r="L18" s="5" t="s">
        <v>14</v>
      </c>
      <c r="M18" s="10" t="s">
        <v>15</v>
      </c>
      <c r="N18" s="7" t="s">
        <v>16</v>
      </c>
      <c r="O18" s="10" t="s">
        <v>17</v>
      </c>
      <c r="P18" s="7" t="s">
        <v>235</v>
      </c>
      <c r="Q18" s="7" t="s">
        <v>205</v>
      </c>
      <c r="R18" s="13">
        <v>85000</v>
      </c>
      <c r="S18" s="13">
        <v>0</v>
      </c>
      <c r="T18" s="13">
        <v>0</v>
      </c>
      <c r="U18" s="13"/>
      <c r="V18" s="13">
        <v>85000</v>
      </c>
      <c r="W18" s="13">
        <v>0</v>
      </c>
      <c r="X18" s="13">
        <v>85000</v>
      </c>
      <c r="Y18" s="13">
        <v>0</v>
      </c>
      <c r="Z18" s="7"/>
      <c r="AA18" s="13">
        <v>85000</v>
      </c>
      <c r="AB18" s="7">
        <v>2201510418</v>
      </c>
      <c r="AC18" s="7" t="s">
        <v>224</v>
      </c>
      <c r="AD18" s="13">
        <v>7105000</v>
      </c>
      <c r="AE18" s="8">
        <v>45534</v>
      </c>
    </row>
    <row r="19" spans="1:31" x14ac:dyDescent="0.35">
      <c r="A19" s="7">
        <v>901470566</v>
      </c>
      <c r="B19" s="7" t="s">
        <v>12</v>
      </c>
      <c r="C19" s="7" t="s">
        <v>13</v>
      </c>
      <c r="D19" s="7">
        <v>1416</v>
      </c>
      <c r="E19" s="7" t="s">
        <v>35</v>
      </c>
      <c r="F19" s="7" t="s">
        <v>127</v>
      </c>
      <c r="G19" s="8">
        <v>45275</v>
      </c>
      <c r="H19" s="8">
        <v>45275</v>
      </c>
      <c r="I19" s="8">
        <v>45293.514377743057</v>
      </c>
      <c r="J19" s="13">
        <v>40000</v>
      </c>
      <c r="K19" s="13">
        <v>40000</v>
      </c>
      <c r="L19" s="5" t="s">
        <v>14</v>
      </c>
      <c r="M19" s="10" t="s">
        <v>15</v>
      </c>
      <c r="N19" s="7" t="s">
        <v>16</v>
      </c>
      <c r="O19" s="10" t="s">
        <v>17</v>
      </c>
      <c r="P19" s="7" t="s">
        <v>236</v>
      </c>
      <c r="Q19" s="7" t="s">
        <v>205</v>
      </c>
      <c r="R19" s="13">
        <v>40000</v>
      </c>
      <c r="S19" s="13">
        <v>0</v>
      </c>
      <c r="T19" s="13">
        <v>0</v>
      </c>
      <c r="U19" s="13"/>
      <c r="V19" s="13">
        <v>40000</v>
      </c>
      <c r="W19" s="13">
        <v>4600</v>
      </c>
      <c r="X19" s="13">
        <v>35400</v>
      </c>
      <c r="Y19" s="13">
        <v>0</v>
      </c>
      <c r="Z19" s="7"/>
      <c r="AA19" s="13">
        <v>35400</v>
      </c>
      <c r="AB19" s="7">
        <v>2201501127</v>
      </c>
      <c r="AC19" s="7" t="s">
        <v>225</v>
      </c>
      <c r="AD19" s="13">
        <v>368300</v>
      </c>
      <c r="AE19" s="8">
        <v>45534</v>
      </c>
    </row>
    <row r="20" spans="1:31" x14ac:dyDescent="0.35">
      <c r="A20" s="7">
        <v>901470566</v>
      </c>
      <c r="B20" s="7" t="s">
        <v>12</v>
      </c>
      <c r="C20" s="7" t="s">
        <v>13</v>
      </c>
      <c r="D20" s="7">
        <v>1417</v>
      </c>
      <c r="E20" s="7" t="s">
        <v>36</v>
      </c>
      <c r="F20" s="7" t="s">
        <v>128</v>
      </c>
      <c r="G20" s="8">
        <v>45275</v>
      </c>
      <c r="H20" s="8">
        <v>45275</v>
      </c>
      <c r="I20" s="8">
        <v>45293.464414351853</v>
      </c>
      <c r="J20" s="13">
        <v>85000</v>
      </c>
      <c r="K20" s="13">
        <v>85000</v>
      </c>
      <c r="L20" s="5" t="s">
        <v>14</v>
      </c>
      <c r="M20" s="10" t="s">
        <v>15</v>
      </c>
      <c r="N20" s="7" t="s">
        <v>16</v>
      </c>
      <c r="O20" s="10" t="s">
        <v>17</v>
      </c>
      <c r="P20" s="7" t="s">
        <v>235</v>
      </c>
      <c r="Q20" s="7" t="s">
        <v>205</v>
      </c>
      <c r="R20" s="13">
        <v>85000</v>
      </c>
      <c r="S20" s="13">
        <v>0</v>
      </c>
      <c r="T20" s="13">
        <v>0</v>
      </c>
      <c r="U20" s="13"/>
      <c r="V20" s="13">
        <v>85000</v>
      </c>
      <c r="W20" s="13">
        <v>0</v>
      </c>
      <c r="X20" s="13">
        <v>85000</v>
      </c>
      <c r="Y20" s="13">
        <v>0</v>
      </c>
      <c r="Z20" s="7"/>
      <c r="AA20" s="13">
        <v>85000</v>
      </c>
      <c r="AB20" s="7">
        <v>2201510418</v>
      </c>
      <c r="AC20" s="7" t="s">
        <v>224</v>
      </c>
      <c r="AD20" s="13">
        <v>7105000</v>
      </c>
      <c r="AE20" s="8">
        <v>45534</v>
      </c>
    </row>
    <row r="21" spans="1:31" x14ac:dyDescent="0.35">
      <c r="A21" s="7">
        <v>901470566</v>
      </c>
      <c r="B21" s="7" t="s">
        <v>12</v>
      </c>
      <c r="C21" s="7" t="s">
        <v>13</v>
      </c>
      <c r="D21" s="7">
        <v>1418</v>
      </c>
      <c r="E21" s="7" t="s">
        <v>37</v>
      </c>
      <c r="F21" s="7" t="s">
        <v>129</v>
      </c>
      <c r="G21" s="8">
        <v>45275</v>
      </c>
      <c r="H21" s="8">
        <v>45275</v>
      </c>
      <c r="I21" s="8">
        <v>45293.466227002318</v>
      </c>
      <c r="J21" s="13">
        <v>85000</v>
      </c>
      <c r="K21" s="13">
        <v>85000</v>
      </c>
      <c r="L21" s="5" t="s">
        <v>14</v>
      </c>
      <c r="M21" s="10" t="s">
        <v>15</v>
      </c>
      <c r="N21" s="7" t="s">
        <v>16</v>
      </c>
      <c r="O21" s="10" t="s">
        <v>17</v>
      </c>
      <c r="P21" s="7" t="s">
        <v>235</v>
      </c>
      <c r="Q21" s="7" t="s">
        <v>205</v>
      </c>
      <c r="R21" s="13">
        <v>85000</v>
      </c>
      <c r="S21" s="13">
        <v>0</v>
      </c>
      <c r="T21" s="13">
        <v>0</v>
      </c>
      <c r="U21" s="13"/>
      <c r="V21" s="13">
        <v>85000</v>
      </c>
      <c r="W21" s="13">
        <v>0</v>
      </c>
      <c r="X21" s="13">
        <v>85000</v>
      </c>
      <c r="Y21" s="13">
        <v>0</v>
      </c>
      <c r="Z21" s="7"/>
      <c r="AA21" s="13">
        <v>85000</v>
      </c>
      <c r="AB21" s="7">
        <v>2201510418</v>
      </c>
      <c r="AC21" s="7" t="s">
        <v>224</v>
      </c>
      <c r="AD21" s="13">
        <v>7105000</v>
      </c>
      <c r="AE21" s="8">
        <v>45534</v>
      </c>
    </row>
    <row r="22" spans="1:31" x14ac:dyDescent="0.35">
      <c r="A22" s="7">
        <v>901470566</v>
      </c>
      <c r="B22" s="7" t="s">
        <v>12</v>
      </c>
      <c r="C22" s="7" t="s">
        <v>13</v>
      </c>
      <c r="D22" s="7">
        <v>1419</v>
      </c>
      <c r="E22" s="7" t="s">
        <v>38</v>
      </c>
      <c r="F22" s="7" t="s">
        <v>130</v>
      </c>
      <c r="G22" s="8">
        <v>45275</v>
      </c>
      <c r="H22" s="8">
        <v>45275</v>
      </c>
      <c r="I22" s="8">
        <v>45293.468453738424</v>
      </c>
      <c r="J22" s="13">
        <v>170000</v>
      </c>
      <c r="K22" s="13">
        <v>170000</v>
      </c>
      <c r="L22" s="5" t="s">
        <v>14</v>
      </c>
      <c r="M22" s="10" t="s">
        <v>15</v>
      </c>
      <c r="N22" s="7" t="s">
        <v>16</v>
      </c>
      <c r="O22" s="10" t="s">
        <v>17</v>
      </c>
      <c r="P22" s="7" t="s">
        <v>235</v>
      </c>
      <c r="Q22" s="7" t="s">
        <v>205</v>
      </c>
      <c r="R22" s="13">
        <v>170000</v>
      </c>
      <c r="S22" s="13">
        <v>0</v>
      </c>
      <c r="T22" s="13">
        <v>0</v>
      </c>
      <c r="U22" s="13"/>
      <c r="V22" s="13">
        <v>170000</v>
      </c>
      <c r="W22" s="13">
        <v>0</v>
      </c>
      <c r="X22" s="13">
        <v>170000</v>
      </c>
      <c r="Y22" s="13">
        <v>0</v>
      </c>
      <c r="Z22" s="7"/>
      <c r="AA22" s="13">
        <v>170000</v>
      </c>
      <c r="AB22" s="7">
        <v>2201510418</v>
      </c>
      <c r="AC22" s="7" t="s">
        <v>224</v>
      </c>
      <c r="AD22" s="13">
        <v>7105000</v>
      </c>
      <c r="AE22" s="8">
        <v>45534</v>
      </c>
    </row>
    <row r="23" spans="1:31" x14ac:dyDescent="0.35">
      <c r="A23" s="7">
        <v>901470566</v>
      </c>
      <c r="B23" s="7" t="s">
        <v>12</v>
      </c>
      <c r="C23" s="7" t="s">
        <v>13</v>
      </c>
      <c r="D23" s="7">
        <v>1481</v>
      </c>
      <c r="E23" s="7" t="s">
        <v>39</v>
      </c>
      <c r="F23" s="7" t="s">
        <v>131</v>
      </c>
      <c r="G23" s="8">
        <v>45306</v>
      </c>
      <c r="H23" s="8">
        <v>45306</v>
      </c>
      <c r="I23" s="8">
        <v>45383.291666666664</v>
      </c>
      <c r="J23" s="13">
        <v>85900</v>
      </c>
      <c r="K23" s="13">
        <v>85900</v>
      </c>
      <c r="L23" s="5" t="s">
        <v>14</v>
      </c>
      <c r="M23" s="10" t="s">
        <v>15</v>
      </c>
      <c r="N23" s="7" t="s">
        <v>16</v>
      </c>
      <c r="O23" s="10" t="s">
        <v>17</v>
      </c>
      <c r="P23" s="7" t="s">
        <v>235</v>
      </c>
      <c r="Q23" s="7" t="s">
        <v>205</v>
      </c>
      <c r="R23" s="13">
        <v>90000</v>
      </c>
      <c r="S23" s="13">
        <v>0</v>
      </c>
      <c r="T23" s="13">
        <v>0</v>
      </c>
      <c r="U23" s="13"/>
      <c r="V23" s="13">
        <v>90000</v>
      </c>
      <c r="W23" s="13">
        <v>0</v>
      </c>
      <c r="X23" s="13">
        <v>85900</v>
      </c>
      <c r="Y23" s="13">
        <v>0</v>
      </c>
      <c r="Z23" s="7"/>
      <c r="AA23" s="13">
        <v>85900</v>
      </c>
      <c r="AB23" s="7">
        <v>2201501127</v>
      </c>
      <c r="AC23" s="7" t="s">
        <v>225</v>
      </c>
      <c r="AD23" s="13">
        <v>368300</v>
      </c>
      <c r="AE23" s="8">
        <v>45534</v>
      </c>
    </row>
    <row r="24" spans="1:31" x14ac:dyDescent="0.35">
      <c r="A24" s="7">
        <v>901470566</v>
      </c>
      <c r="B24" s="7" t="s">
        <v>12</v>
      </c>
      <c r="C24" s="7" t="s">
        <v>13</v>
      </c>
      <c r="D24" s="7">
        <v>1483</v>
      </c>
      <c r="E24" s="7" t="s">
        <v>40</v>
      </c>
      <c r="F24" s="7" t="s">
        <v>132</v>
      </c>
      <c r="G24" s="8">
        <v>45306</v>
      </c>
      <c r="H24" s="8">
        <v>45306</v>
      </c>
      <c r="I24" s="8">
        <v>45383.291666666664</v>
      </c>
      <c r="J24" s="13">
        <v>162000</v>
      </c>
      <c r="K24" s="13">
        <v>162000</v>
      </c>
      <c r="L24" s="5" t="s">
        <v>14</v>
      </c>
      <c r="M24" s="10" t="s">
        <v>15</v>
      </c>
      <c r="N24" s="7" t="s">
        <v>16</v>
      </c>
      <c r="O24" s="10" t="s">
        <v>17</v>
      </c>
      <c r="P24" s="7" t="s">
        <v>235</v>
      </c>
      <c r="Q24" s="7" t="s">
        <v>205</v>
      </c>
      <c r="R24" s="13">
        <v>180000</v>
      </c>
      <c r="S24" s="13">
        <v>0</v>
      </c>
      <c r="T24" s="13">
        <v>0</v>
      </c>
      <c r="U24" s="13"/>
      <c r="V24" s="13">
        <v>180000</v>
      </c>
      <c r="W24" s="13">
        <v>0</v>
      </c>
      <c r="X24" s="13">
        <v>162000</v>
      </c>
      <c r="Y24" s="13">
        <v>0</v>
      </c>
      <c r="Z24" s="7"/>
      <c r="AA24" s="13">
        <v>162000</v>
      </c>
      <c r="AB24" s="7">
        <v>2201501127</v>
      </c>
      <c r="AC24" s="7" t="s">
        <v>225</v>
      </c>
      <c r="AD24" s="13">
        <v>368300</v>
      </c>
      <c r="AE24" s="8">
        <v>45534</v>
      </c>
    </row>
    <row r="25" spans="1:31" x14ac:dyDescent="0.35">
      <c r="A25" s="7">
        <v>901470566</v>
      </c>
      <c r="B25" s="7" t="s">
        <v>12</v>
      </c>
      <c r="C25" s="7" t="s">
        <v>13</v>
      </c>
      <c r="D25" s="7">
        <v>1478</v>
      </c>
      <c r="E25" s="7" t="s">
        <v>41</v>
      </c>
      <c r="F25" s="7" t="s">
        <v>133</v>
      </c>
      <c r="G25" s="8">
        <v>45306</v>
      </c>
      <c r="H25" s="8">
        <v>45306</v>
      </c>
      <c r="I25" s="8">
        <v>45383.291666666664</v>
      </c>
      <c r="J25" s="13">
        <v>825000</v>
      </c>
      <c r="K25" s="13">
        <v>825000</v>
      </c>
      <c r="L25" s="5" t="s">
        <v>14</v>
      </c>
      <c r="M25" s="10" t="s">
        <v>15</v>
      </c>
      <c r="N25" s="7" t="s">
        <v>16</v>
      </c>
      <c r="O25" s="10" t="s">
        <v>17</v>
      </c>
      <c r="P25" s="7" t="s">
        <v>235</v>
      </c>
      <c r="Q25" s="7" t="s">
        <v>205</v>
      </c>
      <c r="R25" s="13">
        <v>825000</v>
      </c>
      <c r="S25" s="13">
        <v>0</v>
      </c>
      <c r="T25" s="13">
        <v>0</v>
      </c>
      <c r="U25" s="13"/>
      <c r="V25" s="13">
        <v>825000</v>
      </c>
      <c r="W25" s="13">
        <v>0</v>
      </c>
      <c r="X25" s="13">
        <v>825000</v>
      </c>
      <c r="Y25" s="13">
        <v>0</v>
      </c>
      <c r="Z25" s="7"/>
      <c r="AA25" s="13">
        <v>825000</v>
      </c>
      <c r="AB25" s="7">
        <v>2201510418</v>
      </c>
      <c r="AC25" s="7" t="s">
        <v>224</v>
      </c>
      <c r="AD25" s="13">
        <v>7105000</v>
      </c>
      <c r="AE25" s="8">
        <v>45534</v>
      </c>
    </row>
    <row r="26" spans="1:31" x14ac:dyDescent="0.35">
      <c r="A26" s="7">
        <v>901470566</v>
      </c>
      <c r="B26" s="7" t="s">
        <v>12</v>
      </c>
      <c r="C26" s="7" t="s">
        <v>13</v>
      </c>
      <c r="D26" s="7">
        <v>1476</v>
      </c>
      <c r="E26" s="7" t="s">
        <v>42</v>
      </c>
      <c r="F26" s="7" t="s">
        <v>134</v>
      </c>
      <c r="G26" s="8">
        <v>45306</v>
      </c>
      <c r="H26" s="8">
        <v>45306</v>
      </c>
      <c r="I26" s="8">
        <v>45383.291666666664</v>
      </c>
      <c r="J26" s="13">
        <v>360000</v>
      </c>
      <c r="K26" s="13">
        <v>360000</v>
      </c>
      <c r="L26" s="5" t="s">
        <v>14</v>
      </c>
      <c r="M26" s="10" t="s">
        <v>15</v>
      </c>
      <c r="N26" s="7" t="s">
        <v>16</v>
      </c>
      <c r="O26" s="10" t="s">
        <v>17</v>
      </c>
      <c r="P26" s="7" t="s">
        <v>235</v>
      </c>
      <c r="Q26" s="7" t="s">
        <v>205</v>
      </c>
      <c r="R26" s="13">
        <v>360000</v>
      </c>
      <c r="S26" s="13">
        <v>0</v>
      </c>
      <c r="T26" s="13">
        <v>0</v>
      </c>
      <c r="U26" s="13"/>
      <c r="V26" s="13">
        <v>360000</v>
      </c>
      <c r="W26" s="13">
        <v>0</v>
      </c>
      <c r="X26" s="13">
        <v>360000</v>
      </c>
      <c r="Y26" s="13">
        <v>0</v>
      </c>
      <c r="Z26" s="7"/>
      <c r="AA26" s="13">
        <v>360000</v>
      </c>
      <c r="AB26" s="7">
        <v>2201510418</v>
      </c>
      <c r="AC26" s="7" t="s">
        <v>224</v>
      </c>
      <c r="AD26" s="13">
        <v>7105000</v>
      </c>
      <c r="AE26" s="8">
        <v>45534</v>
      </c>
    </row>
    <row r="27" spans="1:31" x14ac:dyDescent="0.35">
      <c r="A27" s="7">
        <v>901470566</v>
      </c>
      <c r="B27" s="7" t="s">
        <v>12</v>
      </c>
      <c r="C27" s="7" t="s">
        <v>13</v>
      </c>
      <c r="D27" s="7">
        <v>1479</v>
      </c>
      <c r="E27" s="7" t="s">
        <v>43</v>
      </c>
      <c r="F27" s="7" t="s">
        <v>135</v>
      </c>
      <c r="G27" s="8">
        <v>45306</v>
      </c>
      <c r="H27" s="8">
        <v>45306</v>
      </c>
      <c r="I27" s="8">
        <v>45383.291666666664</v>
      </c>
      <c r="J27" s="13">
        <v>360000</v>
      </c>
      <c r="K27" s="13">
        <v>360000</v>
      </c>
      <c r="L27" s="5" t="s">
        <v>14</v>
      </c>
      <c r="M27" s="10" t="s">
        <v>15</v>
      </c>
      <c r="N27" s="7" t="s">
        <v>16</v>
      </c>
      <c r="O27" s="10" t="s">
        <v>17</v>
      </c>
      <c r="P27" s="7" t="s">
        <v>235</v>
      </c>
      <c r="Q27" s="7" t="s">
        <v>205</v>
      </c>
      <c r="R27" s="13">
        <v>360000</v>
      </c>
      <c r="S27" s="13">
        <v>0</v>
      </c>
      <c r="T27" s="13">
        <v>0</v>
      </c>
      <c r="U27" s="13"/>
      <c r="V27" s="13">
        <v>360000</v>
      </c>
      <c r="W27" s="13">
        <v>0</v>
      </c>
      <c r="X27" s="13">
        <v>360000</v>
      </c>
      <c r="Y27" s="13">
        <v>0</v>
      </c>
      <c r="Z27" s="7"/>
      <c r="AA27" s="13">
        <v>360000</v>
      </c>
      <c r="AB27" s="7">
        <v>2201510418</v>
      </c>
      <c r="AC27" s="7" t="s">
        <v>224</v>
      </c>
      <c r="AD27" s="13">
        <v>7105000</v>
      </c>
      <c r="AE27" s="8">
        <v>45534</v>
      </c>
    </row>
    <row r="28" spans="1:31" x14ac:dyDescent="0.35">
      <c r="A28" s="7">
        <v>901470566</v>
      </c>
      <c r="B28" s="7" t="s">
        <v>12</v>
      </c>
      <c r="C28" s="7" t="s">
        <v>13</v>
      </c>
      <c r="D28" s="7">
        <v>1477</v>
      </c>
      <c r="E28" s="7" t="s">
        <v>44</v>
      </c>
      <c r="F28" s="7" t="s">
        <v>136</v>
      </c>
      <c r="G28" s="8">
        <v>45306</v>
      </c>
      <c r="H28" s="8">
        <v>45306</v>
      </c>
      <c r="I28" s="8">
        <v>45383.291666666664</v>
      </c>
      <c r="J28" s="13">
        <v>480000</v>
      </c>
      <c r="K28" s="13">
        <v>480000</v>
      </c>
      <c r="L28" s="5" t="s">
        <v>14</v>
      </c>
      <c r="M28" s="10" t="s">
        <v>15</v>
      </c>
      <c r="N28" s="7" t="s">
        <v>16</v>
      </c>
      <c r="O28" s="10" t="s">
        <v>17</v>
      </c>
      <c r="P28" s="7" t="s">
        <v>235</v>
      </c>
      <c r="Q28" s="7" t="s">
        <v>205</v>
      </c>
      <c r="R28" s="13">
        <v>480000</v>
      </c>
      <c r="S28" s="13">
        <v>0</v>
      </c>
      <c r="T28" s="13">
        <v>0</v>
      </c>
      <c r="U28" s="13"/>
      <c r="V28" s="13">
        <v>480000</v>
      </c>
      <c r="W28" s="13">
        <v>0</v>
      </c>
      <c r="X28" s="13">
        <v>480000</v>
      </c>
      <c r="Y28" s="13">
        <v>0</v>
      </c>
      <c r="Z28" s="7"/>
      <c r="AA28" s="13">
        <v>480000</v>
      </c>
      <c r="AB28" s="7">
        <v>2201510418</v>
      </c>
      <c r="AC28" s="7" t="s">
        <v>224</v>
      </c>
      <c r="AD28" s="13">
        <v>7105000</v>
      </c>
      <c r="AE28" s="8">
        <v>45534</v>
      </c>
    </row>
    <row r="29" spans="1:31" x14ac:dyDescent="0.35">
      <c r="A29" s="7">
        <v>901470566</v>
      </c>
      <c r="B29" s="7" t="s">
        <v>12</v>
      </c>
      <c r="C29" s="7" t="s">
        <v>13</v>
      </c>
      <c r="D29" s="7">
        <v>1480</v>
      </c>
      <c r="E29" s="7" t="s">
        <v>45</v>
      </c>
      <c r="F29" s="7" t="s">
        <v>137</v>
      </c>
      <c r="G29" s="8">
        <v>45306</v>
      </c>
      <c r="H29" s="8">
        <v>45306</v>
      </c>
      <c r="I29" s="8">
        <v>45383.291666666664</v>
      </c>
      <c r="J29" s="13">
        <v>85000</v>
      </c>
      <c r="K29" s="13">
        <v>85000</v>
      </c>
      <c r="L29" s="5" t="s">
        <v>14</v>
      </c>
      <c r="M29" s="10" t="s">
        <v>15</v>
      </c>
      <c r="N29" s="7" t="s">
        <v>16</v>
      </c>
      <c r="O29" s="10" t="s">
        <v>17</v>
      </c>
      <c r="P29" s="7" t="s">
        <v>235</v>
      </c>
      <c r="Q29" s="7" t="s">
        <v>205</v>
      </c>
      <c r="R29" s="13">
        <v>85000</v>
      </c>
      <c r="S29" s="13">
        <v>0</v>
      </c>
      <c r="T29" s="13">
        <v>0</v>
      </c>
      <c r="U29" s="13"/>
      <c r="V29" s="13">
        <v>85000</v>
      </c>
      <c r="W29" s="13">
        <v>0</v>
      </c>
      <c r="X29" s="13">
        <v>85000</v>
      </c>
      <c r="Y29" s="13">
        <v>0</v>
      </c>
      <c r="Z29" s="7"/>
      <c r="AA29" s="13">
        <v>85000</v>
      </c>
      <c r="AB29" s="7">
        <v>2201510418</v>
      </c>
      <c r="AC29" s="7" t="s">
        <v>224</v>
      </c>
      <c r="AD29" s="13">
        <v>7105000</v>
      </c>
      <c r="AE29" s="8">
        <v>45534</v>
      </c>
    </row>
    <row r="30" spans="1:31" x14ac:dyDescent="0.35">
      <c r="A30" s="7">
        <v>901470566</v>
      </c>
      <c r="B30" s="7" t="s">
        <v>12</v>
      </c>
      <c r="C30" s="7" t="s">
        <v>13</v>
      </c>
      <c r="D30" s="7">
        <v>1482</v>
      </c>
      <c r="E30" s="7" t="s">
        <v>46</v>
      </c>
      <c r="F30" s="7" t="s">
        <v>138</v>
      </c>
      <c r="G30" s="8">
        <v>45306</v>
      </c>
      <c r="H30" s="8">
        <v>45306</v>
      </c>
      <c r="I30" s="8">
        <v>45383.291666666664</v>
      </c>
      <c r="J30" s="13">
        <v>480000</v>
      </c>
      <c r="K30" s="13">
        <v>480000</v>
      </c>
      <c r="L30" s="5" t="s">
        <v>14</v>
      </c>
      <c r="M30" s="10" t="s">
        <v>15</v>
      </c>
      <c r="N30" s="7" t="s">
        <v>16</v>
      </c>
      <c r="O30" s="10" t="s">
        <v>17</v>
      </c>
      <c r="P30" s="7" t="s">
        <v>235</v>
      </c>
      <c r="Q30" s="7" t="s">
        <v>205</v>
      </c>
      <c r="R30" s="13">
        <v>480000</v>
      </c>
      <c r="S30" s="13">
        <v>0</v>
      </c>
      <c r="T30" s="13">
        <v>0</v>
      </c>
      <c r="U30" s="13"/>
      <c r="V30" s="13">
        <v>480000</v>
      </c>
      <c r="W30" s="13">
        <v>0</v>
      </c>
      <c r="X30" s="13">
        <v>480000</v>
      </c>
      <c r="Y30" s="13">
        <v>0</v>
      </c>
      <c r="Z30" s="7"/>
      <c r="AA30" s="13">
        <v>480000</v>
      </c>
      <c r="AB30" s="7">
        <v>2201510418</v>
      </c>
      <c r="AC30" s="7" t="s">
        <v>224</v>
      </c>
      <c r="AD30" s="13">
        <v>7105000</v>
      </c>
      <c r="AE30" s="8">
        <v>45534</v>
      </c>
    </row>
    <row r="31" spans="1:31" x14ac:dyDescent="0.35">
      <c r="A31" s="7">
        <v>901470566</v>
      </c>
      <c r="B31" s="7" t="s">
        <v>12</v>
      </c>
      <c r="C31" s="7" t="s">
        <v>13</v>
      </c>
      <c r="D31" s="7">
        <v>1484</v>
      </c>
      <c r="E31" s="7" t="s">
        <v>47</v>
      </c>
      <c r="F31" s="7" t="s">
        <v>139</v>
      </c>
      <c r="G31" s="8">
        <v>45306</v>
      </c>
      <c r="H31" s="8">
        <v>45306</v>
      </c>
      <c r="I31" s="8">
        <v>45383.291666666664</v>
      </c>
      <c r="J31" s="13">
        <v>360000</v>
      </c>
      <c r="K31" s="13">
        <v>360000</v>
      </c>
      <c r="L31" s="5" t="s">
        <v>14</v>
      </c>
      <c r="M31" s="10" t="s">
        <v>15</v>
      </c>
      <c r="N31" s="7" t="s">
        <v>16</v>
      </c>
      <c r="O31" s="10" t="s">
        <v>17</v>
      </c>
      <c r="P31" s="7" t="s">
        <v>235</v>
      </c>
      <c r="Q31" s="7" t="s">
        <v>205</v>
      </c>
      <c r="R31" s="13">
        <v>360000</v>
      </c>
      <c r="S31" s="13">
        <v>0</v>
      </c>
      <c r="T31" s="13">
        <v>0</v>
      </c>
      <c r="U31" s="13"/>
      <c r="V31" s="13">
        <v>360000</v>
      </c>
      <c r="W31" s="13">
        <v>0</v>
      </c>
      <c r="X31" s="13">
        <v>360000</v>
      </c>
      <c r="Y31" s="13">
        <v>0</v>
      </c>
      <c r="Z31" s="7"/>
      <c r="AA31" s="13">
        <v>360000</v>
      </c>
      <c r="AB31" s="7">
        <v>2201510418</v>
      </c>
      <c r="AC31" s="7" t="s">
        <v>224</v>
      </c>
      <c r="AD31" s="13">
        <v>7105000</v>
      </c>
      <c r="AE31" s="8">
        <v>45534</v>
      </c>
    </row>
    <row r="32" spans="1:31" x14ac:dyDescent="0.35">
      <c r="A32" s="7">
        <v>901470566</v>
      </c>
      <c r="B32" s="7" t="s">
        <v>12</v>
      </c>
      <c r="C32" s="7" t="s">
        <v>13</v>
      </c>
      <c r="D32" s="7">
        <v>1604</v>
      </c>
      <c r="E32" s="7" t="s">
        <v>48</v>
      </c>
      <c r="F32" s="7" t="s">
        <v>140</v>
      </c>
      <c r="G32" s="8">
        <v>45337</v>
      </c>
      <c r="H32" s="8">
        <v>45337</v>
      </c>
      <c r="I32" s="8">
        <v>45414.291666666664</v>
      </c>
      <c r="J32" s="13">
        <v>1200000</v>
      </c>
      <c r="K32" s="13">
        <v>1200000</v>
      </c>
      <c r="L32" s="5" t="s">
        <v>14</v>
      </c>
      <c r="M32" s="10" t="s">
        <v>15</v>
      </c>
      <c r="N32" s="7" t="s">
        <v>16</v>
      </c>
      <c r="O32" s="10" t="s">
        <v>17</v>
      </c>
      <c r="P32" s="7" t="s">
        <v>235</v>
      </c>
      <c r="Q32" s="7" t="s">
        <v>205</v>
      </c>
      <c r="R32" s="13">
        <v>1200000</v>
      </c>
      <c r="S32" s="13">
        <v>0</v>
      </c>
      <c r="T32" s="13">
        <v>0</v>
      </c>
      <c r="U32" s="13"/>
      <c r="V32" s="13">
        <v>1200000</v>
      </c>
      <c r="W32" s="13">
        <v>0</v>
      </c>
      <c r="X32" s="13">
        <v>1200000</v>
      </c>
      <c r="Y32" s="13">
        <v>0</v>
      </c>
      <c r="Z32" s="7"/>
      <c r="AA32" s="13">
        <v>1200000</v>
      </c>
      <c r="AB32" s="7">
        <v>2201539659</v>
      </c>
      <c r="AC32" s="7" t="s">
        <v>226</v>
      </c>
      <c r="AD32" s="13">
        <v>2504800</v>
      </c>
      <c r="AE32" s="8">
        <v>45534</v>
      </c>
    </row>
    <row r="33" spans="1:31" x14ac:dyDescent="0.35">
      <c r="A33" s="7">
        <v>901470566</v>
      </c>
      <c r="B33" s="7" t="s">
        <v>12</v>
      </c>
      <c r="C33" s="7" t="s">
        <v>13</v>
      </c>
      <c r="D33" s="7">
        <v>1501</v>
      </c>
      <c r="E33" s="7" t="s">
        <v>49</v>
      </c>
      <c r="F33" s="7" t="s">
        <v>141</v>
      </c>
      <c r="G33" s="8">
        <v>45337</v>
      </c>
      <c r="H33" s="8">
        <v>45337</v>
      </c>
      <c r="I33" s="8">
        <v>45414.291666666664</v>
      </c>
      <c r="J33" s="13">
        <v>450000</v>
      </c>
      <c r="K33" s="13">
        <v>450000</v>
      </c>
      <c r="L33" s="5" t="s">
        <v>14</v>
      </c>
      <c r="M33" s="10" t="s">
        <v>15</v>
      </c>
      <c r="N33" s="7" t="s">
        <v>16</v>
      </c>
      <c r="O33" s="10" t="s">
        <v>17</v>
      </c>
      <c r="P33" s="7" t="s">
        <v>234</v>
      </c>
      <c r="Q33" s="7" t="s">
        <v>205</v>
      </c>
      <c r="R33" s="13">
        <v>450000</v>
      </c>
      <c r="S33" s="13">
        <v>0</v>
      </c>
      <c r="T33" s="13">
        <v>0</v>
      </c>
      <c r="U33" s="13"/>
      <c r="V33" s="13">
        <v>450000</v>
      </c>
      <c r="W33" s="13">
        <v>0</v>
      </c>
      <c r="X33" s="13">
        <v>450000</v>
      </c>
      <c r="Y33" s="13">
        <v>450000</v>
      </c>
      <c r="Z33" s="7">
        <v>1222474915</v>
      </c>
      <c r="AA33" s="13">
        <v>0</v>
      </c>
      <c r="AB33" s="7"/>
      <c r="AC33" s="7"/>
      <c r="AD33" s="7"/>
      <c r="AE33" s="8">
        <v>45534</v>
      </c>
    </row>
    <row r="34" spans="1:31" x14ac:dyDescent="0.35">
      <c r="A34" s="7">
        <v>901470566</v>
      </c>
      <c r="B34" s="7" t="s">
        <v>12</v>
      </c>
      <c r="C34" s="7" t="s">
        <v>13</v>
      </c>
      <c r="D34" s="7">
        <v>1505</v>
      </c>
      <c r="E34" s="7" t="s">
        <v>50</v>
      </c>
      <c r="F34" s="7" t="s">
        <v>142</v>
      </c>
      <c r="G34" s="8">
        <v>45337</v>
      </c>
      <c r="H34" s="8">
        <v>45337</v>
      </c>
      <c r="I34" s="8">
        <v>45414.291666666664</v>
      </c>
      <c r="J34" s="13">
        <v>55000</v>
      </c>
      <c r="K34" s="13">
        <v>55000</v>
      </c>
      <c r="L34" s="5" t="s">
        <v>14</v>
      </c>
      <c r="M34" s="10" t="s">
        <v>15</v>
      </c>
      <c r="N34" s="7" t="s">
        <v>16</v>
      </c>
      <c r="O34" s="10" t="s">
        <v>17</v>
      </c>
      <c r="P34" s="7" t="s">
        <v>234</v>
      </c>
      <c r="Q34" s="7" t="s">
        <v>205</v>
      </c>
      <c r="R34" s="13">
        <v>55000</v>
      </c>
      <c r="S34" s="13">
        <v>0</v>
      </c>
      <c r="T34" s="13">
        <v>0</v>
      </c>
      <c r="U34" s="13"/>
      <c r="V34" s="13">
        <v>55000</v>
      </c>
      <c r="W34" s="13">
        <v>0</v>
      </c>
      <c r="X34" s="13">
        <v>55000</v>
      </c>
      <c r="Y34" s="13">
        <v>55000</v>
      </c>
      <c r="Z34" s="7">
        <v>1222474919</v>
      </c>
      <c r="AA34" s="13">
        <v>0</v>
      </c>
      <c r="AB34" s="7"/>
      <c r="AC34" s="7"/>
      <c r="AD34" s="7"/>
      <c r="AE34" s="8">
        <v>45534</v>
      </c>
    </row>
    <row r="35" spans="1:31" x14ac:dyDescent="0.35">
      <c r="A35" s="7">
        <v>901470566</v>
      </c>
      <c r="B35" s="7" t="s">
        <v>12</v>
      </c>
      <c r="C35" s="7" t="s">
        <v>13</v>
      </c>
      <c r="D35" s="7">
        <v>1503</v>
      </c>
      <c r="E35" s="7" t="s">
        <v>51</v>
      </c>
      <c r="F35" s="7" t="s">
        <v>143</v>
      </c>
      <c r="G35" s="8">
        <v>45337</v>
      </c>
      <c r="H35" s="8">
        <v>45337</v>
      </c>
      <c r="I35" s="8">
        <v>45414.291666666664</v>
      </c>
      <c r="J35" s="13">
        <v>225000</v>
      </c>
      <c r="K35" s="13">
        <v>225000</v>
      </c>
      <c r="L35" s="5" t="s">
        <v>14</v>
      </c>
      <c r="M35" s="10" t="s">
        <v>15</v>
      </c>
      <c r="N35" s="7" t="s">
        <v>16</v>
      </c>
      <c r="O35" s="10" t="s">
        <v>17</v>
      </c>
      <c r="P35" s="7" t="s">
        <v>234</v>
      </c>
      <c r="Q35" s="7" t="s">
        <v>205</v>
      </c>
      <c r="R35" s="13">
        <v>225000</v>
      </c>
      <c r="S35" s="13">
        <v>0</v>
      </c>
      <c r="T35" s="13">
        <v>0</v>
      </c>
      <c r="U35" s="13"/>
      <c r="V35" s="13">
        <v>225000</v>
      </c>
      <c r="W35" s="13">
        <v>0</v>
      </c>
      <c r="X35" s="13">
        <v>225000</v>
      </c>
      <c r="Y35" s="13">
        <v>225000</v>
      </c>
      <c r="Z35" s="7">
        <v>1222474917</v>
      </c>
      <c r="AA35" s="13">
        <v>0</v>
      </c>
      <c r="AB35" s="7"/>
      <c r="AC35" s="7"/>
      <c r="AD35" s="7"/>
      <c r="AE35" s="8">
        <v>45534</v>
      </c>
    </row>
    <row r="36" spans="1:31" x14ac:dyDescent="0.35">
      <c r="A36" s="7">
        <v>901470566</v>
      </c>
      <c r="B36" s="7" t="s">
        <v>12</v>
      </c>
      <c r="C36" s="7" t="s">
        <v>13</v>
      </c>
      <c r="D36" s="7">
        <v>1502</v>
      </c>
      <c r="E36" s="7" t="s">
        <v>52</v>
      </c>
      <c r="F36" s="7" t="s">
        <v>144</v>
      </c>
      <c r="G36" s="8">
        <v>45337</v>
      </c>
      <c r="H36" s="8">
        <v>45337</v>
      </c>
      <c r="I36" s="8">
        <v>45414.291666666664</v>
      </c>
      <c r="J36" s="13">
        <v>85000</v>
      </c>
      <c r="K36" s="13">
        <v>85000</v>
      </c>
      <c r="L36" s="5" t="s">
        <v>14</v>
      </c>
      <c r="M36" s="10" t="s">
        <v>15</v>
      </c>
      <c r="N36" s="7" t="s">
        <v>16</v>
      </c>
      <c r="O36" s="10" t="s">
        <v>17</v>
      </c>
      <c r="P36" s="7" t="s">
        <v>234</v>
      </c>
      <c r="Q36" s="7" t="s">
        <v>205</v>
      </c>
      <c r="R36" s="13">
        <v>85000</v>
      </c>
      <c r="S36" s="13">
        <v>0</v>
      </c>
      <c r="T36" s="13">
        <v>0</v>
      </c>
      <c r="U36" s="13"/>
      <c r="V36" s="13">
        <v>85000</v>
      </c>
      <c r="W36" s="13">
        <v>0</v>
      </c>
      <c r="X36" s="13">
        <v>85000</v>
      </c>
      <c r="Y36" s="13">
        <v>85000</v>
      </c>
      <c r="Z36" s="7">
        <v>1222474918</v>
      </c>
      <c r="AA36" s="13">
        <v>0</v>
      </c>
      <c r="AB36" s="7"/>
      <c r="AC36" s="7"/>
      <c r="AD36" s="7"/>
      <c r="AE36" s="8">
        <v>45534</v>
      </c>
    </row>
    <row r="37" spans="1:31" x14ac:dyDescent="0.35">
      <c r="A37" s="7">
        <v>901470566</v>
      </c>
      <c r="B37" s="7" t="s">
        <v>12</v>
      </c>
      <c r="C37" s="7" t="s">
        <v>13</v>
      </c>
      <c r="D37" s="7">
        <v>1504</v>
      </c>
      <c r="E37" s="7" t="s">
        <v>53</v>
      </c>
      <c r="F37" s="7" t="s">
        <v>145</v>
      </c>
      <c r="G37" s="8">
        <v>45337</v>
      </c>
      <c r="H37" s="8">
        <v>45337</v>
      </c>
      <c r="I37" s="8">
        <v>45414.291666666664</v>
      </c>
      <c r="J37" s="13">
        <v>720000</v>
      </c>
      <c r="K37" s="13">
        <v>720000</v>
      </c>
      <c r="L37" s="5" t="s">
        <v>14</v>
      </c>
      <c r="M37" s="10" t="s">
        <v>15</v>
      </c>
      <c r="N37" s="7" t="s">
        <v>16</v>
      </c>
      <c r="O37" s="10" t="s">
        <v>17</v>
      </c>
      <c r="P37" s="7" t="s">
        <v>234</v>
      </c>
      <c r="Q37" s="7" t="s">
        <v>205</v>
      </c>
      <c r="R37" s="13">
        <v>720000</v>
      </c>
      <c r="S37" s="13">
        <v>0</v>
      </c>
      <c r="T37" s="13">
        <v>0</v>
      </c>
      <c r="U37" s="13"/>
      <c r="V37" s="13">
        <v>720000</v>
      </c>
      <c r="W37" s="13">
        <v>0</v>
      </c>
      <c r="X37" s="13">
        <v>720000</v>
      </c>
      <c r="Y37" s="13">
        <v>720000</v>
      </c>
      <c r="Z37" s="7">
        <v>1222474912</v>
      </c>
      <c r="AA37" s="13">
        <v>0</v>
      </c>
      <c r="AB37" s="7"/>
      <c r="AC37" s="7"/>
      <c r="AD37" s="7"/>
      <c r="AE37" s="8">
        <v>45534</v>
      </c>
    </row>
    <row r="38" spans="1:31" x14ac:dyDescent="0.35">
      <c r="A38" s="7">
        <v>901470566</v>
      </c>
      <c r="B38" s="7" t="s">
        <v>12</v>
      </c>
      <c r="C38" s="7" t="s">
        <v>13</v>
      </c>
      <c r="D38" s="7">
        <v>1605</v>
      </c>
      <c r="E38" s="7" t="s">
        <v>54</v>
      </c>
      <c r="F38" s="7" t="s">
        <v>146</v>
      </c>
      <c r="G38" s="8">
        <v>45337</v>
      </c>
      <c r="H38" s="8">
        <v>45337</v>
      </c>
      <c r="I38" s="8">
        <v>45414.291666666664</v>
      </c>
      <c r="J38" s="13">
        <v>480000</v>
      </c>
      <c r="K38" s="13">
        <v>480000</v>
      </c>
      <c r="L38" s="5" t="s">
        <v>14</v>
      </c>
      <c r="M38" s="10" t="s">
        <v>15</v>
      </c>
      <c r="N38" s="7" t="s">
        <v>16</v>
      </c>
      <c r="O38" s="10" t="s">
        <v>17</v>
      </c>
      <c r="P38" s="7" t="s">
        <v>230</v>
      </c>
      <c r="Q38" s="7" t="s">
        <v>206</v>
      </c>
      <c r="R38" s="13">
        <v>480000</v>
      </c>
      <c r="S38" s="13">
        <v>0</v>
      </c>
      <c r="T38" s="13">
        <v>15000</v>
      </c>
      <c r="U38" s="13" t="s">
        <v>231</v>
      </c>
      <c r="V38" s="13">
        <v>480000</v>
      </c>
      <c r="W38" s="13">
        <v>0</v>
      </c>
      <c r="X38" s="13">
        <v>465000</v>
      </c>
      <c r="Y38" s="13">
        <v>465000</v>
      </c>
      <c r="Z38" s="7">
        <v>1222474913</v>
      </c>
      <c r="AA38" s="13">
        <v>0</v>
      </c>
      <c r="AB38" s="7"/>
      <c r="AC38" s="7"/>
      <c r="AD38" s="7"/>
      <c r="AE38" s="8">
        <v>45534</v>
      </c>
    </row>
    <row r="39" spans="1:31" x14ac:dyDescent="0.35">
      <c r="A39" s="7">
        <v>901470566</v>
      </c>
      <c r="B39" s="7" t="s">
        <v>12</v>
      </c>
      <c r="C39" s="7" t="s">
        <v>13</v>
      </c>
      <c r="D39" s="7">
        <v>1563</v>
      </c>
      <c r="E39" s="7" t="s">
        <v>55</v>
      </c>
      <c r="F39" s="7" t="s">
        <v>147</v>
      </c>
      <c r="G39" s="8">
        <v>45337</v>
      </c>
      <c r="H39" s="8">
        <v>45337</v>
      </c>
      <c r="I39" s="8">
        <v>45414.291666666664</v>
      </c>
      <c r="J39" s="13">
        <v>360000</v>
      </c>
      <c r="K39" s="13">
        <v>360000</v>
      </c>
      <c r="L39" s="5" t="s">
        <v>14</v>
      </c>
      <c r="M39" s="10" t="s">
        <v>15</v>
      </c>
      <c r="N39" s="7" t="s">
        <v>16</v>
      </c>
      <c r="O39" s="10" t="s">
        <v>17</v>
      </c>
      <c r="P39" s="7" t="s">
        <v>234</v>
      </c>
      <c r="Q39" s="7" t="s">
        <v>205</v>
      </c>
      <c r="R39" s="13">
        <v>360000</v>
      </c>
      <c r="S39" s="13">
        <v>0</v>
      </c>
      <c r="T39" s="13">
        <v>0</v>
      </c>
      <c r="U39" s="13"/>
      <c r="V39" s="13">
        <v>360000</v>
      </c>
      <c r="W39" s="13">
        <v>0</v>
      </c>
      <c r="X39" s="13">
        <v>360000</v>
      </c>
      <c r="Y39" s="13">
        <v>360000</v>
      </c>
      <c r="Z39" s="7">
        <v>1222474916</v>
      </c>
      <c r="AA39" s="13">
        <v>0</v>
      </c>
      <c r="AB39" s="7"/>
      <c r="AC39" s="7"/>
      <c r="AD39" s="7"/>
      <c r="AE39" s="8">
        <v>45534</v>
      </c>
    </row>
    <row r="40" spans="1:31" x14ac:dyDescent="0.35">
      <c r="A40" s="7">
        <v>901470566</v>
      </c>
      <c r="B40" s="7" t="s">
        <v>12</v>
      </c>
      <c r="C40" s="7" t="s">
        <v>13</v>
      </c>
      <c r="D40" s="7">
        <v>1564</v>
      </c>
      <c r="E40" s="7" t="s">
        <v>56</v>
      </c>
      <c r="F40" s="7" t="s">
        <v>148</v>
      </c>
      <c r="G40" s="8">
        <v>45337</v>
      </c>
      <c r="H40" s="8">
        <v>45337</v>
      </c>
      <c r="I40" s="8">
        <v>45414.291666666664</v>
      </c>
      <c r="J40" s="13">
        <v>1080000</v>
      </c>
      <c r="K40" s="13">
        <v>1080000</v>
      </c>
      <c r="L40" s="5" t="s">
        <v>14</v>
      </c>
      <c r="M40" s="10" t="s">
        <v>15</v>
      </c>
      <c r="N40" s="7" t="s">
        <v>16</v>
      </c>
      <c r="O40" s="10" t="s">
        <v>17</v>
      </c>
      <c r="P40" s="7" t="s">
        <v>234</v>
      </c>
      <c r="Q40" s="7" t="s">
        <v>205</v>
      </c>
      <c r="R40" s="13">
        <v>1080000</v>
      </c>
      <c r="S40" s="13">
        <v>0</v>
      </c>
      <c r="T40" s="13">
        <v>0</v>
      </c>
      <c r="U40" s="13"/>
      <c r="V40" s="13">
        <v>1080000</v>
      </c>
      <c r="W40" s="13">
        <v>0</v>
      </c>
      <c r="X40" s="13">
        <v>1080000</v>
      </c>
      <c r="Y40" s="13">
        <v>1080000</v>
      </c>
      <c r="Z40" s="7">
        <v>1222474911</v>
      </c>
      <c r="AA40" s="13">
        <v>0</v>
      </c>
      <c r="AB40" s="7"/>
      <c r="AC40" s="7"/>
      <c r="AD40" s="7"/>
      <c r="AE40" s="8">
        <v>45534</v>
      </c>
    </row>
    <row r="41" spans="1:31" x14ac:dyDescent="0.35">
      <c r="A41" s="7">
        <v>901470566</v>
      </c>
      <c r="B41" s="7" t="s">
        <v>12</v>
      </c>
      <c r="C41" s="7" t="s">
        <v>13</v>
      </c>
      <c r="D41" s="7">
        <v>1617</v>
      </c>
      <c r="E41" s="7" t="s">
        <v>57</v>
      </c>
      <c r="F41" s="7" t="s">
        <v>149</v>
      </c>
      <c r="G41" s="8">
        <v>45337</v>
      </c>
      <c r="H41" s="8">
        <v>45337</v>
      </c>
      <c r="I41" s="8">
        <v>45447.291666666664</v>
      </c>
      <c r="J41" s="13">
        <v>800000</v>
      </c>
      <c r="K41" s="13">
        <v>800000</v>
      </c>
      <c r="L41" s="5" t="s">
        <v>14</v>
      </c>
      <c r="M41" s="10" t="s">
        <v>15</v>
      </c>
      <c r="N41" s="7" t="s">
        <v>16</v>
      </c>
      <c r="O41" s="10" t="s">
        <v>17</v>
      </c>
      <c r="P41" s="7" t="s">
        <v>234</v>
      </c>
      <c r="Q41" s="7" t="s">
        <v>205</v>
      </c>
      <c r="R41" s="13">
        <v>800000</v>
      </c>
      <c r="S41" s="13">
        <v>0</v>
      </c>
      <c r="T41" s="13">
        <v>0</v>
      </c>
      <c r="U41" s="13"/>
      <c r="V41" s="13">
        <v>800000</v>
      </c>
      <c r="W41" s="13">
        <v>0</v>
      </c>
      <c r="X41" s="13">
        <v>800000</v>
      </c>
      <c r="Y41" s="13">
        <v>800000</v>
      </c>
      <c r="Z41" s="7">
        <v>1222470343</v>
      </c>
      <c r="AA41" s="13">
        <v>0</v>
      </c>
      <c r="AB41" s="7"/>
      <c r="AC41" s="7"/>
      <c r="AD41" s="7"/>
      <c r="AE41" s="8">
        <v>45534</v>
      </c>
    </row>
    <row r="42" spans="1:31" x14ac:dyDescent="0.35">
      <c r="A42" s="7">
        <v>901470566</v>
      </c>
      <c r="B42" s="7" t="s">
        <v>12</v>
      </c>
      <c r="C42" s="7" t="s">
        <v>13</v>
      </c>
      <c r="D42" s="7">
        <v>1619</v>
      </c>
      <c r="E42" s="7" t="s">
        <v>58</v>
      </c>
      <c r="F42" s="7" t="s">
        <v>150</v>
      </c>
      <c r="G42" s="8">
        <v>45337</v>
      </c>
      <c r="H42" s="8">
        <v>45337</v>
      </c>
      <c r="I42" s="8">
        <v>45447.291666666664</v>
      </c>
      <c r="J42" s="13">
        <v>360000</v>
      </c>
      <c r="K42" s="13">
        <v>360000</v>
      </c>
      <c r="L42" s="5" t="s">
        <v>14</v>
      </c>
      <c r="M42" s="10" t="s">
        <v>15</v>
      </c>
      <c r="N42" s="7" t="s">
        <v>16</v>
      </c>
      <c r="O42" s="10" t="s">
        <v>17</v>
      </c>
      <c r="P42" s="7" t="s">
        <v>234</v>
      </c>
      <c r="Q42" s="7" t="s">
        <v>205</v>
      </c>
      <c r="R42" s="13">
        <v>360000</v>
      </c>
      <c r="S42" s="13">
        <v>0</v>
      </c>
      <c r="T42" s="13">
        <v>0</v>
      </c>
      <c r="U42" s="13"/>
      <c r="V42" s="13">
        <v>360000</v>
      </c>
      <c r="W42" s="13">
        <v>0</v>
      </c>
      <c r="X42" s="13">
        <v>360000</v>
      </c>
      <c r="Y42" s="13">
        <v>360000</v>
      </c>
      <c r="Z42" s="7">
        <v>1222470342</v>
      </c>
      <c r="AA42" s="13">
        <v>0</v>
      </c>
      <c r="AB42" s="7"/>
      <c r="AC42" s="7"/>
      <c r="AD42" s="7"/>
      <c r="AE42" s="8">
        <v>45534</v>
      </c>
    </row>
    <row r="43" spans="1:31" x14ac:dyDescent="0.35">
      <c r="A43" s="7">
        <v>901470566</v>
      </c>
      <c r="B43" s="7" t="s">
        <v>12</v>
      </c>
      <c r="C43" s="7" t="s">
        <v>13</v>
      </c>
      <c r="D43" s="7">
        <v>1614</v>
      </c>
      <c r="E43" s="7" t="s">
        <v>59</v>
      </c>
      <c r="F43" s="7" t="s">
        <v>151</v>
      </c>
      <c r="G43" s="8">
        <v>45337</v>
      </c>
      <c r="H43" s="8">
        <v>45337</v>
      </c>
      <c r="I43" s="8">
        <v>45414.291666666664</v>
      </c>
      <c r="J43" s="13">
        <v>1320000</v>
      </c>
      <c r="K43" s="13">
        <v>1320000</v>
      </c>
      <c r="L43" s="5" t="s">
        <v>14</v>
      </c>
      <c r="M43" s="10" t="s">
        <v>15</v>
      </c>
      <c r="N43" s="7" t="s">
        <v>16</v>
      </c>
      <c r="O43" s="10" t="s">
        <v>17</v>
      </c>
      <c r="P43" s="7" t="s">
        <v>234</v>
      </c>
      <c r="Q43" s="7" t="s">
        <v>205</v>
      </c>
      <c r="R43" s="13">
        <v>1320000</v>
      </c>
      <c r="S43" s="13">
        <v>0</v>
      </c>
      <c r="T43" s="13">
        <v>0</v>
      </c>
      <c r="U43" s="13"/>
      <c r="V43" s="13">
        <v>1320000</v>
      </c>
      <c r="W43" s="13">
        <v>0</v>
      </c>
      <c r="X43" s="13">
        <v>1320000</v>
      </c>
      <c r="Y43" s="13">
        <v>1320000</v>
      </c>
      <c r="Z43" s="7">
        <v>1222474907</v>
      </c>
      <c r="AA43" s="13">
        <v>0</v>
      </c>
      <c r="AB43" s="7"/>
      <c r="AC43" s="7"/>
      <c r="AD43" s="7"/>
      <c r="AE43" s="8">
        <v>45534</v>
      </c>
    </row>
    <row r="44" spans="1:31" x14ac:dyDescent="0.35">
      <c r="A44" s="7">
        <v>901470566</v>
      </c>
      <c r="B44" s="7" t="s">
        <v>12</v>
      </c>
      <c r="C44" s="7" t="s">
        <v>13</v>
      </c>
      <c r="D44" s="7">
        <v>1615</v>
      </c>
      <c r="E44" s="7" t="s">
        <v>60</v>
      </c>
      <c r="F44" s="7" t="s">
        <v>152</v>
      </c>
      <c r="G44" s="8">
        <v>45366</v>
      </c>
      <c r="H44" s="8">
        <v>45366</v>
      </c>
      <c r="I44" s="8">
        <v>45414.291666666664</v>
      </c>
      <c r="J44" s="13">
        <v>450000</v>
      </c>
      <c r="K44" s="13">
        <v>450000</v>
      </c>
      <c r="L44" s="5" t="s">
        <v>14</v>
      </c>
      <c r="M44" s="10" t="s">
        <v>15</v>
      </c>
      <c r="N44" s="7" t="s">
        <v>16</v>
      </c>
      <c r="O44" s="10" t="s">
        <v>17</v>
      </c>
      <c r="P44" s="7" t="s">
        <v>234</v>
      </c>
      <c r="Q44" s="7" t="s">
        <v>205</v>
      </c>
      <c r="R44" s="13">
        <v>450000</v>
      </c>
      <c r="S44" s="13">
        <v>0</v>
      </c>
      <c r="T44" s="13">
        <v>0</v>
      </c>
      <c r="U44" s="13"/>
      <c r="V44" s="13">
        <v>450000</v>
      </c>
      <c r="W44" s="13">
        <v>0</v>
      </c>
      <c r="X44" s="13">
        <v>450000</v>
      </c>
      <c r="Y44" s="13">
        <v>450000</v>
      </c>
      <c r="Z44" s="7">
        <v>1222474914</v>
      </c>
      <c r="AA44" s="13">
        <v>0</v>
      </c>
      <c r="AB44" s="7"/>
      <c r="AC44" s="7"/>
      <c r="AD44" s="7"/>
      <c r="AE44" s="8">
        <v>45534</v>
      </c>
    </row>
    <row r="45" spans="1:31" x14ac:dyDescent="0.35">
      <c r="A45" s="7">
        <v>901470566</v>
      </c>
      <c r="B45" s="7" t="s">
        <v>12</v>
      </c>
      <c r="C45" s="7" t="s">
        <v>13</v>
      </c>
      <c r="D45" s="7">
        <v>1616</v>
      </c>
      <c r="E45" s="7" t="s">
        <v>61</v>
      </c>
      <c r="F45" s="7" t="s">
        <v>153</v>
      </c>
      <c r="G45" s="8">
        <v>45366</v>
      </c>
      <c r="H45" s="8">
        <v>45366</v>
      </c>
      <c r="I45" s="8">
        <v>45447.291666666664</v>
      </c>
      <c r="J45" s="13">
        <v>1000000</v>
      </c>
      <c r="K45" s="13">
        <v>1000000</v>
      </c>
      <c r="L45" s="5" t="s">
        <v>14</v>
      </c>
      <c r="M45" s="10" t="s">
        <v>15</v>
      </c>
      <c r="N45" s="7" t="s">
        <v>16</v>
      </c>
      <c r="O45" s="10" t="s">
        <v>17</v>
      </c>
      <c r="P45" s="7" t="s">
        <v>228</v>
      </c>
      <c r="Q45" s="7" t="s">
        <v>227</v>
      </c>
      <c r="R45" s="13">
        <v>0</v>
      </c>
      <c r="S45" s="13">
        <v>0</v>
      </c>
      <c r="T45" s="13">
        <v>0</v>
      </c>
      <c r="U45" s="13"/>
      <c r="V45" s="13">
        <v>0</v>
      </c>
      <c r="W45" s="13">
        <f>K45</f>
        <v>1000000</v>
      </c>
      <c r="X45" s="13">
        <v>0</v>
      </c>
      <c r="Y45" s="13">
        <v>0</v>
      </c>
      <c r="Z45" s="7"/>
      <c r="AA45" s="13">
        <v>0</v>
      </c>
      <c r="AB45" s="7"/>
      <c r="AC45" s="7"/>
      <c r="AD45" s="7"/>
      <c r="AE45" s="8">
        <v>45534</v>
      </c>
    </row>
    <row r="46" spans="1:31" x14ac:dyDescent="0.35">
      <c r="A46" s="7">
        <v>901470566</v>
      </c>
      <c r="B46" s="7" t="s">
        <v>12</v>
      </c>
      <c r="C46" s="7" t="s">
        <v>13</v>
      </c>
      <c r="D46" s="7">
        <v>1618</v>
      </c>
      <c r="E46" s="7" t="s">
        <v>62</v>
      </c>
      <c r="F46" s="7" t="s">
        <v>154</v>
      </c>
      <c r="G46" s="8">
        <v>45366</v>
      </c>
      <c r="H46" s="8">
        <v>45366</v>
      </c>
      <c r="I46" s="8">
        <v>45447.291666666664</v>
      </c>
      <c r="J46" s="13">
        <v>55000</v>
      </c>
      <c r="K46" s="13">
        <v>55000</v>
      </c>
      <c r="L46" s="5" t="s">
        <v>14</v>
      </c>
      <c r="M46" s="10" t="s">
        <v>15</v>
      </c>
      <c r="N46" s="7" t="s">
        <v>16</v>
      </c>
      <c r="O46" s="10" t="s">
        <v>17</v>
      </c>
      <c r="P46" s="7" t="s">
        <v>234</v>
      </c>
      <c r="Q46" s="7" t="s">
        <v>205</v>
      </c>
      <c r="R46" s="13">
        <v>55000</v>
      </c>
      <c r="S46" s="13">
        <v>0</v>
      </c>
      <c r="T46" s="13">
        <v>0</v>
      </c>
      <c r="U46" s="13"/>
      <c r="V46" s="13">
        <v>55000</v>
      </c>
      <c r="W46" s="13">
        <v>0</v>
      </c>
      <c r="X46" s="13">
        <v>55000</v>
      </c>
      <c r="Y46" s="13">
        <v>55000</v>
      </c>
      <c r="Z46" s="7">
        <v>1222470340</v>
      </c>
      <c r="AA46" s="13">
        <v>0</v>
      </c>
      <c r="AB46" s="7"/>
      <c r="AC46" s="7"/>
      <c r="AD46" s="7"/>
      <c r="AE46" s="8">
        <v>45534</v>
      </c>
    </row>
    <row r="47" spans="1:31" x14ac:dyDescent="0.35">
      <c r="A47" s="7">
        <v>901470566</v>
      </c>
      <c r="B47" s="7" t="s">
        <v>12</v>
      </c>
      <c r="C47" s="7" t="s">
        <v>13</v>
      </c>
      <c r="D47" s="7">
        <v>1619</v>
      </c>
      <c r="E47" s="7" t="s">
        <v>58</v>
      </c>
      <c r="F47" s="7" t="s">
        <v>150</v>
      </c>
      <c r="G47" s="8">
        <v>45366</v>
      </c>
      <c r="H47" s="8">
        <v>45366</v>
      </c>
      <c r="I47" s="8">
        <v>45447.291666666664</v>
      </c>
      <c r="J47" s="13">
        <v>90000</v>
      </c>
      <c r="K47" s="13">
        <v>90000</v>
      </c>
      <c r="L47" s="5" t="s">
        <v>14</v>
      </c>
      <c r="M47" s="10" t="s">
        <v>15</v>
      </c>
      <c r="N47" s="7" t="s">
        <v>16</v>
      </c>
      <c r="O47" s="10" t="s">
        <v>17</v>
      </c>
      <c r="P47" s="7" t="s">
        <v>234</v>
      </c>
      <c r="Q47" s="7" t="s">
        <v>205</v>
      </c>
      <c r="R47" s="13">
        <v>360000</v>
      </c>
      <c r="S47" s="13">
        <v>0</v>
      </c>
      <c r="T47" s="13">
        <v>0</v>
      </c>
      <c r="U47" s="13"/>
      <c r="V47" s="13">
        <v>360000</v>
      </c>
      <c r="W47" s="13">
        <v>0</v>
      </c>
      <c r="X47" s="13">
        <v>360000</v>
      </c>
      <c r="Y47" s="13">
        <v>360000</v>
      </c>
      <c r="Z47" s="7">
        <v>1222470342</v>
      </c>
      <c r="AA47" s="13">
        <v>0</v>
      </c>
      <c r="AB47" s="7"/>
      <c r="AC47" s="7"/>
      <c r="AD47" s="7"/>
      <c r="AE47" s="8">
        <v>45534</v>
      </c>
    </row>
    <row r="48" spans="1:31" x14ac:dyDescent="0.35">
      <c r="A48" s="7">
        <v>901470566</v>
      </c>
      <c r="B48" s="7" t="s">
        <v>12</v>
      </c>
      <c r="C48" s="7" t="s">
        <v>13</v>
      </c>
      <c r="D48" s="7">
        <v>1620</v>
      </c>
      <c r="E48" s="7" t="s">
        <v>63</v>
      </c>
      <c r="F48" s="7" t="s">
        <v>155</v>
      </c>
      <c r="G48" s="8">
        <v>45366</v>
      </c>
      <c r="H48" s="8">
        <v>45366</v>
      </c>
      <c r="I48" s="8" t="e">
        <v>#N/A</v>
      </c>
      <c r="J48" s="13">
        <v>270000</v>
      </c>
      <c r="K48" s="13">
        <v>270000</v>
      </c>
      <c r="L48" s="5" t="s">
        <v>14</v>
      </c>
      <c r="M48" s="10" t="s">
        <v>15</v>
      </c>
      <c r="N48" s="7" t="s">
        <v>16</v>
      </c>
      <c r="O48" s="10" t="s">
        <v>17</v>
      </c>
      <c r="P48" s="7" t="s">
        <v>209</v>
      </c>
      <c r="Q48" s="7" t="e">
        <v>#N/A</v>
      </c>
      <c r="R48" s="13">
        <v>0</v>
      </c>
      <c r="S48" s="13">
        <v>0</v>
      </c>
      <c r="T48" s="13">
        <v>0</v>
      </c>
      <c r="U48" s="13"/>
      <c r="V48" s="13">
        <v>0</v>
      </c>
      <c r="W48" s="13">
        <v>0</v>
      </c>
      <c r="X48" s="13">
        <v>0</v>
      </c>
      <c r="Y48" s="13">
        <v>0</v>
      </c>
      <c r="Z48" s="7"/>
      <c r="AA48" s="13">
        <v>0</v>
      </c>
      <c r="AB48" s="7"/>
      <c r="AC48" s="7"/>
      <c r="AD48" s="7"/>
      <c r="AE48" s="8">
        <v>45534</v>
      </c>
    </row>
    <row r="49" spans="1:31" x14ac:dyDescent="0.35">
      <c r="A49" s="7">
        <v>901470566</v>
      </c>
      <c r="B49" s="7" t="s">
        <v>12</v>
      </c>
      <c r="C49" s="7" t="s">
        <v>13</v>
      </c>
      <c r="D49" s="7">
        <v>1621</v>
      </c>
      <c r="E49" s="7" t="s">
        <v>64</v>
      </c>
      <c r="F49" s="7" t="s">
        <v>156</v>
      </c>
      <c r="G49" s="8">
        <v>45366</v>
      </c>
      <c r="H49" s="8">
        <v>45366</v>
      </c>
      <c r="I49" s="8" t="e">
        <v>#N/A</v>
      </c>
      <c r="J49" s="13">
        <v>480000</v>
      </c>
      <c r="K49" s="13">
        <v>480000</v>
      </c>
      <c r="L49" s="5" t="s">
        <v>14</v>
      </c>
      <c r="M49" s="10" t="s">
        <v>15</v>
      </c>
      <c r="N49" s="7" t="s">
        <v>16</v>
      </c>
      <c r="O49" s="10" t="s">
        <v>17</v>
      </c>
      <c r="P49" s="7" t="s">
        <v>209</v>
      </c>
      <c r="Q49" s="7" t="e">
        <v>#N/A</v>
      </c>
      <c r="R49" s="13">
        <v>0</v>
      </c>
      <c r="S49" s="13">
        <v>0</v>
      </c>
      <c r="T49" s="13">
        <v>0</v>
      </c>
      <c r="U49" s="13"/>
      <c r="V49" s="13">
        <v>0</v>
      </c>
      <c r="W49" s="13">
        <v>0</v>
      </c>
      <c r="X49" s="13">
        <v>0</v>
      </c>
      <c r="Y49" s="13">
        <v>0</v>
      </c>
      <c r="Z49" s="7"/>
      <c r="AA49" s="13">
        <v>0</v>
      </c>
      <c r="AB49" s="7"/>
      <c r="AC49" s="7"/>
      <c r="AD49" s="7"/>
      <c r="AE49" s="8">
        <v>45534</v>
      </c>
    </row>
    <row r="50" spans="1:31" x14ac:dyDescent="0.35">
      <c r="A50" s="7">
        <v>901470566</v>
      </c>
      <c r="B50" s="7" t="s">
        <v>12</v>
      </c>
      <c r="C50" s="7" t="s">
        <v>13</v>
      </c>
      <c r="D50" s="7">
        <v>1622</v>
      </c>
      <c r="E50" s="7" t="s">
        <v>65</v>
      </c>
      <c r="F50" s="7" t="s">
        <v>157</v>
      </c>
      <c r="G50" s="8">
        <v>45366</v>
      </c>
      <c r="H50" s="8">
        <v>45366</v>
      </c>
      <c r="I50" s="8" t="e">
        <v>#N/A</v>
      </c>
      <c r="J50" s="13">
        <v>1080000</v>
      </c>
      <c r="K50" s="13">
        <v>1080000</v>
      </c>
      <c r="L50" s="5" t="s">
        <v>14</v>
      </c>
      <c r="M50" s="10" t="s">
        <v>15</v>
      </c>
      <c r="N50" s="7" t="s">
        <v>16</v>
      </c>
      <c r="O50" s="10" t="s">
        <v>17</v>
      </c>
      <c r="P50" s="7" t="s">
        <v>209</v>
      </c>
      <c r="Q50" s="7" t="e">
        <v>#N/A</v>
      </c>
      <c r="R50" s="13">
        <v>0</v>
      </c>
      <c r="S50" s="13">
        <v>0</v>
      </c>
      <c r="T50" s="13">
        <v>0</v>
      </c>
      <c r="U50" s="13"/>
      <c r="V50" s="13">
        <v>0</v>
      </c>
      <c r="W50" s="13">
        <v>0</v>
      </c>
      <c r="X50" s="13">
        <v>0</v>
      </c>
      <c r="Y50" s="13">
        <v>0</v>
      </c>
      <c r="Z50" s="7"/>
      <c r="AA50" s="13">
        <v>0</v>
      </c>
      <c r="AB50" s="7"/>
      <c r="AC50" s="7"/>
      <c r="AD50" s="7"/>
      <c r="AE50" s="8">
        <v>45534</v>
      </c>
    </row>
    <row r="51" spans="1:31" x14ac:dyDescent="0.35">
      <c r="A51" s="7">
        <v>901470566</v>
      </c>
      <c r="B51" s="7" t="s">
        <v>12</v>
      </c>
      <c r="C51" s="7" t="s">
        <v>13</v>
      </c>
      <c r="D51" s="7">
        <v>1623</v>
      </c>
      <c r="E51" s="7" t="s">
        <v>66</v>
      </c>
      <c r="F51" s="7" t="s">
        <v>158</v>
      </c>
      <c r="G51" s="8">
        <v>45366</v>
      </c>
      <c r="H51" s="8">
        <v>45366</v>
      </c>
      <c r="I51" s="8" t="e">
        <v>#N/A</v>
      </c>
      <c r="J51" s="13">
        <v>90000</v>
      </c>
      <c r="K51" s="13">
        <v>90000</v>
      </c>
      <c r="L51" s="5" t="s">
        <v>14</v>
      </c>
      <c r="M51" s="10" t="s">
        <v>15</v>
      </c>
      <c r="N51" s="7" t="s">
        <v>16</v>
      </c>
      <c r="O51" s="10" t="s">
        <v>17</v>
      </c>
      <c r="P51" s="7" t="s">
        <v>209</v>
      </c>
      <c r="Q51" s="7" t="e">
        <v>#N/A</v>
      </c>
      <c r="R51" s="13">
        <v>0</v>
      </c>
      <c r="S51" s="13">
        <v>0</v>
      </c>
      <c r="T51" s="13">
        <v>0</v>
      </c>
      <c r="U51" s="13"/>
      <c r="V51" s="13">
        <v>0</v>
      </c>
      <c r="W51" s="13">
        <v>0</v>
      </c>
      <c r="X51" s="13">
        <v>0</v>
      </c>
      <c r="Y51" s="13">
        <v>0</v>
      </c>
      <c r="Z51" s="7"/>
      <c r="AA51" s="13">
        <v>0</v>
      </c>
      <c r="AB51" s="7"/>
      <c r="AC51" s="7"/>
      <c r="AD51" s="7"/>
      <c r="AE51" s="8">
        <v>45534</v>
      </c>
    </row>
    <row r="52" spans="1:31" x14ac:dyDescent="0.35">
      <c r="A52" s="7">
        <v>901470566</v>
      </c>
      <c r="B52" s="7" t="s">
        <v>12</v>
      </c>
      <c r="C52" s="7" t="s">
        <v>13</v>
      </c>
      <c r="D52" s="7">
        <v>1624</v>
      </c>
      <c r="E52" s="7" t="s">
        <v>67</v>
      </c>
      <c r="F52" s="7" t="s">
        <v>159</v>
      </c>
      <c r="G52" s="8">
        <v>45366</v>
      </c>
      <c r="H52" s="8">
        <v>45366</v>
      </c>
      <c r="I52" s="8" t="e">
        <v>#N/A</v>
      </c>
      <c r="J52" s="13">
        <v>450000</v>
      </c>
      <c r="K52" s="13">
        <v>450000</v>
      </c>
      <c r="L52" s="5" t="s">
        <v>14</v>
      </c>
      <c r="M52" s="10" t="s">
        <v>15</v>
      </c>
      <c r="N52" s="7" t="s">
        <v>16</v>
      </c>
      <c r="O52" s="10" t="s">
        <v>17</v>
      </c>
      <c r="P52" s="7" t="s">
        <v>209</v>
      </c>
      <c r="Q52" s="7" t="e">
        <v>#N/A</v>
      </c>
      <c r="R52" s="13">
        <v>0</v>
      </c>
      <c r="S52" s="13">
        <v>0</v>
      </c>
      <c r="T52" s="13">
        <v>0</v>
      </c>
      <c r="U52" s="13"/>
      <c r="V52" s="13">
        <v>0</v>
      </c>
      <c r="W52" s="13">
        <v>0</v>
      </c>
      <c r="X52" s="13">
        <v>0</v>
      </c>
      <c r="Y52" s="13">
        <v>0</v>
      </c>
      <c r="Z52" s="7"/>
      <c r="AA52" s="13">
        <v>0</v>
      </c>
      <c r="AB52" s="7"/>
      <c r="AC52" s="7"/>
      <c r="AD52" s="7"/>
      <c r="AE52" s="8">
        <v>45534</v>
      </c>
    </row>
    <row r="53" spans="1:31" x14ac:dyDescent="0.35">
      <c r="A53" s="7">
        <v>901470566</v>
      </c>
      <c r="B53" s="7" t="s">
        <v>12</v>
      </c>
      <c r="C53" s="7" t="s">
        <v>13</v>
      </c>
      <c r="D53" s="7">
        <v>1625</v>
      </c>
      <c r="E53" s="7" t="s">
        <v>68</v>
      </c>
      <c r="F53" s="7" t="s">
        <v>160</v>
      </c>
      <c r="G53" s="8">
        <v>45366</v>
      </c>
      <c r="H53" s="8">
        <v>45366</v>
      </c>
      <c r="I53" s="8" t="e">
        <v>#N/A</v>
      </c>
      <c r="J53" s="13">
        <v>320000</v>
      </c>
      <c r="K53" s="13">
        <v>320000</v>
      </c>
      <c r="L53" s="5" t="s">
        <v>14</v>
      </c>
      <c r="M53" s="10" t="s">
        <v>15</v>
      </c>
      <c r="N53" s="7" t="s">
        <v>16</v>
      </c>
      <c r="O53" s="10" t="s">
        <v>17</v>
      </c>
      <c r="P53" s="7" t="s">
        <v>209</v>
      </c>
      <c r="Q53" s="7" t="e">
        <v>#N/A</v>
      </c>
      <c r="R53" s="13">
        <v>0</v>
      </c>
      <c r="S53" s="13">
        <v>0</v>
      </c>
      <c r="T53" s="13">
        <v>0</v>
      </c>
      <c r="U53" s="13"/>
      <c r="V53" s="13">
        <v>0</v>
      </c>
      <c r="W53" s="13">
        <v>0</v>
      </c>
      <c r="X53" s="13">
        <v>0</v>
      </c>
      <c r="Y53" s="13">
        <v>0</v>
      </c>
      <c r="Z53" s="7"/>
      <c r="AA53" s="13">
        <v>0</v>
      </c>
      <c r="AB53" s="7"/>
      <c r="AC53" s="7"/>
      <c r="AD53" s="7"/>
      <c r="AE53" s="8">
        <v>45534</v>
      </c>
    </row>
    <row r="54" spans="1:31" x14ac:dyDescent="0.35">
      <c r="A54" s="7">
        <v>901470566</v>
      </c>
      <c r="B54" s="7" t="s">
        <v>12</v>
      </c>
      <c r="C54" s="7" t="s">
        <v>13</v>
      </c>
      <c r="D54" s="7">
        <v>1626</v>
      </c>
      <c r="E54" s="7" t="s">
        <v>69</v>
      </c>
      <c r="F54" s="7" t="s">
        <v>161</v>
      </c>
      <c r="G54" s="8">
        <v>45366</v>
      </c>
      <c r="H54" s="8">
        <v>45366</v>
      </c>
      <c r="I54" s="8" t="e">
        <v>#N/A</v>
      </c>
      <c r="J54" s="13">
        <v>1200000</v>
      </c>
      <c r="K54" s="13">
        <v>1200000</v>
      </c>
      <c r="L54" s="5" t="s">
        <v>14</v>
      </c>
      <c r="M54" s="10" t="s">
        <v>15</v>
      </c>
      <c r="N54" s="7" t="s">
        <v>16</v>
      </c>
      <c r="O54" s="10" t="s">
        <v>17</v>
      </c>
      <c r="P54" s="7" t="s">
        <v>209</v>
      </c>
      <c r="Q54" s="7" t="e">
        <v>#N/A</v>
      </c>
      <c r="R54" s="13">
        <v>0</v>
      </c>
      <c r="S54" s="13">
        <v>0</v>
      </c>
      <c r="T54" s="13">
        <v>0</v>
      </c>
      <c r="U54" s="13"/>
      <c r="V54" s="13">
        <v>0</v>
      </c>
      <c r="W54" s="13">
        <v>0</v>
      </c>
      <c r="X54" s="13">
        <v>0</v>
      </c>
      <c r="Y54" s="13">
        <v>0</v>
      </c>
      <c r="Z54" s="7"/>
      <c r="AA54" s="13">
        <v>0</v>
      </c>
      <c r="AB54" s="7"/>
      <c r="AC54" s="7"/>
      <c r="AD54" s="7"/>
      <c r="AE54" s="8">
        <v>45534</v>
      </c>
    </row>
    <row r="55" spans="1:31" x14ac:dyDescent="0.35">
      <c r="A55" s="7">
        <v>901470566</v>
      </c>
      <c r="B55" s="7" t="s">
        <v>12</v>
      </c>
      <c r="C55" s="7" t="s">
        <v>13</v>
      </c>
      <c r="D55" s="7">
        <v>1627</v>
      </c>
      <c r="E55" s="7" t="s">
        <v>70</v>
      </c>
      <c r="F55" s="7" t="s">
        <v>162</v>
      </c>
      <c r="G55" s="8">
        <v>45366</v>
      </c>
      <c r="H55" s="8">
        <v>45366</v>
      </c>
      <c r="I55" s="8" t="e">
        <v>#N/A</v>
      </c>
      <c r="J55" s="13">
        <v>90000</v>
      </c>
      <c r="K55" s="13">
        <v>90000</v>
      </c>
      <c r="L55" s="5" t="s">
        <v>14</v>
      </c>
      <c r="M55" s="10" t="s">
        <v>15</v>
      </c>
      <c r="N55" s="7" t="s">
        <v>16</v>
      </c>
      <c r="O55" s="10" t="s">
        <v>17</v>
      </c>
      <c r="P55" s="7" t="s">
        <v>209</v>
      </c>
      <c r="Q55" s="7" t="e">
        <v>#N/A</v>
      </c>
      <c r="R55" s="13">
        <v>0</v>
      </c>
      <c r="S55" s="13">
        <v>0</v>
      </c>
      <c r="T55" s="13">
        <v>0</v>
      </c>
      <c r="U55" s="13"/>
      <c r="V55" s="13">
        <v>0</v>
      </c>
      <c r="W55" s="13">
        <v>0</v>
      </c>
      <c r="X55" s="13">
        <v>0</v>
      </c>
      <c r="Y55" s="13">
        <v>0</v>
      </c>
      <c r="Z55" s="7"/>
      <c r="AA55" s="13">
        <v>0</v>
      </c>
      <c r="AB55" s="7"/>
      <c r="AC55" s="7"/>
      <c r="AD55" s="7"/>
      <c r="AE55" s="8">
        <v>45534</v>
      </c>
    </row>
    <row r="56" spans="1:31" x14ac:dyDescent="0.35">
      <c r="A56" s="7">
        <v>901470566</v>
      </c>
      <c r="B56" s="7" t="s">
        <v>12</v>
      </c>
      <c r="C56" s="7" t="s">
        <v>13</v>
      </c>
      <c r="D56" s="7">
        <v>1664</v>
      </c>
      <c r="E56" s="7" t="s">
        <v>71</v>
      </c>
      <c r="F56" s="7" t="s">
        <v>163</v>
      </c>
      <c r="G56" s="8">
        <v>45366</v>
      </c>
      <c r="H56" s="8">
        <v>45366</v>
      </c>
      <c r="I56" s="8">
        <v>45447.291666666664</v>
      </c>
      <c r="J56" s="13">
        <v>55000</v>
      </c>
      <c r="K56" s="13">
        <v>55000</v>
      </c>
      <c r="L56" s="5" t="s">
        <v>14</v>
      </c>
      <c r="M56" s="10" t="s">
        <v>15</v>
      </c>
      <c r="N56" s="7" t="s">
        <v>16</v>
      </c>
      <c r="O56" s="10" t="s">
        <v>17</v>
      </c>
      <c r="P56" s="7" t="s">
        <v>234</v>
      </c>
      <c r="Q56" s="7" t="s">
        <v>205</v>
      </c>
      <c r="R56" s="13">
        <v>55000</v>
      </c>
      <c r="S56" s="13">
        <v>0</v>
      </c>
      <c r="T56" s="13">
        <v>0</v>
      </c>
      <c r="U56" s="13"/>
      <c r="V56" s="13">
        <v>55000</v>
      </c>
      <c r="W56" s="13">
        <v>0</v>
      </c>
      <c r="X56" s="13">
        <v>55000</v>
      </c>
      <c r="Y56" s="13">
        <v>55000</v>
      </c>
      <c r="Z56" s="7">
        <v>1222470339</v>
      </c>
      <c r="AA56" s="13">
        <v>0</v>
      </c>
      <c r="AB56" s="7"/>
      <c r="AC56" s="7"/>
      <c r="AD56" s="7"/>
      <c r="AE56" s="8">
        <v>45534</v>
      </c>
    </row>
    <row r="57" spans="1:31" x14ac:dyDescent="0.35">
      <c r="A57" s="7">
        <v>901470566</v>
      </c>
      <c r="B57" s="7" t="s">
        <v>12</v>
      </c>
      <c r="C57" s="7" t="s">
        <v>13</v>
      </c>
      <c r="D57" s="7">
        <v>1665</v>
      </c>
      <c r="E57" s="7" t="s">
        <v>72</v>
      </c>
      <c r="F57" s="7" t="s">
        <v>164</v>
      </c>
      <c r="G57" s="8">
        <v>45366</v>
      </c>
      <c r="H57" s="8">
        <v>45366</v>
      </c>
      <c r="I57" s="8">
        <v>45447.291666666664</v>
      </c>
      <c r="J57" s="13">
        <v>2160000</v>
      </c>
      <c r="K57" s="13">
        <v>2160000</v>
      </c>
      <c r="L57" s="5" t="s">
        <v>14</v>
      </c>
      <c r="M57" s="10" t="s">
        <v>15</v>
      </c>
      <c r="N57" s="7" t="s">
        <v>16</v>
      </c>
      <c r="O57" s="10" t="s">
        <v>17</v>
      </c>
      <c r="P57" s="7" t="s">
        <v>228</v>
      </c>
      <c r="Q57" s="7" t="s">
        <v>227</v>
      </c>
      <c r="R57" s="13">
        <v>0</v>
      </c>
      <c r="S57" s="13">
        <v>0</v>
      </c>
      <c r="T57" s="13">
        <v>0</v>
      </c>
      <c r="U57" s="13"/>
      <c r="V57" s="13">
        <v>0</v>
      </c>
      <c r="W57" s="13">
        <f>K57</f>
        <v>2160000</v>
      </c>
      <c r="X57" s="13">
        <v>0</v>
      </c>
      <c r="Y57" s="13">
        <v>0</v>
      </c>
      <c r="Z57" s="7"/>
      <c r="AA57" s="13">
        <v>0</v>
      </c>
      <c r="AB57" s="7"/>
      <c r="AC57" s="7"/>
      <c r="AD57" s="7"/>
      <c r="AE57" s="8">
        <v>45534</v>
      </c>
    </row>
    <row r="58" spans="1:31" x14ac:dyDescent="0.35">
      <c r="A58" s="7">
        <v>901470566</v>
      </c>
      <c r="B58" s="7" t="s">
        <v>12</v>
      </c>
      <c r="C58" s="7" t="s">
        <v>13</v>
      </c>
      <c r="D58" s="7">
        <v>1678</v>
      </c>
      <c r="E58" s="7" t="s">
        <v>73</v>
      </c>
      <c r="F58" s="7" t="s">
        <v>165</v>
      </c>
      <c r="G58" s="8">
        <v>45366</v>
      </c>
      <c r="H58" s="8">
        <v>45366</v>
      </c>
      <c r="I58" s="8">
        <v>45447.291666666664</v>
      </c>
      <c r="J58" s="13">
        <v>2010000</v>
      </c>
      <c r="K58" s="13">
        <v>2010000</v>
      </c>
      <c r="L58" s="5" t="s">
        <v>14</v>
      </c>
      <c r="M58" s="10" t="s">
        <v>15</v>
      </c>
      <c r="N58" s="7" t="s">
        <v>16</v>
      </c>
      <c r="O58" s="10" t="s">
        <v>17</v>
      </c>
      <c r="P58" s="7" t="s">
        <v>234</v>
      </c>
      <c r="Q58" s="7" t="s">
        <v>205</v>
      </c>
      <c r="R58" s="13">
        <v>2010000</v>
      </c>
      <c r="S58" s="13">
        <v>0</v>
      </c>
      <c r="T58" s="13">
        <v>0</v>
      </c>
      <c r="U58" s="13"/>
      <c r="V58" s="13">
        <v>2010000</v>
      </c>
      <c r="W58" s="13">
        <v>0</v>
      </c>
      <c r="X58" s="13">
        <v>2010000</v>
      </c>
      <c r="Y58" s="13">
        <v>2010000</v>
      </c>
      <c r="Z58" s="7">
        <v>1222470362</v>
      </c>
      <c r="AA58" s="13">
        <v>0</v>
      </c>
      <c r="AB58" s="7"/>
      <c r="AC58" s="7"/>
      <c r="AD58" s="7"/>
      <c r="AE58" s="8">
        <v>45534</v>
      </c>
    </row>
    <row r="59" spans="1:31" x14ac:dyDescent="0.35">
      <c r="A59" s="7">
        <v>901470566</v>
      </c>
      <c r="B59" s="7" t="s">
        <v>12</v>
      </c>
      <c r="C59" s="7" t="s">
        <v>13</v>
      </c>
      <c r="D59" s="7">
        <v>1679</v>
      </c>
      <c r="E59" s="7" t="s">
        <v>74</v>
      </c>
      <c r="F59" s="7" t="s">
        <v>166</v>
      </c>
      <c r="G59" s="8">
        <v>45366</v>
      </c>
      <c r="H59" s="8">
        <v>45366</v>
      </c>
      <c r="I59" s="8">
        <v>45475.291666666664</v>
      </c>
      <c r="J59" s="13">
        <v>880000</v>
      </c>
      <c r="K59" s="13">
        <v>880000</v>
      </c>
      <c r="L59" s="5" t="s">
        <v>14</v>
      </c>
      <c r="M59" s="10" t="s">
        <v>15</v>
      </c>
      <c r="N59" s="7" t="s">
        <v>16</v>
      </c>
      <c r="O59" s="10" t="s">
        <v>17</v>
      </c>
      <c r="P59" s="7" t="s">
        <v>235</v>
      </c>
      <c r="Q59" s="7" t="s">
        <v>205</v>
      </c>
      <c r="R59" s="13">
        <v>880000</v>
      </c>
      <c r="S59" s="13">
        <v>0</v>
      </c>
      <c r="T59" s="13">
        <v>0</v>
      </c>
      <c r="U59" s="13"/>
      <c r="V59" s="13">
        <v>880000</v>
      </c>
      <c r="W59" s="13">
        <v>0</v>
      </c>
      <c r="X59" s="13">
        <v>880000</v>
      </c>
      <c r="Y59" s="13">
        <v>0</v>
      </c>
      <c r="Z59" s="7"/>
      <c r="AA59" s="13">
        <v>880000</v>
      </c>
      <c r="AB59" s="7">
        <v>2201539659</v>
      </c>
      <c r="AC59" s="7" t="s">
        <v>226</v>
      </c>
      <c r="AD59" s="13">
        <v>2504800</v>
      </c>
      <c r="AE59" s="8">
        <v>45534</v>
      </c>
    </row>
    <row r="60" spans="1:31" x14ac:dyDescent="0.35">
      <c r="A60" s="7">
        <v>901470566</v>
      </c>
      <c r="B60" s="7" t="s">
        <v>12</v>
      </c>
      <c r="C60" s="7" t="s">
        <v>13</v>
      </c>
      <c r="D60" s="7">
        <v>1680</v>
      </c>
      <c r="E60" s="7" t="s">
        <v>75</v>
      </c>
      <c r="F60" s="7" t="s">
        <v>167</v>
      </c>
      <c r="G60" s="8">
        <v>45366</v>
      </c>
      <c r="H60" s="8">
        <v>45366</v>
      </c>
      <c r="I60" s="8">
        <v>45475.291666666664</v>
      </c>
      <c r="J60" s="13">
        <v>1260000</v>
      </c>
      <c r="K60" s="13">
        <v>1260000</v>
      </c>
      <c r="L60" s="5" t="s">
        <v>14</v>
      </c>
      <c r="M60" s="10" t="s">
        <v>15</v>
      </c>
      <c r="N60" s="7" t="s">
        <v>16</v>
      </c>
      <c r="O60" s="10" t="s">
        <v>17</v>
      </c>
      <c r="P60" s="7" t="s">
        <v>228</v>
      </c>
      <c r="Q60" s="7" t="s">
        <v>227</v>
      </c>
      <c r="R60" s="13">
        <v>0</v>
      </c>
      <c r="S60" s="13">
        <v>0</v>
      </c>
      <c r="T60" s="13">
        <v>0</v>
      </c>
      <c r="U60" s="13"/>
      <c r="V60" s="13">
        <v>0</v>
      </c>
      <c r="W60" s="13">
        <f>K60</f>
        <v>1260000</v>
      </c>
      <c r="X60" s="13">
        <v>0</v>
      </c>
      <c r="Y60" s="13">
        <v>0</v>
      </c>
      <c r="Z60" s="7"/>
      <c r="AA60" s="13">
        <v>0</v>
      </c>
      <c r="AB60" s="7"/>
      <c r="AC60" s="7"/>
      <c r="AD60" s="7"/>
      <c r="AE60" s="8">
        <v>45534</v>
      </c>
    </row>
    <row r="61" spans="1:31" x14ac:dyDescent="0.35">
      <c r="A61" s="7">
        <v>901470566</v>
      </c>
      <c r="B61" s="7" t="s">
        <v>12</v>
      </c>
      <c r="C61" s="7" t="s">
        <v>13</v>
      </c>
      <c r="D61" s="7">
        <v>1681</v>
      </c>
      <c r="E61" s="7" t="s">
        <v>76</v>
      </c>
      <c r="F61" s="7" t="s">
        <v>168</v>
      </c>
      <c r="G61" s="8">
        <v>45397</v>
      </c>
      <c r="H61" s="8">
        <v>45397</v>
      </c>
      <c r="I61" s="8">
        <v>45475.291666666664</v>
      </c>
      <c r="J61" s="13">
        <v>600000</v>
      </c>
      <c r="K61" s="13">
        <v>600000</v>
      </c>
      <c r="L61" s="5" t="s">
        <v>14</v>
      </c>
      <c r="M61" s="10" t="s">
        <v>15</v>
      </c>
      <c r="N61" s="7" t="s">
        <v>16</v>
      </c>
      <c r="O61" s="10" t="s">
        <v>17</v>
      </c>
      <c r="P61" s="7" t="s">
        <v>234</v>
      </c>
      <c r="Q61" s="7" t="s">
        <v>205</v>
      </c>
      <c r="R61" s="13">
        <v>600000</v>
      </c>
      <c r="S61" s="13">
        <v>0</v>
      </c>
      <c r="T61" s="13">
        <v>0</v>
      </c>
      <c r="U61" s="13"/>
      <c r="V61" s="13">
        <v>600000</v>
      </c>
      <c r="W61" s="13">
        <v>0</v>
      </c>
      <c r="X61" s="13">
        <v>600000</v>
      </c>
      <c r="Y61" s="13">
        <v>600000</v>
      </c>
      <c r="Z61" s="7">
        <v>1222476141</v>
      </c>
      <c r="AA61" s="13">
        <v>0</v>
      </c>
      <c r="AB61" s="7"/>
      <c r="AC61" s="7"/>
      <c r="AD61" s="7"/>
      <c r="AE61" s="8">
        <v>45534</v>
      </c>
    </row>
    <row r="62" spans="1:31" x14ac:dyDescent="0.35">
      <c r="A62" s="7">
        <v>901470566</v>
      </c>
      <c r="B62" s="7" t="s">
        <v>12</v>
      </c>
      <c r="C62" s="7" t="s">
        <v>13</v>
      </c>
      <c r="D62" s="7">
        <v>1682</v>
      </c>
      <c r="E62" s="7" t="s">
        <v>77</v>
      </c>
      <c r="F62" s="7" t="s">
        <v>169</v>
      </c>
      <c r="G62" s="8">
        <v>45397</v>
      </c>
      <c r="H62" s="8">
        <v>45397</v>
      </c>
      <c r="I62" s="8">
        <v>45475.291666666664</v>
      </c>
      <c r="J62" s="13">
        <v>480000</v>
      </c>
      <c r="K62" s="13">
        <v>480000</v>
      </c>
      <c r="L62" s="5" t="s">
        <v>14</v>
      </c>
      <c r="M62" s="10" t="s">
        <v>15</v>
      </c>
      <c r="N62" s="7" t="s">
        <v>16</v>
      </c>
      <c r="O62" s="10" t="s">
        <v>17</v>
      </c>
      <c r="P62" s="7" t="s">
        <v>234</v>
      </c>
      <c r="Q62" s="7" t="s">
        <v>205</v>
      </c>
      <c r="R62" s="13">
        <v>480000</v>
      </c>
      <c r="S62" s="13">
        <v>0</v>
      </c>
      <c r="T62" s="13">
        <v>0</v>
      </c>
      <c r="U62" s="13"/>
      <c r="V62" s="13">
        <v>480000</v>
      </c>
      <c r="W62" s="13">
        <v>0</v>
      </c>
      <c r="X62" s="13">
        <v>480000</v>
      </c>
      <c r="Y62" s="13">
        <v>480000</v>
      </c>
      <c r="Z62" s="7">
        <v>1222476160</v>
      </c>
      <c r="AA62" s="13">
        <v>0</v>
      </c>
      <c r="AB62" s="7"/>
      <c r="AC62" s="7"/>
      <c r="AD62" s="7"/>
      <c r="AE62" s="8">
        <v>45534</v>
      </c>
    </row>
    <row r="63" spans="1:31" x14ac:dyDescent="0.35">
      <c r="A63" s="7">
        <v>901470566</v>
      </c>
      <c r="B63" s="7" t="s">
        <v>12</v>
      </c>
      <c r="C63" s="7" t="s">
        <v>13</v>
      </c>
      <c r="D63" s="7">
        <v>1685</v>
      </c>
      <c r="E63" s="7" t="s">
        <v>78</v>
      </c>
      <c r="F63" s="7" t="s">
        <v>170</v>
      </c>
      <c r="G63" s="8">
        <v>45397</v>
      </c>
      <c r="H63" s="8">
        <v>45397</v>
      </c>
      <c r="I63" s="8">
        <v>45475.291666666664</v>
      </c>
      <c r="J63" s="13">
        <v>3445000</v>
      </c>
      <c r="K63" s="13">
        <v>3445000</v>
      </c>
      <c r="L63" s="5" t="s">
        <v>14</v>
      </c>
      <c r="M63" s="10" t="s">
        <v>15</v>
      </c>
      <c r="N63" s="7" t="s">
        <v>16</v>
      </c>
      <c r="O63" s="10" t="s">
        <v>17</v>
      </c>
      <c r="P63" s="7" t="s">
        <v>230</v>
      </c>
      <c r="Q63" s="7" t="s">
        <v>206</v>
      </c>
      <c r="R63" s="13">
        <v>3445000</v>
      </c>
      <c r="S63" s="13">
        <v>0</v>
      </c>
      <c r="T63" s="13">
        <v>5000</v>
      </c>
      <c r="U63" s="13" t="s">
        <v>232</v>
      </c>
      <c r="V63" s="13">
        <v>3445000</v>
      </c>
      <c r="W63" s="13">
        <v>0</v>
      </c>
      <c r="X63" s="13">
        <v>3440000</v>
      </c>
      <c r="Y63" s="13">
        <v>3440000</v>
      </c>
      <c r="Z63" s="7">
        <v>1222476152</v>
      </c>
      <c r="AA63" s="13">
        <v>0</v>
      </c>
      <c r="AB63" s="7"/>
      <c r="AC63" s="7"/>
      <c r="AD63" s="7"/>
      <c r="AE63" s="8">
        <v>45534</v>
      </c>
    </row>
    <row r="64" spans="1:31" x14ac:dyDescent="0.35">
      <c r="A64" s="7">
        <v>901470566</v>
      </c>
      <c r="B64" s="7" t="s">
        <v>12</v>
      </c>
      <c r="C64" s="7" t="s">
        <v>13</v>
      </c>
      <c r="D64" s="7">
        <v>1686</v>
      </c>
      <c r="E64" s="7" t="s">
        <v>79</v>
      </c>
      <c r="F64" s="7" t="s">
        <v>171</v>
      </c>
      <c r="G64" s="8">
        <v>45397</v>
      </c>
      <c r="H64" s="8">
        <v>45397</v>
      </c>
      <c r="I64" s="8">
        <v>45475.291666666664</v>
      </c>
      <c r="J64" s="13">
        <v>55000</v>
      </c>
      <c r="K64" s="13">
        <v>55000</v>
      </c>
      <c r="L64" s="5" t="s">
        <v>14</v>
      </c>
      <c r="M64" s="10" t="s">
        <v>15</v>
      </c>
      <c r="N64" s="7" t="s">
        <v>16</v>
      </c>
      <c r="O64" s="10" t="s">
        <v>17</v>
      </c>
      <c r="P64" s="7" t="s">
        <v>234</v>
      </c>
      <c r="Q64" s="7" t="s">
        <v>205</v>
      </c>
      <c r="R64" s="13">
        <v>55000</v>
      </c>
      <c r="S64" s="13">
        <v>0</v>
      </c>
      <c r="T64" s="13">
        <v>0</v>
      </c>
      <c r="U64" s="13"/>
      <c r="V64" s="13">
        <v>55000</v>
      </c>
      <c r="W64" s="13">
        <v>0</v>
      </c>
      <c r="X64" s="13">
        <v>55000</v>
      </c>
      <c r="Y64" s="13">
        <v>55000</v>
      </c>
      <c r="Z64" s="7">
        <v>1222476158</v>
      </c>
      <c r="AA64" s="13">
        <v>0</v>
      </c>
      <c r="AB64" s="7"/>
      <c r="AC64" s="7"/>
      <c r="AD64" s="7"/>
      <c r="AE64" s="8">
        <v>45534</v>
      </c>
    </row>
    <row r="65" spans="1:31" x14ac:dyDescent="0.35">
      <c r="A65" s="7">
        <v>901470566</v>
      </c>
      <c r="B65" s="7" t="s">
        <v>12</v>
      </c>
      <c r="C65" s="7" t="s">
        <v>13</v>
      </c>
      <c r="D65" s="7">
        <v>1687</v>
      </c>
      <c r="E65" s="7" t="s">
        <v>80</v>
      </c>
      <c r="F65" s="7" t="s">
        <v>172</v>
      </c>
      <c r="G65" s="8">
        <v>45397</v>
      </c>
      <c r="H65" s="8">
        <v>45397</v>
      </c>
      <c r="I65" s="8">
        <v>45475.291666666664</v>
      </c>
      <c r="J65" s="13">
        <v>360000</v>
      </c>
      <c r="K65" s="13">
        <v>360000</v>
      </c>
      <c r="L65" s="5" t="s">
        <v>14</v>
      </c>
      <c r="M65" s="10" t="s">
        <v>15</v>
      </c>
      <c r="N65" s="7" t="s">
        <v>16</v>
      </c>
      <c r="O65" s="10" t="s">
        <v>17</v>
      </c>
      <c r="P65" s="7" t="s">
        <v>230</v>
      </c>
      <c r="Q65" s="7" t="s">
        <v>206</v>
      </c>
      <c r="R65" s="13">
        <v>360000</v>
      </c>
      <c r="S65" s="13">
        <v>0</v>
      </c>
      <c r="T65" s="13">
        <v>45000</v>
      </c>
      <c r="U65" s="13" t="s">
        <v>233</v>
      </c>
      <c r="V65" s="13">
        <v>360000</v>
      </c>
      <c r="W65" s="13">
        <v>0</v>
      </c>
      <c r="X65" s="13">
        <v>315000</v>
      </c>
      <c r="Y65" s="13">
        <v>315000</v>
      </c>
      <c r="Z65" s="7">
        <v>1222476157</v>
      </c>
      <c r="AA65" s="13">
        <v>0</v>
      </c>
      <c r="AB65" s="7"/>
      <c r="AC65" s="7"/>
      <c r="AD65" s="7"/>
      <c r="AE65" s="8">
        <v>45534</v>
      </c>
    </row>
    <row r="66" spans="1:31" x14ac:dyDescent="0.35">
      <c r="A66" s="7">
        <v>901470566</v>
      </c>
      <c r="B66" s="7" t="s">
        <v>12</v>
      </c>
      <c r="C66" s="7" t="s">
        <v>13</v>
      </c>
      <c r="D66" s="7">
        <v>1688</v>
      </c>
      <c r="E66" s="7" t="s">
        <v>81</v>
      </c>
      <c r="F66" s="7" t="s">
        <v>173</v>
      </c>
      <c r="G66" s="8">
        <v>45397</v>
      </c>
      <c r="H66" s="8">
        <v>45397</v>
      </c>
      <c r="I66" s="8">
        <v>45475.291666666664</v>
      </c>
      <c r="J66" s="13">
        <v>605000</v>
      </c>
      <c r="K66" s="13">
        <v>605000</v>
      </c>
      <c r="L66" s="5" t="s">
        <v>14</v>
      </c>
      <c r="M66" s="10" t="s">
        <v>15</v>
      </c>
      <c r="N66" s="7" t="s">
        <v>16</v>
      </c>
      <c r="O66" s="10" t="s">
        <v>17</v>
      </c>
      <c r="P66" s="7" t="s">
        <v>234</v>
      </c>
      <c r="Q66" s="7" t="s">
        <v>205</v>
      </c>
      <c r="R66" s="13">
        <v>605000</v>
      </c>
      <c r="S66" s="13">
        <v>0</v>
      </c>
      <c r="T66" s="13">
        <v>0</v>
      </c>
      <c r="U66" s="13"/>
      <c r="V66" s="13">
        <v>605000</v>
      </c>
      <c r="W66" s="13">
        <v>0</v>
      </c>
      <c r="X66" s="13">
        <v>605000</v>
      </c>
      <c r="Y66" s="13">
        <v>605000</v>
      </c>
      <c r="Z66" s="7">
        <v>1222476153</v>
      </c>
      <c r="AA66" s="13">
        <v>0</v>
      </c>
      <c r="AB66" s="7"/>
      <c r="AC66" s="7"/>
      <c r="AD66" s="7"/>
      <c r="AE66" s="8">
        <v>45534</v>
      </c>
    </row>
    <row r="67" spans="1:31" x14ac:dyDescent="0.35">
      <c r="A67" s="7">
        <v>901470566</v>
      </c>
      <c r="B67" s="7" t="s">
        <v>12</v>
      </c>
      <c r="C67" s="7" t="s">
        <v>13</v>
      </c>
      <c r="D67" s="7">
        <v>1689</v>
      </c>
      <c r="E67" s="7" t="s">
        <v>82</v>
      </c>
      <c r="F67" s="7" t="s">
        <v>174</v>
      </c>
      <c r="G67" s="8">
        <v>45427</v>
      </c>
      <c r="H67" s="8">
        <v>45427</v>
      </c>
      <c r="I67" s="8">
        <v>45475.291666666664</v>
      </c>
      <c r="J67" s="13">
        <v>840000</v>
      </c>
      <c r="K67" s="13">
        <v>840000</v>
      </c>
      <c r="L67" s="5" t="s">
        <v>14</v>
      </c>
      <c r="M67" s="10" t="s">
        <v>15</v>
      </c>
      <c r="N67" s="7" t="s">
        <v>16</v>
      </c>
      <c r="O67" s="10" t="s">
        <v>17</v>
      </c>
      <c r="P67" s="7" t="s">
        <v>234</v>
      </c>
      <c r="Q67" s="7" t="s">
        <v>205</v>
      </c>
      <c r="R67" s="13">
        <v>840000</v>
      </c>
      <c r="S67" s="13">
        <v>0</v>
      </c>
      <c r="T67" s="13">
        <v>0</v>
      </c>
      <c r="U67" s="13"/>
      <c r="V67" s="13">
        <v>840000</v>
      </c>
      <c r="W67" s="13">
        <v>0</v>
      </c>
      <c r="X67" s="13">
        <v>840000</v>
      </c>
      <c r="Y67" s="13">
        <v>840000</v>
      </c>
      <c r="Z67" s="7">
        <v>1222477412</v>
      </c>
      <c r="AA67" s="13">
        <v>0</v>
      </c>
      <c r="AB67" s="7"/>
      <c r="AC67" s="7"/>
      <c r="AD67" s="7"/>
      <c r="AE67" s="8">
        <v>45534</v>
      </c>
    </row>
    <row r="68" spans="1:31" x14ac:dyDescent="0.35">
      <c r="A68" s="7">
        <v>901470566</v>
      </c>
      <c r="B68" s="7" t="s">
        <v>12</v>
      </c>
      <c r="C68" s="7" t="s">
        <v>13</v>
      </c>
      <c r="D68" s="7">
        <v>1690</v>
      </c>
      <c r="E68" s="7" t="s">
        <v>83</v>
      </c>
      <c r="F68" s="7" t="s">
        <v>175</v>
      </c>
      <c r="G68" s="8">
        <v>45427</v>
      </c>
      <c r="H68" s="8">
        <v>45427</v>
      </c>
      <c r="I68" s="8">
        <v>45475.291666666664</v>
      </c>
      <c r="J68" s="13">
        <v>55000</v>
      </c>
      <c r="K68" s="13">
        <v>55000</v>
      </c>
      <c r="L68" s="5" t="s">
        <v>14</v>
      </c>
      <c r="M68" s="10" t="s">
        <v>15</v>
      </c>
      <c r="N68" s="7" t="s">
        <v>16</v>
      </c>
      <c r="O68" s="10" t="s">
        <v>17</v>
      </c>
      <c r="P68" s="7" t="s">
        <v>234</v>
      </c>
      <c r="Q68" s="7" t="s">
        <v>205</v>
      </c>
      <c r="R68" s="13">
        <v>55000</v>
      </c>
      <c r="S68" s="13">
        <v>0</v>
      </c>
      <c r="T68" s="13">
        <v>0</v>
      </c>
      <c r="U68" s="13"/>
      <c r="V68" s="13">
        <v>55000</v>
      </c>
      <c r="W68" s="13">
        <v>0</v>
      </c>
      <c r="X68" s="13">
        <v>55000</v>
      </c>
      <c r="Y68" s="13">
        <v>55000</v>
      </c>
      <c r="Z68" s="7">
        <v>1222477411</v>
      </c>
      <c r="AA68" s="13">
        <v>0</v>
      </c>
      <c r="AB68" s="7"/>
      <c r="AC68" s="7"/>
      <c r="AD68" s="7"/>
      <c r="AE68" s="8">
        <v>45534</v>
      </c>
    </row>
    <row r="69" spans="1:31" x14ac:dyDescent="0.35">
      <c r="A69" s="7">
        <v>901470566</v>
      </c>
      <c r="B69" s="7" t="s">
        <v>12</v>
      </c>
      <c r="C69" s="7" t="s">
        <v>13</v>
      </c>
      <c r="D69" s="7">
        <v>1691</v>
      </c>
      <c r="E69" s="7" t="s">
        <v>84</v>
      </c>
      <c r="F69" s="7" t="s">
        <v>176</v>
      </c>
      <c r="G69" s="8">
        <v>45427</v>
      </c>
      <c r="H69" s="8">
        <v>45427</v>
      </c>
      <c r="I69" s="8">
        <v>45475.291666666664</v>
      </c>
      <c r="J69" s="13">
        <v>840000</v>
      </c>
      <c r="K69" s="13">
        <v>840000</v>
      </c>
      <c r="L69" s="5" t="s">
        <v>14</v>
      </c>
      <c r="M69" s="10" t="s">
        <v>15</v>
      </c>
      <c r="N69" s="7" t="s">
        <v>16</v>
      </c>
      <c r="O69" s="10" t="s">
        <v>17</v>
      </c>
      <c r="P69" s="7" t="s">
        <v>234</v>
      </c>
      <c r="Q69" s="7" t="s">
        <v>205</v>
      </c>
      <c r="R69" s="13">
        <v>840000</v>
      </c>
      <c r="S69" s="13">
        <v>0</v>
      </c>
      <c r="T69" s="13">
        <v>0</v>
      </c>
      <c r="U69" s="13"/>
      <c r="V69" s="13">
        <v>840000</v>
      </c>
      <c r="W69" s="13">
        <v>0</v>
      </c>
      <c r="X69" s="13">
        <v>840000</v>
      </c>
      <c r="Y69" s="13">
        <v>840000</v>
      </c>
      <c r="Z69" s="7">
        <v>1222477409</v>
      </c>
      <c r="AA69" s="13">
        <v>0</v>
      </c>
      <c r="AB69" s="7"/>
      <c r="AC69" s="7"/>
      <c r="AD69" s="7"/>
      <c r="AE69" s="8">
        <v>45534</v>
      </c>
    </row>
    <row r="70" spans="1:31" x14ac:dyDescent="0.35">
      <c r="A70" s="7">
        <v>901470566</v>
      </c>
      <c r="B70" s="7" t="s">
        <v>12</v>
      </c>
      <c r="C70" s="7" t="s">
        <v>13</v>
      </c>
      <c r="D70" s="7">
        <v>1692</v>
      </c>
      <c r="E70" s="7" t="s">
        <v>85</v>
      </c>
      <c r="F70" s="7" t="s">
        <v>177</v>
      </c>
      <c r="G70" s="8">
        <v>45427</v>
      </c>
      <c r="H70" s="8">
        <v>45427</v>
      </c>
      <c r="I70" s="8">
        <v>45475.291666666664</v>
      </c>
      <c r="J70" s="13">
        <v>360000</v>
      </c>
      <c r="K70" s="13">
        <v>360000</v>
      </c>
      <c r="L70" s="5" t="s">
        <v>14</v>
      </c>
      <c r="M70" s="10" t="s">
        <v>15</v>
      </c>
      <c r="N70" s="7" t="s">
        <v>16</v>
      </c>
      <c r="O70" s="10" t="s">
        <v>17</v>
      </c>
      <c r="P70" s="7" t="s">
        <v>234</v>
      </c>
      <c r="Q70" s="7" t="s">
        <v>205</v>
      </c>
      <c r="R70" s="13">
        <v>360000</v>
      </c>
      <c r="S70" s="13">
        <v>0</v>
      </c>
      <c r="T70" s="13">
        <v>0</v>
      </c>
      <c r="U70" s="13"/>
      <c r="V70" s="13">
        <v>360000</v>
      </c>
      <c r="W70" s="13">
        <v>0</v>
      </c>
      <c r="X70" s="13">
        <v>360000</v>
      </c>
      <c r="Y70" s="13">
        <v>360000</v>
      </c>
      <c r="Z70" s="7">
        <v>1222477408</v>
      </c>
      <c r="AA70" s="13">
        <v>0</v>
      </c>
      <c r="AB70" s="7"/>
      <c r="AC70" s="7"/>
      <c r="AD70" s="7"/>
      <c r="AE70" s="8">
        <v>45534</v>
      </c>
    </row>
    <row r="71" spans="1:31" x14ac:dyDescent="0.35">
      <c r="A71" s="7">
        <v>901470566</v>
      </c>
      <c r="B71" s="7" t="s">
        <v>12</v>
      </c>
      <c r="C71" s="7" t="s">
        <v>13</v>
      </c>
      <c r="D71" s="7">
        <v>1693</v>
      </c>
      <c r="E71" s="7" t="s">
        <v>86</v>
      </c>
      <c r="F71" s="7" t="s">
        <v>178</v>
      </c>
      <c r="G71" s="8">
        <v>45427</v>
      </c>
      <c r="H71" s="8">
        <v>45427</v>
      </c>
      <c r="I71" s="8">
        <v>45475.291666666664</v>
      </c>
      <c r="J71" s="13">
        <v>424800</v>
      </c>
      <c r="K71" s="13">
        <v>424800</v>
      </c>
      <c r="L71" s="5" t="s">
        <v>14</v>
      </c>
      <c r="M71" s="10" t="s">
        <v>15</v>
      </c>
      <c r="N71" s="7" t="s">
        <v>16</v>
      </c>
      <c r="O71" s="10" t="s">
        <v>17</v>
      </c>
      <c r="P71" s="7" t="s">
        <v>235</v>
      </c>
      <c r="Q71" s="7" t="s">
        <v>205</v>
      </c>
      <c r="R71" s="13">
        <v>480000</v>
      </c>
      <c r="S71" s="13">
        <v>0</v>
      </c>
      <c r="T71" s="13">
        <v>0</v>
      </c>
      <c r="U71" s="13"/>
      <c r="V71" s="13">
        <v>480000</v>
      </c>
      <c r="W71" s="13">
        <v>0</v>
      </c>
      <c r="X71" s="13">
        <v>424800</v>
      </c>
      <c r="Y71" s="13">
        <v>0</v>
      </c>
      <c r="Z71" s="7"/>
      <c r="AA71" s="13">
        <v>424800</v>
      </c>
      <c r="AB71" s="7">
        <v>2201539659</v>
      </c>
      <c r="AC71" s="7" t="s">
        <v>226</v>
      </c>
      <c r="AD71" s="13">
        <v>2504800</v>
      </c>
      <c r="AE71" s="8">
        <v>45534</v>
      </c>
    </row>
    <row r="72" spans="1:31" x14ac:dyDescent="0.35">
      <c r="A72" s="7">
        <v>901470566</v>
      </c>
      <c r="B72" s="7" t="s">
        <v>12</v>
      </c>
      <c r="C72" s="7" t="s">
        <v>13</v>
      </c>
      <c r="D72" s="7">
        <v>1694</v>
      </c>
      <c r="E72" s="7" t="s">
        <v>87</v>
      </c>
      <c r="F72" s="7" t="s">
        <v>179</v>
      </c>
      <c r="G72" s="8">
        <v>45427</v>
      </c>
      <c r="H72" s="8">
        <v>45427</v>
      </c>
      <c r="I72" s="8">
        <v>45475.291666666664</v>
      </c>
      <c r="J72" s="13">
        <v>895900</v>
      </c>
      <c r="K72" s="13">
        <v>895900</v>
      </c>
      <c r="L72" s="5" t="s">
        <v>14</v>
      </c>
      <c r="M72" s="10" t="s">
        <v>15</v>
      </c>
      <c r="N72" s="7" t="s">
        <v>16</v>
      </c>
      <c r="O72" s="10" t="s">
        <v>17</v>
      </c>
      <c r="P72" s="7" t="s">
        <v>228</v>
      </c>
      <c r="Q72" s="7" t="s">
        <v>227</v>
      </c>
      <c r="R72" s="13">
        <v>0</v>
      </c>
      <c r="S72" s="13">
        <v>0</v>
      </c>
      <c r="T72" s="13">
        <v>0</v>
      </c>
      <c r="U72" s="13"/>
      <c r="V72" s="13">
        <v>0</v>
      </c>
      <c r="W72" s="13">
        <f>K72</f>
        <v>895900</v>
      </c>
      <c r="X72" s="13">
        <v>0</v>
      </c>
      <c r="Y72" s="13">
        <v>0</v>
      </c>
      <c r="Z72" s="7"/>
      <c r="AA72" s="13">
        <v>0</v>
      </c>
      <c r="AB72" s="7"/>
      <c r="AC72" s="7"/>
      <c r="AD72" s="7"/>
      <c r="AE72" s="8">
        <v>45534</v>
      </c>
    </row>
    <row r="73" spans="1:31" x14ac:dyDescent="0.35">
      <c r="A73" s="7">
        <v>901470566</v>
      </c>
      <c r="B73" s="7" t="s">
        <v>12</v>
      </c>
      <c r="C73" s="7" t="s">
        <v>13</v>
      </c>
      <c r="D73" s="7">
        <v>1695</v>
      </c>
      <c r="E73" s="7" t="s">
        <v>88</v>
      </c>
      <c r="F73" s="7" t="s">
        <v>180</v>
      </c>
      <c r="G73" s="8">
        <v>45427</v>
      </c>
      <c r="H73" s="8">
        <v>45427</v>
      </c>
      <c r="I73" s="8">
        <v>45475.291666666664</v>
      </c>
      <c r="J73" s="13">
        <v>360000</v>
      </c>
      <c r="K73" s="13">
        <v>360000</v>
      </c>
      <c r="L73" s="5" t="s">
        <v>14</v>
      </c>
      <c r="M73" s="10" t="s">
        <v>15</v>
      </c>
      <c r="N73" s="7" t="s">
        <v>16</v>
      </c>
      <c r="O73" s="10" t="s">
        <v>17</v>
      </c>
      <c r="P73" s="7" t="s">
        <v>234</v>
      </c>
      <c r="Q73" s="7" t="s">
        <v>205</v>
      </c>
      <c r="R73" s="13">
        <v>360000</v>
      </c>
      <c r="S73" s="13">
        <v>0</v>
      </c>
      <c r="T73" s="13">
        <v>0</v>
      </c>
      <c r="U73" s="13"/>
      <c r="V73" s="13">
        <v>360000</v>
      </c>
      <c r="W73" s="13">
        <v>0</v>
      </c>
      <c r="X73" s="13">
        <v>360000</v>
      </c>
      <c r="Y73" s="13">
        <v>360000</v>
      </c>
      <c r="Z73" s="7">
        <v>1222477401</v>
      </c>
      <c r="AA73" s="13">
        <v>0</v>
      </c>
      <c r="AB73" s="7"/>
      <c r="AC73" s="7"/>
      <c r="AD73" s="7"/>
      <c r="AE73" s="8">
        <v>45534</v>
      </c>
    </row>
    <row r="74" spans="1:31" x14ac:dyDescent="0.35">
      <c r="A74" s="7">
        <v>901470566</v>
      </c>
      <c r="B74" s="7" t="s">
        <v>12</v>
      </c>
      <c r="C74" s="7" t="s">
        <v>13</v>
      </c>
      <c r="D74" s="7">
        <v>1696</v>
      </c>
      <c r="E74" s="7" t="s">
        <v>89</v>
      </c>
      <c r="F74" s="7" t="s">
        <v>181</v>
      </c>
      <c r="G74" s="8">
        <v>45427</v>
      </c>
      <c r="H74" s="8">
        <v>45427</v>
      </c>
      <c r="I74" s="8">
        <v>45475.291666666664</v>
      </c>
      <c r="J74" s="13">
        <v>720000</v>
      </c>
      <c r="K74" s="13">
        <v>720000</v>
      </c>
      <c r="L74" s="5" t="s">
        <v>14</v>
      </c>
      <c r="M74" s="10" t="s">
        <v>15</v>
      </c>
      <c r="N74" s="7" t="s">
        <v>16</v>
      </c>
      <c r="O74" s="10" t="s">
        <v>17</v>
      </c>
      <c r="P74" s="7" t="s">
        <v>234</v>
      </c>
      <c r="Q74" s="7" t="s">
        <v>205</v>
      </c>
      <c r="R74" s="13">
        <v>720000</v>
      </c>
      <c r="S74" s="13">
        <v>0</v>
      </c>
      <c r="T74" s="13">
        <v>0</v>
      </c>
      <c r="U74" s="13"/>
      <c r="V74" s="13">
        <v>720000</v>
      </c>
      <c r="W74" s="13">
        <v>0</v>
      </c>
      <c r="X74" s="13">
        <v>720000</v>
      </c>
      <c r="Y74" s="13">
        <v>720000</v>
      </c>
      <c r="Z74" s="7">
        <v>1222477400</v>
      </c>
      <c r="AA74" s="13">
        <v>0</v>
      </c>
      <c r="AB74" s="7"/>
      <c r="AC74" s="7"/>
      <c r="AD74" s="7"/>
      <c r="AE74" s="8">
        <v>45534</v>
      </c>
    </row>
    <row r="75" spans="1:31" x14ac:dyDescent="0.35">
      <c r="A75" s="7">
        <v>901470566</v>
      </c>
      <c r="B75" s="7" t="s">
        <v>12</v>
      </c>
      <c r="C75" s="7" t="s">
        <v>13</v>
      </c>
      <c r="D75" s="7">
        <v>1450</v>
      </c>
      <c r="E75" s="7" t="s">
        <v>90</v>
      </c>
      <c r="F75" s="7" t="s">
        <v>182</v>
      </c>
      <c r="G75" s="8">
        <v>45458</v>
      </c>
      <c r="H75" s="8">
        <v>45458</v>
      </c>
      <c r="I75" s="8">
        <v>45505.291666666664</v>
      </c>
      <c r="J75" s="13">
        <v>720000</v>
      </c>
      <c r="K75" s="13">
        <v>720000</v>
      </c>
      <c r="L75" s="5" t="s">
        <v>14</v>
      </c>
      <c r="M75" s="10" t="s">
        <v>15</v>
      </c>
      <c r="N75" s="7" t="s">
        <v>16</v>
      </c>
      <c r="O75" s="10" t="s">
        <v>17</v>
      </c>
      <c r="P75" s="7" t="s">
        <v>228</v>
      </c>
      <c r="Q75" s="7" t="s">
        <v>227</v>
      </c>
      <c r="R75" s="13">
        <v>0</v>
      </c>
      <c r="S75" s="13">
        <v>0</v>
      </c>
      <c r="T75" s="13">
        <v>0</v>
      </c>
      <c r="U75" s="13"/>
      <c r="V75" s="13">
        <v>0</v>
      </c>
      <c r="W75" s="13">
        <f>K75</f>
        <v>720000</v>
      </c>
      <c r="X75" s="13">
        <v>0</v>
      </c>
      <c r="Y75" s="13">
        <v>0</v>
      </c>
      <c r="Z75" s="7"/>
      <c r="AA75" s="13">
        <v>0</v>
      </c>
      <c r="AB75" s="7"/>
      <c r="AC75" s="7"/>
      <c r="AD75" s="7"/>
      <c r="AE75" s="8">
        <v>45534</v>
      </c>
    </row>
    <row r="76" spans="1:31" x14ac:dyDescent="0.35">
      <c r="A76" s="7">
        <v>901470566</v>
      </c>
      <c r="B76" s="7" t="s">
        <v>12</v>
      </c>
      <c r="C76" s="7" t="s">
        <v>13</v>
      </c>
      <c r="D76" s="7">
        <v>1728</v>
      </c>
      <c r="E76" s="7" t="s">
        <v>91</v>
      </c>
      <c r="F76" s="7" t="s">
        <v>183</v>
      </c>
      <c r="G76" s="8">
        <v>45458</v>
      </c>
      <c r="H76" s="8">
        <v>45458</v>
      </c>
      <c r="I76" s="8">
        <v>45505.291666666664</v>
      </c>
      <c r="J76" s="13">
        <v>440000</v>
      </c>
      <c r="K76" s="13">
        <v>440000</v>
      </c>
      <c r="L76" s="5" t="s">
        <v>14</v>
      </c>
      <c r="M76" s="10" t="s">
        <v>15</v>
      </c>
      <c r="N76" s="7" t="s">
        <v>16</v>
      </c>
      <c r="O76" s="10" t="s">
        <v>17</v>
      </c>
      <c r="P76" s="7" t="s">
        <v>234</v>
      </c>
      <c r="Q76" s="7" t="s">
        <v>205</v>
      </c>
      <c r="R76" s="13">
        <v>440000</v>
      </c>
      <c r="S76" s="13">
        <v>0</v>
      </c>
      <c r="T76" s="13">
        <v>0</v>
      </c>
      <c r="U76" s="13"/>
      <c r="V76" s="13">
        <v>440000</v>
      </c>
      <c r="W76" s="13">
        <v>0</v>
      </c>
      <c r="X76" s="13">
        <v>440000</v>
      </c>
      <c r="Y76" s="13">
        <v>440000</v>
      </c>
      <c r="Z76" s="7">
        <v>1222497007</v>
      </c>
      <c r="AA76" s="13">
        <v>0</v>
      </c>
      <c r="AB76" s="7"/>
      <c r="AC76" s="7"/>
      <c r="AD76" s="7"/>
      <c r="AE76" s="8">
        <v>45534</v>
      </c>
    </row>
    <row r="77" spans="1:31" x14ac:dyDescent="0.35">
      <c r="A77" s="7">
        <v>901470566</v>
      </c>
      <c r="B77" s="7" t="s">
        <v>12</v>
      </c>
      <c r="C77" s="7" t="s">
        <v>13</v>
      </c>
      <c r="D77" s="7">
        <v>1730</v>
      </c>
      <c r="E77" s="7" t="s">
        <v>92</v>
      </c>
      <c r="F77" s="7" t="s">
        <v>184</v>
      </c>
      <c r="G77" s="8">
        <v>45458</v>
      </c>
      <c r="H77" s="8">
        <v>45458</v>
      </c>
      <c r="I77" s="8">
        <v>45505.291666666664</v>
      </c>
      <c r="J77" s="13">
        <v>4375000</v>
      </c>
      <c r="K77" s="13">
        <v>4375000</v>
      </c>
      <c r="L77" s="5" t="s">
        <v>14</v>
      </c>
      <c r="M77" s="10" t="s">
        <v>15</v>
      </c>
      <c r="N77" s="7" t="s">
        <v>16</v>
      </c>
      <c r="O77" s="10" t="s">
        <v>17</v>
      </c>
      <c r="P77" s="7" t="s">
        <v>228</v>
      </c>
      <c r="Q77" s="7" t="s">
        <v>227</v>
      </c>
      <c r="R77" s="13">
        <v>0</v>
      </c>
      <c r="S77" s="13">
        <v>0</v>
      </c>
      <c r="T77" s="13">
        <v>0</v>
      </c>
      <c r="U77" s="13"/>
      <c r="V77" s="13">
        <v>0</v>
      </c>
      <c r="W77" s="13">
        <f t="shared" ref="W77:W80" si="1">K77</f>
        <v>4375000</v>
      </c>
      <c r="X77" s="13">
        <v>0</v>
      </c>
      <c r="Y77" s="13">
        <v>0</v>
      </c>
      <c r="Z77" s="7"/>
      <c r="AA77" s="13">
        <v>0</v>
      </c>
      <c r="AB77" s="7"/>
      <c r="AC77" s="7"/>
      <c r="AD77" s="7"/>
      <c r="AE77" s="8">
        <v>45534</v>
      </c>
    </row>
    <row r="78" spans="1:31" x14ac:dyDescent="0.35">
      <c r="A78" s="7">
        <v>901470566</v>
      </c>
      <c r="B78" s="7" t="s">
        <v>12</v>
      </c>
      <c r="C78" s="7" t="s">
        <v>13</v>
      </c>
      <c r="D78" s="7">
        <v>1733</v>
      </c>
      <c r="E78" s="7" t="s">
        <v>93</v>
      </c>
      <c r="F78" s="7" t="s">
        <v>185</v>
      </c>
      <c r="G78" s="8">
        <v>45458</v>
      </c>
      <c r="H78" s="8">
        <v>45458</v>
      </c>
      <c r="I78" s="8">
        <v>45505.291666666664</v>
      </c>
      <c r="J78" s="13">
        <v>440000</v>
      </c>
      <c r="K78" s="13">
        <v>440000</v>
      </c>
      <c r="L78" s="5" t="s">
        <v>14</v>
      </c>
      <c r="M78" s="10" t="s">
        <v>15</v>
      </c>
      <c r="N78" s="7" t="s">
        <v>16</v>
      </c>
      <c r="O78" s="10" t="s">
        <v>17</v>
      </c>
      <c r="P78" s="7" t="s">
        <v>228</v>
      </c>
      <c r="Q78" s="7" t="s">
        <v>227</v>
      </c>
      <c r="R78" s="13">
        <v>0</v>
      </c>
      <c r="S78" s="13">
        <v>0</v>
      </c>
      <c r="T78" s="13">
        <v>0</v>
      </c>
      <c r="U78" s="13"/>
      <c r="V78" s="13">
        <v>0</v>
      </c>
      <c r="W78" s="13">
        <f t="shared" si="1"/>
        <v>440000</v>
      </c>
      <c r="X78" s="13">
        <v>0</v>
      </c>
      <c r="Y78" s="13">
        <v>0</v>
      </c>
      <c r="Z78" s="7"/>
      <c r="AA78" s="13">
        <v>0</v>
      </c>
      <c r="AB78" s="7"/>
      <c r="AC78" s="7"/>
      <c r="AD78" s="7"/>
      <c r="AE78" s="8">
        <v>45534</v>
      </c>
    </row>
    <row r="79" spans="1:31" x14ac:dyDescent="0.35">
      <c r="A79" s="7">
        <v>901470566</v>
      </c>
      <c r="B79" s="7" t="s">
        <v>12</v>
      </c>
      <c r="C79" s="7" t="s">
        <v>13</v>
      </c>
      <c r="D79" s="7">
        <v>1734</v>
      </c>
      <c r="E79" s="7" t="s">
        <v>94</v>
      </c>
      <c r="F79" s="7" t="s">
        <v>186</v>
      </c>
      <c r="G79" s="8">
        <v>45458</v>
      </c>
      <c r="H79" s="8">
        <v>45458</v>
      </c>
      <c r="I79" s="8">
        <v>45505.291666666664</v>
      </c>
      <c r="J79" s="13">
        <v>55000</v>
      </c>
      <c r="K79" s="13">
        <v>55000</v>
      </c>
      <c r="L79" s="5" t="s">
        <v>14</v>
      </c>
      <c r="M79" s="10" t="s">
        <v>15</v>
      </c>
      <c r="N79" s="7" t="s">
        <v>16</v>
      </c>
      <c r="O79" s="10" t="s">
        <v>17</v>
      </c>
      <c r="P79" s="7" t="s">
        <v>228</v>
      </c>
      <c r="Q79" s="7" t="s">
        <v>227</v>
      </c>
      <c r="R79" s="13">
        <v>0</v>
      </c>
      <c r="S79" s="13">
        <v>0</v>
      </c>
      <c r="T79" s="13">
        <v>0</v>
      </c>
      <c r="U79" s="13"/>
      <c r="V79" s="13">
        <v>0</v>
      </c>
      <c r="W79" s="13">
        <f t="shared" si="1"/>
        <v>55000</v>
      </c>
      <c r="X79" s="13">
        <v>0</v>
      </c>
      <c r="Y79" s="13">
        <v>0</v>
      </c>
      <c r="Z79" s="7"/>
      <c r="AA79" s="13">
        <v>0</v>
      </c>
      <c r="AB79" s="7"/>
      <c r="AC79" s="7"/>
      <c r="AD79" s="7"/>
      <c r="AE79" s="8">
        <v>45534</v>
      </c>
    </row>
    <row r="80" spans="1:31" x14ac:dyDescent="0.35">
      <c r="A80" s="7">
        <v>901470566</v>
      </c>
      <c r="B80" s="7" t="s">
        <v>12</v>
      </c>
      <c r="C80" s="7" t="s">
        <v>13</v>
      </c>
      <c r="D80" s="7">
        <v>1735</v>
      </c>
      <c r="E80" s="7" t="s">
        <v>95</v>
      </c>
      <c r="F80" s="7" t="s">
        <v>187</v>
      </c>
      <c r="G80" s="8">
        <v>45458</v>
      </c>
      <c r="H80" s="8">
        <v>45458</v>
      </c>
      <c r="I80" s="8">
        <v>45505.291666666664</v>
      </c>
      <c r="J80" s="13">
        <v>900000</v>
      </c>
      <c r="K80" s="13">
        <v>900000</v>
      </c>
      <c r="L80" s="5" t="s">
        <v>14</v>
      </c>
      <c r="M80" s="10" t="s">
        <v>15</v>
      </c>
      <c r="N80" s="7" t="s">
        <v>16</v>
      </c>
      <c r="O80" s="10" t="s">
        <v>17</v>
      </c>
      <c r="P80" s="7" t="s">
        <v>228</v>
      </c>
      <c r="Q80" s="7" t="s">
        <v>227</v>
      </c>
      <c r="R80" s="13">
        <v>0</v>
      </c>
      <c r="S80" s="13">
        <v>0</v>
      </c>
      <c r="T80" s="13">
        <v>0</v>
      </c>
      <c r="U80" s="13"/>
      <c r="V80" s="13">
        <v>0</v>
      </c>
      <c r="W80" s="13">
        <f t="shared" si="1"/>
        <v>900000</v>
      </c>
      <c r="X80" s="13">
        <v>0</v>
      </c>
      <c r="Y80" s="13">
        <v>0</v>
      </c>
      <c r="Z80" s="7"/>
      <c r="AA80" s="13">
        <v>0</v>
      </c>
      <c r="AB80" s="7"/>
      <c r="AC80" s="7"/>
      <c r="AD80" s="7"/>
      <c r="AE80" s="8">
        <v>45534</v>
      </c>
    </row>
    <row r="81" spans="1:31" x14ac:dyDescent="0.35">
      <c r="A81" s="7">
        <v>901470566</v>
      </c>
      <c r="B81" s="7" t="s">
        <v>12</v>
      </c>
      <c r="C81" s="7" t="s">
        <v>13</v>
      </c>
      <c r="D81" s="7">
        <v>1736</v>
      </c>
      <c r="E81" s="7" t="s">
        <v>96</v>
      </c>
      <c r="F81" s="7" t="s">
        <v>188</v>
      </c>
      <c r="G81" s="8">
        <v>45458</v>
      </c>
      <c r="H81" s="8">
        <v>45458</v>
      </c>
      <c r="I81" s="8">
        <v>45505.291666666664</v>
      </c>
      <c r="J81" s="13">
        <v>1100000</v>
      </c>
      <c r="K81" s="13">
        <v>1100000</v>
      </c>
      <c r="L81" s="5" t="s">
        <v>14</v>
      </c>
      <c r="M81" s="10" t="s">
        <v>15</v>
      </c>
      <c r="N81" s="7" t="s">
        <v>16</v>
      </c>
      <c r="O81" s="10" t="s">
        <v>17</v>
      </c>
      <c r="P81" s="7" t="s">
        <v>234</v>
      </c>
      <c r="Q81" s="7" t="s">
        <v>205</v>
      </c>
      <c r="R81" s="13">
        <v>1100000</v>
      </c>
      <c r="S81" s="13">
        <v>0</v>
      </c>
      <c r="T81" s="13">
        <v>0</v>
      </c>
      <c r="U81" s="13"/>
      <c r="V81" s="13">
        <v>1100000</v>
      </c>
      <c r="W81" s="13">
        <v>0</v>
      </c>
      <c r="X81" s="13">
        <v>1100000</v>
      </c>
      <c r="Y81" s="13">
        <v>1100000</v>
      </c>
      <c r="Z81" s="7">
        <v>1222506087</v>
      </c>
      <c r="AA81" s="13">
        <v>0</v>
      </c>
      <c r="AB81" s="7"/>
      <c r="AC81" s="7"/>
      <c r="AD81" s="7"/>
      <c r="AE81" s="8">
        <v>45534</v>
      </c>
    </row>
    <row r="82" spans="1:31" x14ac:dyDescent="0.35">
      <c r="A82" s="7">
        <v>901470566</v>
      </c>
      <c r="B82" s="7" t="s">
        <v>12</v>
      </c>
      <c r="C82" s="7" t="s">
        <v>13</v>
      </c>
      <c r="D82" s="7">
        <v>1737</v>
      </c>
      <c r="E82" s="7" t="s">
        <v>97</v>
      </c>
      <c r="F82" s="7" t="s">
        <v>189</v>
      </c>
      <c r="G82" s="8">
        <v>45458</v>
      </c>
      <c r="H82" s="8">
        <v>45458</v>
      </c>
      <c r="I82" s="8">
        <v>45505.291666666664</v>
      </c>
      <c r="J82" s="13">
        <v>1160000</v>
      </c>
      <c r="K82" s="13">
        <v>1160000</v>
      </c>
      <c r="L82" s="5" t="s">
        <v>14</v>
      </c>
      <c r="M82" s="10" t="s">
        <v>15</v>
      </c>
      <c r="N82" s="7" t="s">
        <v>16</v>
      </c>
      <c r="O82" s="10" t="s">
        <v>17</v>
      </c>
      <c r="P82" s="7" t="s">
        <v>228</v>
      </c>
      <c r="Q82" s="7" t="s">
        <v>227</v>
      </c>
      <c r="R82" s="13">
        <v>0</v>
      </c>
      <c r="S82" s="13">
        <v>0</v>
      </c>
      <c r="T82" s="13">
        <v>0</v>
      </c>
      <c r="U82" s="13"/>
      <c r="V82" s="13">
        <v>0</v>
      </c>
      <c r="W82" s="13">
        <f>K82</f>
        <v>1160000</v>
      </c>
      <c r="X82" s="13">
        <v>0</v>
      </c>
      <c r="Y82" s="13">
        <v>0</v>
      </c>
      <c r="Z82" s="7"/>
      <c r="AA82" s="13">
        <v>0</v>
      </c>
      <c r="AB82" s="7"/>
      <c r="AC82" s="7"/>
      <c r="AD82" s="7"/>
      <c r="AE82" s="8">
        <v>45534</v>
      </c>
    </row>
    <row r="83" spans="1:31" x14ac:dyDescent="0.35">
      <c r="A83" s="7">
        <v>901470566</v>
      </c>
      <c r="B83" s="7" t="s">
        <v>12</v>
      </c>
      <c r="C83" s="7" t="s">
        <v>13</v>
      </c>
      <c r="D83" s="7">
        <v>1741</v>
      </c>
      <c r="E83" s="7" t="s">
        <v>98</v>
      </c>
      <c r="F83" s="7" t="s">
        <v>190</v>
      </c>
      <c r="G83" s="8">
        <v>45458</v>
      </c>
      <c r="H83" s="8">
        <v>45458</v>
      </c>
      <c r="I83" s="8">
        <v>45566.291666666664</v>
      </c>
      <c r="J83" s="13">
        <v>3345000</v>
      </c>
      <c r="K83" s="13">
        <v>3345000</v>
      </c>
      <c r="L83" s="5" t="s">
        <v>14</v>
      </c>
      <c r="M83" s="10" t="s">
        <v>15</v>
      </c>
      <c r="N83" s="7" t="s">
        <v>16</v>
      </c>
      <c r="O83" s="10" t="s">
        <v>17</v>
      </c>
      <c r="P83" s="7" t="s">
        <v>229</v>
      </c>
      <c r="Q83" s="7" t="s">
        <v>207</v>
      </c>
      <c r="R83" s="13">
        <v>0</v>
      </c>
      <c r="S83" s="13">
        <v>0</v>
      </c>
      <c r="T83" s="13">
        <v>0</v>
      </c>
      <c r="U83" s="13"/>
      <c r="V83" s="13">
        <v>0</v>
      </c>
      <c r="W83" s="13">
        <v>0</v>
      </c>
      <c r="X83" s="13">
        <v>0</v>
      </c>
      <c r="Y83" s="13">
        <v>0</v>
      </c>
      <c r="Z83" s="7"/>
      <c r="AA83" s="13">
        <v>0</v>
      </c>
      <c r="AB83" s="7"/>
      <c r="AC83" s="7"/>
      <c r="AD83" s="7"/>
      <c r="AE83" s="8">
        <v>45534</v>
      </c>
    </row>
    <row r="84" spans="1:31" x14ac:dyDescent="0.35">
      <c r="A84" s="7">
        <v>901470566</v>
      </c>
      <c r="B84" s="7" t="s">
        <v>12</v>
      </c>
      <c r="C84" s="7" t="s">
        <v>13</v>
      </c>
      <c r="D84" s="7">
        <v>1742</v>
      </c>
      <c r="E84" s="7" t="s">
        <v>99</v>
      </c>
      <c r="F84" s="7" t="s">
        <v>191</v>
      </c>
      <c r="G84" s="8">
        <v>45458</v>
      </c>
      <c r="H84" s="8">
        <v>45458</v>
      </c>
      <c r="I84" s="8">
        <v>45505.291666666664</v>
      </c>
      <c r="J84" s="13">
        <v>385000</v>
      </c>
      <c r="K84" s="13">
        <v>385000</v>
      </c>
      <c r="L84" s="5" t="s">
        <v>14</v>
      </c>
      <c r="M84" s="10" t="s">
        <v>15</v>
      </c>
      <c r="N84" s="7" t="s">
        <v>16</v>
      </c>
      <c r="O84" s="10" t="s">
        <v>17</v>
      </c>
      <c r="P84" s="7" t="s">
        <v>228</v>
      </c>
      <c r="Q84" s="7" t="s">
        <v>227</v>
      </c>
      <c r="R84" s="13">
        <v>0</v>
      </c>
      <c r="S84" s="13">
        <v>0</v>
      </c>
      <c r="T84" s="13">
        <v>0</v>
      </c>
      <c r="U84" s="13"/>
      <c r="V84" s="13">
        <v>0</v>
      </c>
      <c r="W84" s="13">
        <f>K84</f>
        <v>385000</v>
      </c>
      <c r="X84" s="13">
        <v>0</v>
      </c>
      <c r="Y84" s="13">
        <v>0</v>
      </c>
      <c r="Z84" s="7"/>
      <c r="AA84" s="13">
        <v>0</v>
      </c>
      <c r="AB84" s="7"/>
      <c r="AC84" s="7"/>
      <c r="AD84" s="7"/>
      <c r="AE84" s="8">
        <v>45534</v>
      </c>
    </row>
    <row r="85" spans="1:31" x14ac:dyDescent="0.35">
      <c r="A85" s="7">
        <v>901470566</v>
      </c>
      <c r="B85" s="7" t="s">
        <v>12</v>
      </c>
      <c r="C85" s="7" t="s">
        <v>13</v>
      </c>
      <c r="D85" s="7">
        <v>1752</v>
      </c>
      <c r="E85" s="7" t="s">
        <v>100</v>
      </c>
      <c r="F85" s="7" t="s">
        <v>192</v>
      </c>
      <c r="G85" s="8">
        <v>45488</v>
      </c>
      <c r="H85" s="8">
        <v>45488</v>
      </c>
      <c r="I85" s="8">
        <v>45566.291666666664</v>
      </c>
      <c r="J85" s="13">
        <v>55000</v>
      </c>
      <c r="K85" s="13">
        <v>55000</v>
      </c>
      <c r="L85" s="5" t="s">
        <v>14</v>
      </c>
      <c r="M85" s="10" t="s">
        <v>15</v>
      </c>
      <c r="N85" s="7" t="s">
        <v>16</v>
      </c>
      <c r="O85" s="10" t="s">
        <v>17</v>
      </c>
      <c r="P85" s="7" t="s">
        <v>229</v>
      </c>
      <c r="Q85" s="7" t="s">
        <v>207</v>
      </c>
      <c r="R85" s="13">
        <v>0</v>
      </c>
      <c r="S85" s="13">
        <v>0</v>
      </c>
      <c r="T85" s="13">
        <v>0</v>
      </c>
      <c r="U85" s="13"/>
      <c r="V85" s="13">
        <v>0</v>
      </c>
      <c r="W85" s="13">
        <v>0</v>
      </c>
      <c r="X85" s="13">
        <v>0</v>
      </c>
      <c r="Y85" s="13">
        <v>0</v>
      </c>
      <c r="Z85" s="7"/>
      <c r="AA85" s="13">
        <v>0</v>
      </c>
      <c r="AB85" s="7"/>
      <c r="AC85" s="7"/>
      <c r="AD85" s="7"/>
      <c r="AE85" s="8">
        <v>45534</v>
      </c>
    </row>
    <row r="86" spans="1:31" x14ac:dyDescent="0.35">
      <c r="A86" s="7">
        <v>901470566</v>
      </c>
      <c r="B86" s="7" t="s">
        <v>12</v>
      </c>
      <c r="C86" s="7" t="s">
        <v>13</v>
      </c>
      <c r="D86" s="7">
        <v>1753</v>
      </c>
      <c r="E86" s="7" t="s">
        <v>101</v>
      </c>
      <c r="F86" s="7" t="s">
        <v>193</v>
      </c>
      <c r="G86" s="8">
        <v>45488</v>
      </c>
      <c r="H86" s="8">
        <v>45488</v>
      </c>
      <c r="I86" s="8">
        <v>45566.291666666664</v>
      </c>
      <c r="J86" s="13">
        <v>55000</v>
      </c>
      <c r="K86" s="13">
        <v>55000</v>
      </c>
      <c r="L86" s="5" t="s">
        <v>14</v>
      </c>
      <c r="M86" s="10" t="s">
        <v>15</v>
      </c>
      <c r="N86" s="7" t="s">
        <v>16</v>
      </c>
      <c r="O86" s="10" t="s">
        <v>17</v>
      </c>
      <c r="P86" s="7" t="s">
        <v>229</v>
      </c>
      <c r="Q86" s="7" t="s">
        <v>207</v>
      </c>
      <c r="R86" s="13">
        <v>0</v>
      </c>
      <c r="S86" s="13">
        <v>0</v>
      </c>
      <c r="T86" s="13">
        <v>0</v>
      </c>
      <c r="U86" s="13"/>
      <c r="V86" s="13">
        <v>0</v>
      </c>
      <c r="W86" s="13">
        <v>0</v>
      </c>
      <c r="X86" s="13">
        <v>0</v>
      </c>
      <c r="Y86" s="13">
        <v>0</v>
      </c>
      <c r="Z86" s="7"/>
      <c r="AA86" s="13">
        <v>0</v>
      </c>
      <c r="AB86" s="7"/>
      <c r="AC86" s="7"/>
      <c r="AD86" s="7"/>
      <c r="AE86" s="8">
        <v>45534</v>
      </c>
    </row>
    <row r="87" spans="1:31" x14ac:dyDescent="0.35">
      <c r="A87" s="7">
        <v>901470566</v>
      </c>
      <c r="B87" s="7" t="s">
        <v>12</v>
      </c>
      <c r="C87" s="7" t="s">
        <v>13</v>
      </c>
      <c r="D87" s="7">
        <v>1754</v>
      </c>
      <c r="E87" s="7" t="s">
        <v>102</v>
      </c>
      <c r="F87" s="7" t="s">
        <v>194</v>
      </c>
      <c r="G87" s="8">
        <v>45488</v>
      </c>
      <c r="H87" s="8">
        <v>45488</v>
      </c>
      <c r="I87" s="8">
        <v>45566.291666666664</v>
      </c>
      <c r="J87" s="13">
        <v>320000</v>
      </c>
      <c r="K87" s="13">
        <v>320000</v>
      </c>
      <c r="L87" s="5" t="s">
        <v>14</v>
      </c>
      <c r="M87" s="10" t="s">
        <v>15</v>
      </c>
      <c r="N87" s="7" t="s">
        <v>16</v>
      </c>
      <c r="O87" s="10" t="s">
        <v>17</v>
      </c>
      <c r="P87" s="7" t="s">
        <v>229</v>
      </c>
      <c r="Q87" s="7" t="s">
        <v>207</v>
      </c>
      <c r="R87" s="13">
        <v>0</v>
      </c>
      <c r="S87" s="13">
        <v>0</v>
      </c>
      <c r="T87" s="13">
        <v>0</v>
      </c>
      <c r="U87" s="13"/>
      <c r="V87" s="13">
        <v>0</v>
      </c>
      <c r="W87" s="13">
        <v>0</v>
      </c>
      <c r="X87" s="13">
        <v>0</v>
      </c>
      <c r="Y87" s="13">
        <v>0</v>
      </c>
      <c r="Z87" s="7"/>
      <c r="AA87" s="13">
        <v>0</v>
      </c>
      <c r="AB87" s="7"/>
      <c r="AC87" s="7"/>
      <c r="AD87" s="7"/>
      <c r="AE87" s="8">
        <v>45534</v>
      </c>
    </row>
    <row r="88" spans="1:31" x14ac:dyDescent="0.35">
      <c r="A88" s="7">
        <v>901470566</v>
      </c>
      <c r="B88" s="7" t="s">
        <v>12</v>
      </c>
      <c r="C88" s="7" t="s">
        <v>13</v>
      </c>
      <c r="D88" s="7">
        <v>1755</v>
      </c>
      <c r="E88" s="7" t="s">
        <v>103</v>
      </c>
      <c r="F88" s="7" t="s">
        <v>195</v>
      </c>
      <c r="G88" s="8">
        <v>45488</v>
      </c>
      <c r="H88" s="8">
        <v>45488</v>
      </c>
      <c r="I88" s="8">
        <v>45566.291666666664</v>
      </c>
      <c r="J88" s="13">
        <v>600000</v>
      </c>
      <c r="K88" s="13">
        <v>600000</v>
      </c>
      <c r="L88" s="5" t="s">
        <v>14</v>
      </c>
      <c r="M88" s="10" t="s">
        <v>15</v>
      </c>
      <c r="N88" s="7" t="s">
        <v>16</v>
      </c>
      <c r="O88" s="10" t="s">
        <v>17</v>
      </c>
      <c r="P88" s="7" t="s">
        <v>229</v>
      </c>
      <c r="Q88" s="7" t="s">
        <v>207</v>
      </c>
      <c r="R88" s="13">
        <v>0</v>
      </c>
      <c r="S88" s="13">
        <v>0</v>
      </c>
      <c r="T88" s="13">
        <v>0</v>
      </c>
      <c r="U88" s="13"/>
      <c r="V88" s="13">
        <v>0</v>
      </c>
      <c r="W88" s="13">
        <v>0</v>
      </c>
      <c r="X88" s="13">
        <v>0</v>
      </c>
      <c r="Y88" s="13">
        <v>0</v>
      </c>
      <c r="Z88" s="7"/>
      <c r="AA88" s="13">
        <v>0</v>
      </c>
      <c r="AB88" s="7"/>
      <c r="AC88" s="7"/>
      <c r="AD88" s="7"/>
      <c r="AE88" s="8">
        <v>45534</v>
      </c>
    </row>
    <row r="89" spans="1:31" x14ac:dyDescent="0.35">
      <c r="A89" s="7">
        <v>901470566</v>
      </c>
      <c r="B89" s="7" t="s">
        <v>12</v>
      </c>
      <c r="C89" s="7" t="s">
        <v>13</v>
      </c>
      <c r="D89" s="7">
        <v>1756</v>
      </c>
      <c r="E89" s="7" t="s">
        <v>104</v>
      </c>
      <c r="F89" s="7" t="s">
        <v>196</v>
      </c>
      <c r="G89" s="8">
        <v>45488</v>
      </c>
      <c r="H89" s="8">
        <v>45488</v>
      </c>
      <c r="I89" s="8">
        <v>45566.291666666664</v>
      </c>
      <c r="J89" s="13">
        <v>2310000</v>
      </c>
      <c r="K89" s="13">
        <v>2310000</v>
      </c>
      <c r="L89" s="5" t="s">
        <v>14</v>
      </c>
      <c r="M89" s="10" t="s">
        <v>15</v>
      </c>
      <c r="N89" s="7" t="s">
        <v>16</v>
      </c>
      <c r="O89" s="10" t="s">
        <v>17</v>
      </c>
      <c r="P89" s="7" t="s">
        <v>229</v>
      </c>
      <c r="Q89" s="7" t="s">
        <v>207</v>
      </c>
      <c r="R89" s="13">
        <v>0</v>
      </c>
      <c r="S89" s="13">
        <v>0</v>
      </c>
      <c r="T89" s="13">
        <v>0</v>
      </c>
      <c r="U89" s="13"/>
      <c r="V89" s="13">
        <v>0</v>
      </c>
      <c r="W89" s="13">
        <v>0</v>
      </c>
      <c r="X89" s="13">
        <v>0</v>
      </c>
      <c r="Y89" s="13">
        <v>0</v>
      </c>
      <c r="Z89" s="7"/>
      <c r="AA89" s="13">
        <v>0</v>
      </c>
      <c r="AB89" s="7"/>
      <c r="AC89" s="7"/>
      <c r="AD89" s="7"/>
      <c r="AE89" s="8">
        <v>45534</v>
      </c>
    </row>
    <row r="90" spans="1:31" x14ac:dyDescent="0.35">
      <c r="A90" s="7">
        <v>901470566</v>
      </c>
      <c r="B90" s="7" t="s">
        <v>12</v>
      </c>
      <c r="C90" s="7" t="s">
        <v>13</v>
      </c>
      <c r="D90" s="7">
        <v>1757</v>
      </c>
      <c r="E90" s="7" t="s">
        <v>105</v>
      </c>
      <c r="F90" s="7" t="s">
        <v>197</v>
      </c>
      <c r="G90" s="8">
        <v>45488</v>
      </c>
      <c r="H90" s="8">
        <v>45488</v>
      </c>
      <c r="I90" s="8">
        <v>0</v>
      </c>
      <c r="J90" s="13">
        <v>540000</v>
      </c>
      <c r="K90" s="13">
        <v>540000</v>
      </c>
      <c r="L90" s="5" t="s">
        <v>14</v>
      </c>
      <c r="M90" s="10" t="s">
        <v>15</v>
      </c>
      <c r="N90" s="7" t="s">
        <v>16</v>
      </c>
      <c r="O90" s="10" t="s">
        <v>17</v>
      </c>
      <c r="P90" s="7" t="s">
        <v>209</v>
      </c>
      <c r="Q90" s="7" t="s">
        <v>208</v>
      </c>
      <c r="R90" s="13">
        <v>0</v>
      </c>
      <c r="S90" s="13">
        <v>0</v>
      </c>
      <c r="T90" s="13">
        <v>0</v>
      </c>
      <c r="U90" s="13"/>
      <c r="V90" s="13">
        <v>0</v>
      </c>
      <c r="W90" s="13">
        <v>0</v>
      </c>
      <c r="X90" s="13">
        <v>0</v>
      </c>
      <c r="Y90" s="13">
        <v>0</v>
      </c>
      <c r="Z90" s="7"/>
      <c r="AA90" s="13">
        <v>0</v>
      </c>
      <c r="AB90" s="7"/>
      <c r="AC90" s="7"/>
      <c r="AD90" s="7"/>
      <c r="AE90" s="8">
        <v>45534</v>
      </c>
    </row>
    <row r="91" spans="1:31" x14ac:dyDescent="0.35">
      <c r="A91" s="7">
        <v>901470566</v>
      </c>
      <c r="B91" s="7" t="s">
        <v>12</v>
      </c>
      <c r="C91" s="7" t="s">
        <v>13</v>
      </c>
      <c r="D91" s="7">
        <v>1758</v>
      </c>
      <c r="E91" s="7" t="s">
        <v>106</v>
      </c>
      <c r="F91" s="7" t="s">
        <v>198</v>
      </c>
      <c r="G91" s="8">
        <v>45488</v>
      </c>
      <c r="H91" s="8">
        <v>45488</v>
      </c>
      <c r="I91" s="8">
        <v>0</v>
      </c>
      <c r="J91" s="13">
        <v>600000</v>
      </c>
      <c r="K91" s="13">
        <v>600000</v>
      </c>
      <c r="L91" s="5" t="s">
        <v>14</v>
      </c>
      <c r="M91" s="10" t="s">
        <v>15</v>
      </c>
      <c r="N91" s="7" t="s">
        <v>16</v>
      </c>
      <c r="O91" s="10" t="s">
        <v>17</v>
      </c>
      <c r="P91" s="7" t="s">
        <v>209</v>
      </c>
      <c r="Q91" s="7" t="s">
        <v>208</v>
      </c>
      <c r="R91" s="13">
        <v>0</v>
      </c>
      <c r="S91" s="13">
        <v>0</v>
      </c>
      <c r="T91" s="13">
        <v>0</v>
      </c>
      <c r="U91" s="13"/>
      <c r="V91" s="13">
        <v>0</v>
      </c>
      <c r="W91" s="13">
        <v>0</v>
      </c>
      <c r="X91" s="13">
        <v>0</v>
      </c>
      <c r="Y91" s="13">
        <v>0</v>
      </c>
      <c r="Z91" s="7"/>
      <c r="AA91" s="13">
        <v>0</v>
      </c>
      <c r="AB91" s="7"/>
      <c r="AC91" s="7"/>
      <c r="AD91" s="7"/>
      <c r="AE91" s="8">
        <v>45534</v>
      </c>
    </row>
    <row r="92" spans="1:31" x14ac:dyDescent="0.35">
      <c r="A92" s="7">
        <v>901470566</v>
      </c>
      <c r="B92" s="7" t="s">
        <v>12</v>
      </c>
      <c r="C92" s="7" t="s">
        <v>13</v>
      </c>
      <c r="D92" s="7">
        <v>1759</v>
      </c>
      <c r="E92" s="7" t="s">
        <v>107</v>
      </c>
      <c r="F92" s="7" t="s">
        <v>199</v>
      </c>
      <c r="G92" s="8">
        <v>45488</v>
      </c>
      <c r="H92" s="8">
        <v>45488</v>
      </c>
      <c r="I92" s="8" t="e">
        <v>#N/A</v>
      </c>
      <c r="J92" s="13">
        <v>180000</v>
      </c>
      <c r="K92" s="13">
        <v>180000</v>
      </c>
      <c r="L92" s="5" t="s">
        <v>14</v>
      </c>
      <c r="M92" s="10" t="s">
        <v>15</v>
      </c>
      <c r="N92" s="7" t="s">
        <v>16</v>
      </c>
      <c r="O92" s="10" t="s">
        <v>17</v>
      </c>
      <c r="P92" s="7" t="s">
        <v>209</v>
      </c>
      <c r="Q92" s="7" t="e">
        <v>#N/A</v>
      </c>
      <c r="R92" s="13">
        <v>0</v>
      </c>
      <c r="S92" s="13">
        <v>0</v>
      </c>
      <c r="T92" s="13">
        <v>0</v>
      </c>
      <c r="U92" s="13"/>
      <c r="V92" s="13">
        <v>0</v>
      </c>
      <c r="W92" s="13">
        <v>0</v>
      </c>
      <c r="X92" s="13">
        <v>0</v>
      </c>
      <c r="Y92" s="13">
        <v>0</v>
      </c>
      <c r="Z92" s="7"/>
      <c r="AA92" s="13">
        <v>0</v>
      </c>
      <c r="AB92" s="7"/>
      <c r="AC92" s="7"/>
      <c r="AD92" s="7"/>
      <c r="AE92" s="8">
        <v>45534</v>
      </c>
    </row>
    <row r="93" spans="1:31" x14ac:dyDescent="0.35">
      <c r="A93" s="7">
        <v>901470566</v>
      </c>
      <c r="B93" s="7" t="s">
        <v>12</v>
      </c>
      <c r="C93" s="7" t="s">
        <v>13</v>
      </c>
      <c r="D93" s="7">
        <v>1760</v>
      </c>
      <c r="E93" s="7" t="s">
        <v>108</v>
      </c>
      <c r="F93" s="7" t="s">
        <v>200</v>
      </c>
      <c r="G93" s="8">
        <v>45488</v>
      </c>
      <c r="H93" s="8">
        <v>45488</v>
      </c>
      <c r="I93" s="8">
        <v>0</v>
      </c>
      <c r="J93" s="13">
        <v>895000</v>
      </c>
      <c r="K93" s="13">
        <v>895000</v>
      </c>
      <c r="L93" s="5" t="s">
        <v>14</v>
      </c>
      <c r="M93" s="10" t="s">
        <v>15</v>
      </c>
      <c r="N93" s="7" t="s">
        <v>16</v>
      </c>
      <c r="O93" s="10" t="s">
        <v>17</v>
      </c>
      <c r="P93" s="7" t="s">
        <v>209</v>
      </c>
      <c r="Q93" s="7" t="s">
        <v>208</v>
      </c>
      <c r="R93" s="13">
        <v>0</v>
      </c>
      <c r="S93" s="13">
        <v>0</v>
      </c>
      <c r="T93" s="13">
        <v>0</v>
      </c>
      <c r="U93" s="13"/>
      <c r="V93" s="13">
        <v>0</v>
      </c>
      <c r="W93" s="13">
        <v>0</v>
      </c>
      <c r="X93" s="13">
        <v>0</v>
      </c>
      <c r="Y93" s="13">
        <v>0</v>
      </c>
      <c r="Z93" s="7"/>
      <c r="AA93" s="13">
        <v>0</v>
      </c>
      <c r="AB93" s="7"/>
      <c r="AC93" s="7"/>
      <c r="AD93" s="7"/>
      <c r="AE93" s="8">
        <v>45534</v>
      </c>
    </row>
    <row r="94" spans="1:31" x14ac:dyDescent="0.35">
      <c r="A94" s="7">
        <v>901470566</v>
      </c>
      <c r="B94" s="7" t="s">
        <v>12</v>
      </c>
      <c r="C94" s="7" t="s">
        <v>13</v>
      </c>
      <c r="D94" s="7">
        <v>1761</v>
      </c>
      <c r="E94" s="7" t="s">
        <v>109</v>
      </c>
      <c r="F94" s="7" t="s">
        <v>201</v>
      </c>
      <c r="G94" s="8">
        <v>45488</v>
      </c>
      <c r="H94" s="8">
        <v>45488</v>
      </c>
      <c r="I94" s="8">
        <v>0</v>
      </c>
      <c r="J94" s="13">
        <v>2060000</v>
      </c>
      <c r="K94" s="13">
        <v>2060000</v>
      </c>
      <c r="L94" s="5" t="s">
        <v>14</v>
      </c>
      <c r="M94" s="10" t="s">
        <v>15</v>
      </c>
      <c r="N94" s="7" t="s">
        <v>16</v>
      </c>
      <c r="O94" s="10" t="s">
        <v>17</v>
      </c>
      <c r="P94" s="7" t="s">
        <v>209</v>
      </c>
      <c r="Q94" s="7" t="s">
        <v>208</v>
      </c>
      <c r="R94" s="13">
        <v>0</v>
      </c>
      <c r="S94" s="13">
        <v>0</v>
      </c>
      <c r="T94" s="13">
        <v>0</v>
      </c>
      <c r="U94" s="13"/>
      <c r="V94" s="13">
        <v>0</v>
      </c>
      <c r="W94" s="13">
        <v>0</v>
      </c>
      <c r="X94" s="13">
        <v>0</v>
      </c>
      <c r="Y94" s="13">
        <v>0</v>
      </c>
      <c r="Z94" s="7"/>
      <c r="AA94" s="13">
        <v>0</v>
      </c>
      <c r="AB94" s="7"/>
      <c r="AC94" s="7"/>
      <c r="AD94" s="7"/>
      <c r="AE94" s="8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R1:Y1 AA1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5" sqref="I25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243</v>
      </c>
      <c r="E2" s="37"/>
      <c r="F2" s="37"/>
      <c r="G2" s="37"/>
      <c r="H2" s="37"/>
      <c r="I2" s="38"/>
      <c r="J2" s="39" t="s">
        <v>244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245</v>
      </c>
      <c r="E4" s="37"/>
      <c r="F4" s="37"/>
      <c r="G4" s="37"/>
      <c r="H4" s="37"/>
      <c r="I4" s="38"/>
      <c r="J4" s="39" t="s">
        <v>246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267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265</v>
      </c>
      <c r="J11" s="53"/>
    </row>
    <row r="12" spans="2:10" ht="13" x14ac:dyDescent="0.3">
      <c r="B12" s="52"/>
      <c r="C12" s="54" t="s">
        <v>266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283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268</v>
      </c>
      <c r="D16" s="55"/>
      <c r="G16" s="57"/>
      <c r="H16" s="59" t="s">
        <v>247</v>
      </c>
      <c r="I16" s="59" t="s">
        <v>248</v>
      </c>
      <c r="J16" s="53"/>
    </row>
    <row r="17" spans="2:14" ht="13" x14ac:dyDescent="0.3">
      <c r="B17" s="52"/>
      <c r="C17" s="54" t="s">
        <v>249</v>
      </c>
      <c r="D17" s="54"/>
      <c r="E17" s="54"/>
      <c r="F17" s="54"/>
      <c r="G17" s="57"/>
      <c r="H17" s="60">
        <v>92</v>
      </c>
      <c r="I17" s="61">
        <v>57183600</v>
      </c>
      <c r="J17" s="53"/>
    </row>
    <row r="18" spans="2:14" x14ac:dyDescent="0.25">
      <c r="B18" s="52"/>
      <c r="C18" s="33" t="s">
        <v>250</v>
      </c>
      <c r="G18" s="57"/>
      <c r="H18" s="63">
        <v>30</v>
      </c>
      <c r="I18" s="64">
        <v>9978100</v>
      </c>
      <c r="J18" s="53"/>
    </row>
    <row r="19" spans="2:14" x14ac:dyDescent="0.25">
      <c r="B19" s="52"/>
      <c r="C19" s="33" t="s">
        <v>251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252</v>
      </c>
      <c r="H20" s="65">
        <v>13</v>
      </c>
      <c r="I20" s="66">
        <v>8255000</v>
      </c>
      <c r="J20" s="53"/>
    </row>
    <row r="21" spans="2:14" x14ac:dyDescent="0.25">
      <c r="B21" s="52"/>
      <c r="C21" s="33" t="s">
        <v>253</v>
      </c>
      <c r="H21" s="65">
        <v>13</v>
      </c>
      <c r="I21" s="66">
        <v>13410500</v>
      </c>
      <c r="J21" s="53"/>
      <c r="N21" s="67"/>
    </row>
    <row r="22" spans="2:14" ht="13" thickBot="1" x14ac:dyDescent="0.3">
      <c r="B22" s="52"/>
      <c r="C22" s="33" t="s">
        <v>254</v>
      </c>
      <c r="H22" s="68">
        <v>3</v>
      </c>
      <c r="I22" s="69">
        <v>65000</v>
      </c>
      <c r="J22" s="53"/>
    </row>
    <row r="23" spans="2:14" ht="13" x14ac:dyDescent="0.3">
      <c r="B23" s="52"/>
      <c r="C23" s="54" t="s">
        <v>255</v>
      </c>
      <c r="D23" s="54"/>
      <c r="E23" s="54"/>
      <c r="F23" s="54"/>
      <c r="H23" s="70">
        <f>H18+H19+H20+H21+H22</f>
        <v>59</v>
      </c>
      <c r="I23" s="71">
        <f>I18+I19+I20+I21+I22</f>
        <v>31708600</v>
      </c>
      <c r="J23" s="53"/>
    </row>
    <row r="24" spans="2:14" x14ac:dyDescent="0.25">
      <c r="B24" s="52"/>
      <c r="C24" s="33" t="s">
        <v>256</v>
      </c>
      <c r="H24" s="65">
        <v>27</v>
      </c>
      <c r="I24" s="66">
        <v>18790000</v>
      </c>
      <c r="J24" s="53"/>
    </row>
    <row r="25" spans="2:14" ht="13" thickBot="1" x14ac:dyDescent="0.3">
      <c r="B25" s="52"/>
      <c r="C25" s="33" t="s">
        <v>229</v>
      </c>
      <c r="H25" s="68">
        <v>6</v>
      </c>
      <c r="I25" s="69">
        <v>6685000</v>
      </c>
      <c r="J25" s="53"/>
    </row>
    <row r="26" spans="2:14" ht="13" x14ac:dyDescent="0.3">
      <c r="B26" s="52"/>
      <c r="C26" s="54" t="s">
        <v>257</v>
      </c>
      <c r="D26" s="54"/>
      <c r="E26" s="54"/>
      <c r="F26" s="54"/>
      <c r="H26" s="70">
        <f>H24+H25</f>
        <v>33</v>
      </c>
      <c r="I26" s="71">
        <f>I24+I25</f>
        <v>25475000</v>
      </c>
      <c r="J26" s="53"/>
    </row>
    <row r="27" spans="2:14" ht="13.5" thickBot="1" x14ac:dyDescent="0.35">
      <c r="B27" s="52"/>
      <c r="C27" s="57" t="s">
        <v>258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259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260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92</v>
      </c>
      <c r="I31" s="64">
        <f>I23+I26+I28</f>
        <v>57183600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281</v>
      </c>
      <c r="D38" s="79"/>
      <c r="E38" s="57"/>
      <c r="F38" s="57"/>
      <c r="G38" s="57"/>
      <c r="H38" s="86" t="s">
        <v>261</v>
      </c>
      <c r="I38" s="79"/>
      <c r="J38" s="75"/>
    </row>
    <row r="39" spans="2:10" ht="13" x14ac:dyDescent="0.3">
      <c r="B39" s="52"/>
      <c r="C39" s="72" t="s">
        <v>282</v>
      </c>
      <c r="D39" s="57"/>
      <c r="E39" s="57"/>
      <c r="F39" s="57"/>
      <c r="G39" s="57"/>
      <c r="H39" s="72" t="s">
        <v>262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263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264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2"/>
      <c r="B1" s="93"/>
      <c r="C1" s="94" t="s">
        <v>269</v>
      </c>
      <c r="D1" s="95"/>
      <c r="E1" s="95"/>
      <c r="F1" s="95"/>
      <c r="G1" s="95"/>
      <c r="H1" s="96"/>
      <c r="I1" s="97" t="s">
        <v>244</v>
      </c>
    </row>
    <row r="2" spans="1:9" ht="53.5" customHeight="1" thickBot="1" x14ac:dyDescent="0.4">
      <c r="A2" s="98"/>
      <c r="B2" s="99"/>
      <c r="C2" s="100" t="s">
        <v>270</v>
      </c>
      <c r="D2" s="101"/>
      <c r="E2" s="101"/>
      <c r="F2" s="101"/>
      <c r="G2" s="101"/>
      <c r="H2" s="102"/>
      <c r="I2" s="103" t="s">
        <v>271</v>
      </c>
    </row>
    <row r="3" spans="1:9" x14ac:dyDescent="0.35">
      <c r="A3" s="104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104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104"/>
      <c r="B5" s="54" t="s">
        <v>267</v>
      </c>
      <c r="C5" s="105"/>
      <c r="D5" s="106"/>
      <c r="E5" s="57"/>
      <c r="F5" s="57"/>
      <c r="G5" s="57"/>
      <c r="H5" s="57"/>
      <c r="I5" s="75"/>
    </row>
    <row r="6" spans="1:9" x14ac:dyDescent="0.35">
      <c r="A6" s="104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104"/>
      <c r="B7" s="54" t="s">
        <v>265</v>
      </c>
      <c r="C7" s="57"/>
      <c r="D7" s="57"/>
      <c r="E7" s="57"/>
      <c r="F7" s="57"/>
      <c r="G7" s="57"/>
      <c r="H7" s="57"/>
      <c r="I7" s="75"/>
    </row>
    <row r="8" spans="1:9" x14ac:dyDescent="0.35">
      <c r="A8" s="104"/>
      <c r="B8" s="54" t="s">
        <v>266</v>
      </c>
      <c r="C8" s="57"/>
      <c r="D8" s="57"/>
      <c r="E8" s="57"/>
      <c r="F8" s="57"/>
      <c r="G8" s="57"/>
      <c r="H8" s="57"/>
      <c r="I8" s="75"/>
    </row>
    <row r="9" spans="1:9" x14ac:dyDescent="0.35">
      <c r="A9" s="104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104"/>
      <c r="B10" s="57" t="s">
        <v>272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104"/>
      <c r="B11" s="107"/>
      <c r="C11" s="57"/>
      <c r="D11" s="57"/>
      <c r="E11" s="57"/>
      <c r="F11" s="57"/>
      <c r="G11" s="57"/>
      <c r="H11" s="57"/>
      <c r="I11" s="75"/>
    </row>
    <row r="12" spans="1:9" x14ac:dyDescent="0.35">
      <c r="A12" s="104"/>
      <c r="B12" s="33" t="s">
        <v>268</v>
      </c>
      <c r="C12" s="106"/>
      <c r="D12" s="57"/>
      <c r="E12" s="57"/>
      <c r="F12" s="57"/>
      <c r="G12" s="59" t="s">
        <v>273</v>
      </c>
      <c r="H12" s="59" t="s">
        <v>274</v>
      </c>
      <c r="I12" s="75"/>
    </row>
    <row r="13" spans="1:9" x14ac:dyDescent="0.35">
      <c r="A13" s="104"/>
      <c r="B13" s="72" t="s">
        <v>249</v>
      </c>
      <c r="C13" s="72"/>
      <c r="D13" s="72"/>
      <c r="E13" s="72"/>
      <c r="F13" s="57"/>
      <c r="G13" s="108">
        <f>G19</f>
        <v>59</v>
      </c>
      <c r="H13" s="109">
        <f>H19</f>
        <v>31708600</v>
      </c>
      <c r="I13" s="75"/>
    </row>
    <row r="14" spans="1:9" x14ac:dyDescent="0.35">
      <c r="A14" s="104"/>
      <c r="B14" s="57" t="s">
        <v>250</v>
      </c>
      <c r="C14" s="57"/>
      <c r="D14" s="57"/>
      <c r="E14" s="57"/>
      <c r="F14" s="57"/>
      <c r="G14" s="110">
        <v>30</v>
      </c>
      <c r="H14" s="111">
        <v>9978100</v>
      </c>
      <c r="I14" s="75"/>
    </row>
    <row r="15" spans="1:9" x14ac:dyDescent="0.35">
      <c r="A15" s="104"/>
      <c r="B15" s="57" t="s">
        <v>251</v>
      </c>
      <c r="C15" s="57"/>
      <c r="D15" s="57"/>
      <c r="E15" s="57"/>
      <c r="F15" s="57"/>
      <c r="G15" s="110">
        <v>0</v>
      </c>
      <c r="H15" s="111">
        <v>0</v>
      </c>
      <c r="I15" s="75"/>
    </row>
    <row r="16" spans="1:9" x14ac:dyDescent="0.35">
      <c r="A16" s="104"/>
      <c r="B16" s="57" t="s">
        <v>252</v>
      </c>
      <c r="C16" s="57"/>
      <c r="D16" s="57"/>
      <c r="E16" s="57"/>
      <c r="F16" s="57"/>
      <c r="G16" s="110">
        <v>13</v>
      </c>
      <c r="H16" s="111">
        <v>8255000</v>
      </c>
      <c r="I16" s="75"/>
    </row>
    <row r="17" spans="1:9" x14ac:dyDescent="0.35">
      <c r="A17" s="104"/>
      <c r="B17" s="57" t="s">
        <v>253</v>
      </c>
      <c r="C17" s="57"/>
      <c r="D17" s="57"/>
      <c r="E17" s="57"/>
      <c r="F17" s="57"/>
      <c r="G17" s="110">
        <v>13</v>
      </c>
      <c r="H17" s="111">
        <v>13410500</v>
      </c>
      <c r="I17" s="75"/>
    </row>
    <row r="18" spans="1:9" x14ac:dyDescent="0.35">
      <c r="A18" s="104"/>
      <c r="B18" s="57" t="s">
        <v>275</v>
      </c>
      <c r="C18" s="57"/>
      <c r="D18" s="57"/>
      <c r="E18" s="57"/>
      <c r="F18" s="57"/>
      <c r="G18" s="112">
        <v>3</v>
      </c>
      <c r="H18" s="113">
        <v>65000</v>
      </c>
      <c r="I18" s="75"/>
    </row>
    <row r="19" spans="1:9" x14ac:dyDescent="0.35">
      <c r="A19" s="104"/>
      <c r="B19" s="72" t="s">
        <v>276</v>
      </c>
      <c r="C19" s="72"/>
      <c r="D19" s="72"/>
      <c r="E19" s="72"/>
      <c r="F19" s="57"/>
      <c r="G19" s="110">
        <f>SUM(G14:G18)</f>
        <v>59</v>
      </c>
      <c r="H19" s="109">
        <f>(H14+H15+H16+H17+H18)</f>
        <v>31708600</v>
      </c>
      <c r="I19" s="75"/>
    </row>
    <row r="20" spans="1:9" ht="15" thickBot="1" x14ac:dyDescent="0.4">
      <c r="A20" s="104"/>
      <c r="B20" s="72"/>
      <c r="C20" s="72"/>
      <c r="D20" s="57"/>
      <c r="E20" s="57"/>
      <c r="F20" s="57"/>
      <c r="G20" s="114"/>
      <c r="H20" s="115"/>
      <c r="I20" s="75"/>
    </row>
    <row r="21" spans="1:9" ht="15" thickTop="1" x14ac:dyDescent="0.35">
      <c r="A21" s="104"/>
      <c r="B21" s="72"/>
      <c r="C21" s="72"/>
      <c r="D21" s="57"/>
      <c r="E21" s="57"/>
      <c r="F21" s="57"/>
      <c r="G21" s="79"/>
      <c r="H21" s="116"/>
      <c r="I21" s="75"/>
    </row>
    <row r="22" spans="1:9" x14ac:dyDescent="0.35">
      <c r="A22" s="104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104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104"/>
      <c r="B24" s="79" t="s">
        <v>277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104"/>
      <c r="B25" s="79" t="s">
        <v>281</v>
      </c>
      <c r="C25" s="79"/>
      <c r="D25" s="57"/>
      <c r="E25" s="57"/>
      <c r="F25" s="79" t="s">
        <v>278</v>
      </c>
      <c r="G25" s="79"/>
      <c r="H25" s="79"/>
      <c r="I25" s="75"/>
    </row>
    <row r="26" spans="1:9" x14ac:dyDescent="0.35">
      <c r="A26" s="104"/>
      <c r="B26" s="79" t="s">
        <v>282</v>
      </c>
      <c r="C26" s="79"/>
      <c r="D26" s="57"/>
      <c r="E26" s="57"/>
      <c r="F26" s="79" t="s">
        <v>279</v>
      </c>
      <c r="G26" s="79"/>
      <c r="H26" s="79"/>
      <c r="I26" s="75"/>
    </row>
    <row r="27" spans="1:9" x14ac:dyDescent="0.35">
      <c r="A27" s="104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104"/>
      <c r="B28" s="117" t="s">
        <v>280</v>
      </c>
      <c r="C28" s="117"/>
      <c r="D28" s="117"/>
      <c r="E28" s="117"/>
      <c r="F28" s="117"/>
      <c r="G28" s="117"/>
      <c r="H28" s="117"/>
      <c r="I28" s="75"/>
    </row>
    <row r="29" spans="1:9" ht="15" thickBot="1" x14ac:dyDescent="0.4">
      <c r="A29" s="118"/>
      <c r="B29" s="119"/>
      <c r="C29" s="119"/>
      <c r="D29" s="119"/>
      <c r="E29" s="119"/>
      <c r="F29" s="83"/>
      <c r="G29" s="83"/>
      <c r="H29" s="83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2024-09-17T20:15:17Z</cp:lastPrinted>
  <dcterms:created xsi:type="dcterms:W3CDTF">2022-06-01T14:39:12Z</dcterms:created>
  <dcterms:modified xsi:type="dcterms:W3CDTF">2024-09-17T21:29:27Z</dcterms:modified>
</cp:coreProperties>
</file>