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900094053 MULTIAYUDAS ORTOPEDICAS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FACTURA'!$A$2:$AC$111</definedName>
    <definedName name="_xlnm._FilterDatabase" localSheetId="0" hidden="1">'INFO IPS'!$A$1:$K$110</definedName>
  </definedNames>
  <calcPr calcId="152511"/>
  <pivotCaches>
    <pivotCache cacheId="10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D12" i="3"/>
  <c r="D11" i="3"/>
  <c r="Z1" i="2" l="1"/>
  <c r="X1" i="2"/>
  <c r="J1" i="2"/>
  <c r="W1" i="2" l="1"/>
  <c r="V1" i="2"/>
  <c r="U1" i="2"/>
  <c r="T1" i="2"/>
  <c r="Q1" i="2"/>
  <c r="P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N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PAZ Y SALVO 31 MAYO 2022</t>
        </r>
      </text>
    </comment>
    <comment ref="AA17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ANT. SERVICIOS DE SALUD NORA NUBIA NARANJO CABRERA</t>
        </r>
      </text>
    </comment>
    <comment ref="AA41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ANT. SERVICIOS DE SALUD NESTOR JULIO CALDERON R</t>
        </r>
      </text>
    </comment>
  </commentList>
</comments>
</file>

<file path=xl/sharedStrings.xml><?xml version="1.0" encoding="utf-8"?>
<sst xmlns="http://schemas.openxmlformats.org/spreadsheetml/2006/main" count="1531" uniqueCount="314">
  <si>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</si>
  <si>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</si>
  <si>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</si>
  <si>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</si>
  <si>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</si>
  <si>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</si>
  <si>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</si>
  <si>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</si>
  <si>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</si>
  <si>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</si>
  <si>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</si>
  <si>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MULTIAYUDAS ORTOPEDICAS LTDA</t>
  </si>
  <si>
    <t>FE</t>
  </si>
  <si>
    <t>Evento</t>
  </si>
  <si>
    <t>CALI</t>
  </si>
  <si>
    <t>FE4527</t>
  </si>
  <si>
    <t>FE4542</t>
  </si>
  <si>
    <t>FE4597</t>
  </si>
  <si>
    <t>FE4787</t>
  </si>
  <si>
    <t>FE4788</t>
  </si>
  <si>
    <t>FE4812</t>
  </si>
  <si>
    <t>FE3047</t>
  </si>
  <si>
    <t>FE3758</t>
  </si>
  <si>
    <t>FE5215</t>
  </si>
  <si>
    <t>FE5223</t>
  </si>
  <si>
    <t>FE5242</t>
  </si>
  <si>
    <t>FE5309</t>
  </si>
  <si>
    <t>FE5310</t>
  </si>
  <si>
    <t>FE5311</t>
  </si>
  <si>
    <t>FE5312</t>
  </si>
  <si>
    <t>FE5313</t>
  </si>
  <si>
    <t>FE5316</t>
  </si>
  <si>
    <t>FE5318</t>
  </si>
  <si>
    <t>FE5319</t>
  </si>
  <si>
    <t>FE5322</t>
  </si>
  <si>
    <t>FE5339</t>
  </si>
  <si>
    <t>FE5355</t>
  </si>
  <si>
    <t>FE5356</t>
  </si>
  <si>
    <t>FE5357</t>
  </si>
  <si>
    <t>FE5416</t>
  </si>
  <si>
    <t>FE5417</t>
  </si>
  <si>
    <t>FE5418</t>
  </si>
  <si>
    <t>FE5419</t>
  </si>
  <si>
    <t>FE5420</t>
  </si>
  <si>
    <t>FE5421</t>
  </si>
  <si>
    <t>FE5422</t>
  </si>
  <si>
    <t>FE5423</t>
  </si>
  <si>
    <t>FE5425</t>
  </si>
  <si>
    <t>FE5426</t>
  </si>
  <si>
    <t>FE5427</t>
  </si>
  <si>
    <t>FE5428</t>
  </si>
  <si>
    <t>FE5430</t>
  </si>
  <si>
    <t>FE5431</t>
  </si>
  <si>
    <t>FE5432</t>
  </si>
  <si>
    <t>FE5434</t>
  </si>
  <si>
    <t>FE5437</t>
  </si>
  <si>
    <t>FE5450</t>
  </si>
  <si>
    <t>FE5453</t>
  </si>
  <si>
    <t>FE5523</t>
  </si>
  <si>
    <t>FE5524</t>
  </si>
  <si>
    <t>FE5525</t>
  </si>
  <si>
    <t>FE5526</t>
  </si>
  <si>
    <t>FE5527</t>
  </si>
  <si>
    <t>FE5528</t>
  </si>
  <si>
    <t>FE5529</t>
  </si>
  <si>
    <t>FE5530</t>
  </si>
  <si>
    <t>FE5531</t>
  </si>
  <si>
    <t>FE5532</t>
  </si>
  <si>
    <t>FE5533</t>
  </si>
  <si>
    <t>FE5534</t>
  </si>
  <si>
    <t>FE5535</t>
  </si>
  <si>
    <t>FE5536</t>
  </si>
  <si>
    <t>FE5538</t>
  </si>
  <si>
    <t>FE5539</t>
  </si>
  <si>
    <t>FE5540</t>
  </si>
  <si>
    <t>FE5541</t>
  </si>
  <si>
    <t>FE5542</t>
  </si>
  <si>
    <t>FE5543</t>
  </si>
  <si>
    <t>FE5557</t>
  </si>
  <si>
    <t>FE5558</t>
  </si>
  <si>
    <t>FE5559</t>
  </si>
  <si>
    <t>FE5560</t>
  </si>
  <si>
    <t>FE5561</t>
  </si>
  <si>
    <t>FE5623</t>
  </si>
  <si>
    <t>FE5624</t>
  </si>
  <si>
    <t>FE5626</t>
  </si>
  <si>
    <t>FE5627</t>
  </si>
  <si>
    <t>FE5628</t>
  </si>
  <si>
    <t>FE5629</t>
  </si>
  <si>
    <t>FE5630</t>
  </si>
  <si>
    <t>FE5631</t>
  </si>
  <si>
    <t>FE5632</t>
  </si>
  <si>
    <t>FE5633</t>
  </si>
  <si>
    <t>FE5634</t>
  </si>
  <si>
    <t>FE5635</t>
  </si>
  <si>
    <t>FE5636</t>
  </si>
  <si>
    <t>FE5637</t>
  </si>
  <si>
    <t>FE5651</t>
  </si>
  <si>
    <t>FE5653</t>
  </si>
  <si>
    <t>FE5660</t>
  </si>
  <si>
    <t>FE5715</t>
  </si>
  <si>
    <t>FE5716</t>
  </si>
  <si>
    <t>FE5717</t>
  </si>
  <si>
    <t>FE5718</t>
  </si>
  <si>
    <t>FE5719</t>
  </si>
  <si>
    <t>FE5720</t>
  </si>
  <si>
    <t>FE5721</t>
  </si>
  <si>
    <t>FE5722</t>
  </si>
  <si>
    <t>FE5723</t>
  </si>
  <si>
    <t>FE5724</t>
  </si>
  <si>
    <t>FE5725</t>
  </si>
  <si>
    <t>FE5726</t>
  </si>
  <si>
    <t>FE5727</t>
  </si>
  <si>
    <t>FE5728</t>
  </si>
  <si>
    <t>FE5729</t>
  </si>
  <si>
    <t>FE5730</t>
  </si>
  <si>
    <t>FE5731</t>
  </si>
  <si>
    <t>FE5732</t>
  </si>
  <si>
    <t>FE5733</t>
  </si>
  <si>
    <t>FE5735</t>
  </si>
  <si>
    <t>FE5756</t>
  </si>
  <si>
    <t>FE5757</t>
  </si>
  <si>
    <t>FE5762</t>
  </si>
  <si>
    <t>FE5763</t>
  </si>
  <si>
    <t>VALIDAR FECHA DE PRESTACION DEL SERVICIO</t>
  </si>
  <si>
    <t>Llave</t>
  </si>
  <si>
    <t>900094053_FE3047</t>
  </si>
  <si>
    <t>900094053_FE3758</t>
  </si>
  <si>
    <t>900094053_FE4527</t>
  </si>
  <si>
    <t>900094053_FE4542</t>
  </si>
  <si>
    <t>900094053_FE4787</t>
  </si>
  <si>
    <t>900094053_FE4788</t>
  </si>
  <si>
    <t>900094053_FE4597</t>
  </si>
  <si>
    <t>900094053_FE4812</t>
  </si>
  <si>
    <t>900094053_FE5215</t>
  </si>
  <si>
    <t>900094053_FE5223</t>
  </si>
  <si>
    <t>900094053_FE5242</t>
  </si>
  <si>
    <t>900094053_FE5309</t>
  </si>
  <si>
    <t>900094053_FE5310</t>
  </si>
  <si>
    <t>900094053_FE5311</t>
  </si>
  <si>
    <t>900094053_FE5312</t>
  </si>
  <si>
    <t>900094053_FE5313</t>
  </si>
  <si>
    <t>900094053_FE5316</t>
  </si>
  <si>
    <t>900094053_FE5318</t>
  </si>
  <si>
    <t>900094053_FE5319</t>
  </si>
  <si>
    <t>900094053_FE5322</t>
  </si>
  <si>
    <t>900094053_FE5339</t>
  </si>
  <si>
    <t>900094053_FE5355</t>
  </si>
  <si>
    <t>900094053_FE5356</t>
  </si>
  <si>
    <t>900094053_FE5357</t>
  </si>
  <si>
    <t>900094053_FE5416</t>
  </si>
  <si>
    <t>900094053_FE5417</t>
  </si>
  <si>
    <t>900094053_FE5418</t>
  </si>
  <si>
    <t>900094053_FE5419</t>
  </si>
  <si>
    <t>900094053_FE5420</t>
  </si>
  <si>
    <t>900094053_FE5421</t>
  </si>
  <si>
    <t>900094053_FE5422</t>
  </si>
  <si>
    <t>900094053_FE5423</t>
  </si>
  <si>
    <t>900094053_FE5425</t>
  </si>
  <si>
    <t>900094053_FE5426</t>
  </si>
  <si>
    <t>900094053_FE5427</t>
  </si>
  <si>
    <t>900094053_FE5428</t>
  </si>
  <si>
    <t>900094053_FE5430</t>
  </si>
  <si>
    <t>900094053_FE5431</t>
  </si>
  <si>
    <t>900094053_FE5432</t>
  </si>
  <si>
    <t>900094053_FE5434</t>
  </si>
  <si>
    <t>900094053_FE5437</t>
  </si>
  <si>
    <t>900094053_FE5450</t>
  </si>
  <si>
    <t>900094053_FE5453</t>
  </si>
  <si>
    <t>900094053_FE5523</t>
  </si>
  <si>
    <t>900094053_FE5524</t>
  </si>
  <si>
    <t>900094053_FE5525</t>
  </si>
  <si>
    <t>900094053_FE5526</t>
  </si>
  <si>
    <t>900094053_FE5527</t>
  </si>
  <si>
    <t>900094053_FE5528</t>
  </si>
  <si>
    <t>900094053_FE5529</t>
  </si>
  <si>
    <t>900094053_FE5530</t>
  </si>
  <si>
    <t>900094053_FE5531</t>
  </si>
  <si>
    <t>900094053_FE5532</t>
  </si>
  <si>
    <t>900094053_FE5533</t>
  </si>
  <si>
    <t>900094053_FE5534</t>
  </si>
  <si>
    <t>900094053_FE5535</t>
  </si>
  <si>
    <t>900094053_FE5536</t>
  </si>
  <si>
    <t>900094053_FE5538</t>
  </si>
  <si>
    <t>900094053_FE5539</t>
  </si>
  <si>
    <t>900094053_FE5540</t>
  </si>
  <si>
    <t>900094053_FE5541</t>
  </si>
  <si>
    <t>900094053_FE5542</t>
  </si>
  <si>
    <t>900094053_FE5543</t>
  </si>
  <si>
    <t>900094053_FE5557</t>
  </si>
  <si>
    <t>900094053_FE5558</t>
  </si>
  <si>
    <t>900094053_FE5559</t>
  </si>
  <si>
    <t>900094053_FE5560</t>
  </si>
  <si>
    <t>900094053_FE5561</t>
  </si>
  <si>
    <t>900094053_FE5623</t>
  </si>
  <si>
    <t>900094053_FE5624</t>
  </si>
  <si>
    <t>900094053_FE5626</t>
  </si>
  <si>
    <t>900094053_FE5627</t>
  </si>
  <si>
    <t>900094053_FE5628</t>
  </si>
  <si>
    <t>900094053_FE5629</t>
  </si>
  <si>
    <t>900094053_FE5630</t>
  </si>
  <si>
    <t>900094053_FE5631</t>
  </si>
  <si>
    <t>900094053_FE5632</t>
  </si>
  <si>
    <t>900094053_FE5633</t>
  </si>
  <si>
    <t>900094053_FE5634</t>
  </si>
  <si>
    <t>900094053_FE5635</t>
  </si>
  <si>
    <t>900094053_FE5636</t>
  </si>
  <si>
    <t>900094053_FE5637</t>
  </si>
  <si>
    <t>900094053_FE5651</t>
  </si>
  <si>
    <t>900094053_FE5653</t>
  </si>
  <si>
    <t>900094053_FE5660</t>
  </si>
  <si>
    <t>900094053_FE5715</t>
  </si>
  <si>
    <t>900094053_FE5716</t>
  </si>
  <si>
    <t>900094053_FE5717</t>
  </si>
  <si>
    <t>900094053_FE5718</t>
  </si>
  <si>
    <t>900094053_FE5719</t>
  </si>
  <si>
    <t>900094053_FE5720</t>
  </si>
  <si>
    <t>900094053_FE5721</t>
  </si>
  <si>
    <t>900094053_FE5722</t>
  </si>
  <si>
    <t>900094053_FE5723</t>
  </si>
  <si>
    <t>900094053_FE5724</t>
  </si>
  <si>
    <t>900094053_FE5725</t>
  </si>
  <si>
    <t>900094053_FE5726</t>
  </si>
  <si>
    <t>900094053_FE5727</t>
  </si>
  <si>
    <t>900094053_FE5728</t>
  </si>
  <si>
    <t>900094053_FE5729</t>
  </si>
  <si>
    <t>900094053_FE5730</t>
  </si>
  <si>
    <t>900094053_FE5731</t>
  </si>
  <si>
    <t>900094053_FE5732</t>
  </si>
  <si>
    <t>900094053_FE5733</t>
  </si>
  <si>
    <t>900094053_FE5735</t>
  </si>
  <si>
    <t>900094053_FE5756</t>
  </si>
  <si>
    <t>900094053_FE5757</t>
  </si>
  <si>
    <t>900094053_FE5762</t>
  </si>
  <si>
    <t>900094053_FE5763</t>
  </si>
  <si>
    <t xml:space="preserve">Fecha de radicacion EPS </t>
  </si>
  <si>
    <t>Estado de Factura EPS Julio 11</t>
  </si>
  <si>
    <t>Boxalud</t>
  </si>
  <si>
    <t>Devuelta</t>
  </si>
  <si>
    <t>Finalizada</t>
  </si>
  <si>
    <t>Para auditoria de pertinencia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</si>
  <si>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</si>
  <si>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</si>
  <si>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</si>
  <si>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</si>
  <si>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</si>
  <si>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</si>
  <si>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Por pagar SAP</t>
  </si>
  <si>
    <t>P. abiertas doc</t>
  </si>
  <si>
    <t>Valor compensacion SAP</t>
  </si>
  <si>
    <t>Doc compensacion</t>
  </si>
  <si>
    <t xml:space="preserve">Fecha de compensacion </t>
  </si>
  <si>
    <t>Fecha de corte</t>
  </si>
  <si>
    <t>31.05.2024</t>
  </si>
  <si>
    <t>28.06.2024</t>
  </si>
  <si>
    <t>FACTURA EN PROCESO INTERNO</t>
  </si>
  <si>
    <t>FACTURA PENDIENTE EN PROGRAMACION DE PAGO</t>
  </si>
  <si>
    <t>FACTURA CANCELADA PARCIALMENTE - SALDO PENDIENTE EN PROGRAMACION DE PAGO</t>
  </si>
  <si>
    <t>Observacion objeccion</t>
  </si>
  <si>
    <t>Tipificacion objeccion</t>
  </si>
  <si>
    <t>Devolucion por extemporaneidad, el mipres 20221121223001976207 ralacionado a la entrega de la autorizacion 231036337638385 tiene com fecha mipres 21/11/2022 con viegencia de un año que va hasta el 21/11/2023 y la entrega fue el 8/05/2024 se entrego en una fecha extemporanea. Andres Fernandez</t>
  </si>
  <si>
    <t>devolucion la aut 223566100521453 relacionada de la factura esta anulada por favor verificar con el area de autorizaciones para dar continuidad al pago de la factura. Andres fernandez</t>
  </si>
  <si>
    <t>devolucion la aut 223566112519044 relacionada de la factura esta anulada por favor verificar con el area de autorizaciones para dar continuidad al pago de la factura. Andres fernandez</t>
  </si>
  <si>
    <t>Devolucion por direccionamiento la aut 230736148548634 con id mipres 80231134 esta mal direccionado, se autoriza una repacion de silla de reudas la cual de acuerdo a los cod mipres tutela se debia direcionar el cod 144 SILLAS DE RUEDAS Y COCHES NEUROLÓGICOS CON SUS RESPECTIVOS ADITAMENTOS PARA GARANTIZAR LA SEGURIDAD DEL PACIENTE y direccionan el 114 que es CREMAS Y LOCIONES HUMECTANTES, HIDRATANTES Y EMOLIENTES antes de realizar la entrega del servicio debe verificar los servicios autorizados y direccionados para poder ganatizar la efectividad de lo cobrado en la factura, por favor validar con el area autorizador para poder continuidad al pago de la factura. andres fernandez</t>
  </si>
  <si>
    <t>MIGRACION: AUT: DEVOLUCION EN LA AUT RELACIONADA 222493360313549 NO SEEVIDENCIA VALOR Y NOTACION DE LA COTIZACION AUTORIZADA, POR FAVOR VALIDAR CON AUTORIZACIONES PARA DAR TRAMITE A LA FACTU RA. ANDRES FERNANDEZ</t>
  </si>
  <si>
    <t>FACTURA DEVUELTA</t>
  </si>
  <si>
    <t xml:space="preserve">FACTURA ACEPTADA POR IPS </t>
  </si>
  <si>
    <t>MIGRACION: NO PBS_DEVOLUCION DE FACTURA CON SOPROTES COMPLETOS:1. NO SE EVINDENCIA REPORTE EN LA WEB SERVICE, POR FAVOR REPORTAR LA DISPENSACION DEL MISMO PARA DAR GESTIÓN AL TRAMITE. KEVIN YALANDA</t>
  </si>
  <si>
    <t>Etiquetas de fila</t>
  </si>
  <si>
    <t>Total general</t>
  </si>
  <si>
    <t xml:space="preserve">Cant. Facturas </t>
  </si>
  <si>
    <t xml:space="preserve">Saldo IPS </t>
  </si>
  <si>
    <t xml:space="preserve">Valor compensacion SAP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</si>
  <si>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</si>
  <si>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</si>
  <si>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</si>
  <si>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</si>
  <si>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</si>
  <si>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</si>
  <si>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</si>
  <si>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</si>
  <si>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</si>
  <si>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</si>
  <si>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</si>
  <si>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</si>
  <si>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</si>
  <si>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</si>
  <si>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</si>
  <si>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</si>
  <si>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</si>
  <si>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</si>
  <si>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</si>
  <si>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</si>
  <si>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</si>
  <si>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</si>
  <si>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 ACEPTADA POR LA IPS ( $ )</t>
  </si>
  <si>
    <t>Señores: MULTIAYUDAS ORTOPEDICAS LTDA</t>
  </si>
  <si>
    <t>NIT: 900094053</t>
  </si>
  <si>
    <t>Santiago de Cali, Julio 11 del 2024</t>
  </si>
  <si>
    <t>Con Corte al dia: 30/06/2024</t>
  </si>
  <si>
    <t>Luisa F. Mejía</t>
  </si>
  <si>
    <t>Auxiliar Contable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</si>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</sst>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0" fillId="0" borderId="0"/>
    <xf numFmtId="166" fontId="4" fillId="0" borderId="0" applyFont="0" applyFill="0" applyBorder="0" applyAlignment="0" applyProtection="0"/>
  </cellStyleXfs>
  <cellXfs count="16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2" fontId="0" fillId="0" borderId="1" xfId="1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2" fontId="5" fillId="3" borderId="1" xfId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5" fillId="3" borderId="0" xfId="0" applyFont="1" applyFill="1"/>
    <xf numFmtId="14" fontId="5" fillId="3" borderId="1" xfId="0" applyNumberFormat="1" applyFont="1" applyFill="1" applyBorder="1" applyAlignment="1">
      <alignment horizontal="center"/>
    </xf>
    <xf numFmtId="42" fontId="5" fillId="3" borderId="1" xfId="1" applyFont="1" applyFill="1" applyBorder="1" applyAlignment="1">
      <alignment horizontal="center"/>
    </xf>
    <xf numFmtId="0" fontId="5" fillId="3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14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1" xfId="0" applyFont="1" applyBorder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wrapText="1"/>
    </xf>
    <xf numFmtId="164" fontId="0" fillId="0" borderId="0" xfId="2" applyNumberFormat="1" applyFont="1"/>
    <xf numFmtId="164" fontId="1" fillId="0" borderId="1" xfId="2" applyNumberFormat="1" applyFont="1" applyBorder="1" applyAlignment="1">
      <alignment horizontal="center" vertical="center" wrapText="1"/>
    </xf>
    <xf numFmtId="164" fontId="1" fillId="6" borderId="1" xfId="2" applyNumberFormat="1" applyFont="1" applyFill="1" applyBorder="1" applyAlignment="1">
      <alignment horizontal="center" vertical="center" wrapText="1"/>
    </xf>
    <xf numFmtId="164" fontId="0" fillId="0" borderId="1" xfId="2" applyNumberFormat="1" applyFont="1" applyFill="1" applyBorder="1" applyAlignment="1">
      <alignment horizontal="center" wrapText="1"/>
    </xf>
    <xf numFmtId="164" fontId="1" fillId="0" borderId="0" xfId="2" applyNumberFormat="1" applyFont="1"/>
    <xf numFmtId="0" fontId="0" fillId="0" borderId="4" xfId="0" applyFont="1" applyBorder="1"/>
    <xf numFmtId="0" fontId="1" fillId="7" borderId="1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164" fontId="9" fillId="0" borderId="1" xfId="2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4" fontId="0" fillId="0" borderId="0" xfId="0" applyNumberFormat="1" applyFont="1"/>
    <xf numFmtId="164" fontId="9" fillId="9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/>
    <xf numFmtId="0" fontId="8" fillId="0" borderId="1" xfId="0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/>
    <xf numFmtId="0" fontId="8" fillId="0" borderId="0" xfId="0" applyFont="1" applyFill="1" applyAlignment="1">
      <alignment wrapText="1"/>
    </xf>
    <xf numFmtId="164" fontId="8" fillId="0" borderId="1" xfId="2" applyNumberFormat="1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wrapText="1"/>
    </xf>
    <xf numFmtId="164" fontId="0" fillId="0" borderId="11" xfId="2" applyNumberFormat="1" applyFont="1" applyBorder="1"/>
    <xf numFmtId="0" fontId="0" fillId="0" borderId="16" xfId="0" applyBorder="1" applyAlignment="1">
      <alignment horizontal="left"/>
    </xf>
    <xf numFmtId="164" fontId="0" fillId="0" borderId="16" xfId="2" applyNumberFormat="1" applyFont="1" applyBorder="1"/>
    <xf numFmtId="0" fontId="0" fillId="0" borderId="6" xfId="0" pivotButton="1" applyBorder="1"/>
    <xf numFmtId="164" fontId="0" fillId="0" borderId="6" xfId="2" applyNumberFormat="1" applyFont="1" applyBorder="1"/>
    <xf numFmtId="164" fontId="0" fillId="0" borderId="18" xfId="2" applyNumberFormat="1" applyFont="1" applyBorder="1"/>
    <xf numFmtId="0" fontId="0" fillId="0" borderId="6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11" fillId="0" borderId="0" xfId="4" applyFont="1"/>
    <xf numFmtId="0" fontId="11" fillId="0" borderId="7" xfId="4" applyFont="1" applyBorder="1" applyAlignment="1">
      <alignment horizontal="centerContinuous"/>
    </xf>
    <xf numFmtId="0" fontId="11" fillId="0" borderId="9" xfId="4" applyFont="1" applyBorder="1" applyAlignment="1">
      <alignment horizontal="centerContinuous"/>
    </xf>
    <xf numFmtId="0" fontId="12" fillId="0" borderId="7" xfId="4" applyFont="1" applyBorder="1" applyAlignment="1">
      <alignment horizontal="centerContinuous" vertical="center"/>
    </xf>
    <xf numFmtId="0" fontId="12" fillId="0" borderId="8" xfId="4" applyFont="1" applyBorder="1" applyAlignment="1">
      <alignment horizontal="centerContinuous" vertical="center"/>
    </xf>
    <xf numFmtId="0" fontId="12" fillId="0" borderId="9" xfId="4" applyFont="1" applyBorder="1" applyAlignment="1">
      <alignment horizontal="centerContinuous" vertical="center"/>
    </xf>
    <xf numFmtId="0" fontId="12" fillId="0" borderId="15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/>
    </xf>
    <xf numFmtId="0" fontId="11" fillId="0" borderId="11" xfId="4" applyFont="1" applyBorder="1" applyAlignment="1">
      <alignment horizontal="centerContinuous"/>
    </xf>
    <xf numFmtId="0" fontId="12" fillId="0" borderId="12" xfId="4" applyFont="1" applyBorder="1" applyAlignment="1">
      <alignment horizontal="centerContinuous" vertical="center"/>
    </xf>
    <xf numFmtId="0" fontId="12" fillId="0" borderId="13" xfId="4" applyFont="1" applyBorder="1" applyAlignment="1">
      <alignment horizontal="centerContinuous" vertical="center"/>
    </xf>
    <xf numFmtId="0" fontId="12" fillId="0" borderId="14" xfId="4" applyFont="1" applyBorder="1" applyAlignment="1">
      <alignment horizontal="centerContinuous" vertical="center"/>
    </xf>
    <xf numFmtId="0" fontId="12" fillId="0" borderId="17" xfId="4" applyFont="1" applyBorder="1" applyAlignment="1">
      <alignment horizontal="centerContinuous" vertical="center"/>
    </xf>
    <xf numFmtId="0" fontId="12" fillId="0" borderId="10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11" xfId="4" applyFont="1" applyBorder="1" applyAlignment="1">
      <alignment horizontal="centerContinuous" vertical="center"/>
    </xf>
    <xf numFmtId="0" fontId="12" fillId="0" borderId="16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/>
    </xf>
    <xf numFmtId="0" fontId="11" fillId="0" borderId="14" xfId="4" applyFont="1" applyBorder="1" applyAlignment="1">
      <alignment horizontal="centerContinuous"/>
    </xf>
    <xf numFmtId="0" fontId="11" fillId="0" borderId="10" xfId="4" applyFont="1" applyBorder="1"/>
    <xf numFmtId="0" fontId="11" fillId="0" borderId="11" xfId="4" applyFont="1" applyBorder="1"/>
    <xf numFmtId="0" fontId="12" fillId="0" borderId="0" xfId="4" applyFont="1"/>
    <xf numFmtId="14" fontId="11" fillId="0" borderId="0" xfId="4" applyNumberFormat="1" applyFont="1"/>
    <xf numFmtId="165" fontId="11" fillId="0" borderId="0" xfId="4" applyNumberFormat="1" applyFont="1"/>
    <xf numFmtId="0" fontId="10" fillId="0" borderId="0" xfId="4" applyFont="1"/>
    <xf numFmtId="14" fontId="11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67" fontId="13" fillId="0" borderId="0" xfId="5" applyNumberFormat="1" applyFont="1" applyAlignment="1">
      <alignment horizontal="center"/>
    </xf>
    <xf numFmtId="168" fontId="13" fillId="0" borderId="0" xfId="3" applyNumberFormat="1" applyFont="1" applyAlignment="1">
      <alignment horizontal="right"/>
    </xf>
    <xf numFmtId="168" fontId="11" fillId="0" borderId="0" xfId="3" applyNumberFormat="1" applyFont="1"/>
    <xf numFmtId="167" fontId="10" fillId="0" borderId="0" xfId="5" applyNumberFormat="1" applyFont="1" applyAlignment="1">
      <alignment horizontal="center"/>
    </xf>
    <xf numFmtId="168" fontId="10" fillId="0" borderId="0" xfId="3" applyNumberFormat="1" applyFont="1" applyAlignment="1">
      <alignment horizontal="right"/>
    </xf>
    <xf numFmtId="167" fontId="11" fillId="0" borderId="0" xfId="5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68" fontId="11" fillId="0" borderId="0" xfId="4" applyNumberFormat="1" applyFont="1"/>
    <xf numFmtId="167" fontId="11" fillId="0" borderId="13" xfId="5" applyNumberFormat="1" applyFont="1" applyBorder="1" applyAlignment="1">
      <alignment horizontal="center"/>
    </xf>
    <xf numFmtId="168" fontId="11" fillId="0" borderId="13" xfId="3" applyNumberFormat="1" applyFont="1" applyBorder="1" applyAlignment="1">
      <alignment horizontal="right"/>
    </xf>
    <xf numFmtId="167" fontId="12" fillId="0" borderId="0" xfId="3" applyNumberFormat="1" applyFont="1" applyAlignment="1">
      <alignment horizontal="right"/>
    </xf>
    <xf numFmtId="168" fontId="12" fillId="0" borderId="0" xfId="3" applyNumberFormat="1" applyFont="1" applyAlignment="1">
      <alignment horizontal="right"/>
    </xf>
    <xf numFmtId="0" fontId="13" fillId="0" borderId="0" xfId="4" applyFont="1"/>
    <xf numFmtId="167" fontId="10" fillId="0" borderId="13" xfId="5" applyNumberFormat="1" applyFont="1" applyBorder="1" applyAlignment="1">
      <alignment horizontal="center"/>
    </xf>
    <xf numFmtId="168" fontId="10" fillId="0" borderId="13" xfId="3" applyNumberFormat="1" applyFont="1" applyBorder="1" applyAlignment="1">
      <alignment horizontal="right"/>
    </xf>
    <xf numFmtId="0" fontId="10" fillId="0" borderId="11" xfId="4" applyFont="1" applyBorder="1"/>
    <xf numFmtId="167" fontId="10" fillId="0" borderId="0" xfId="3" applyNumberFormat="1" applyFont="1" applyAlignment="1">
      <alignment horizontal="right"/>
    </xf>
    <xf numFmtId="167" fontId="13" fillId="0" borderId="19" xfId="5" applyNumberFormat="1" applyFont="1" applyBorder="1" applyAlignment="1">
      <alignment horizontal="center"/>
    </xf>
    <xf numFmtId="168" fontId="13" fillId="0" borderId="19" xfId="3" applyNumberFormat="1" applyFont="1" applyBorder="1" applyAlignment="1">
      <alignment horizontal="right"/>
    </xf>
    <xf numFmtId="169" fontId="10" fillId="0" borderId="0" xfId="4" applyNumberFormat="1" applyFont="1"/>
    <xf numFmtId="166" fontId="10" fillId="0" borderId="0" xfId="5" applyFont="1"/>
    <xf numFmtId="168" fontId="10" fillId="0" borderId="0" xfId="3" applyNumberFormat="1" applyFont="1"/>
    <xf numFmtId="169" fontId="13" fillId="0" borderId="13" xfId="4" applyNumberFormat="1" applyFont="1" applyBorder="1"/>
    <xf numFmtId="169" fontId="10" fillId="0" borderId="13" xfId="4" applyNumberFormat="1" applyFont="1" applyBorder="1"/>
    <xf numFmtId="166" fontId="13" fillId="0" borderId="13" xfId="5" applyFont="1" applyBorder="1"/>
    <xf numFmtId="168" fontId="10" fillId="0" borderId="13" xfId="3" applyNumberFormat="1" applyFont="1" applyBorder="1"/>
    <xf numFmtId="169" fontId="13" fillId="0" borderId="0" xfId="4" applyNumberFormat="1" applyFont="1"/>
    <xf numFmtId="0" fontId="11" fillId="0" borderId="12" xfId="4" applyFont="1" applyBorder="1"/>
    <xf numFmtId="0" fontId="11" fillId="0" borderId="13" xfId="4" applyFont="1" applyBorder="1"/>
    <xf numFmtId="169" fontId="11" fillId="0" borderId="13" xfId="4" applyNumberFormat="1" applyFont="1" applyBorder="1"/>
    <xf numFmtId="0" fontId="11" fillId="0" borderId="14" xfId="4" applyFont="1" applyBorder="1"/>
    <xf numFmtId="0" fontId="13" fillId="0" borderId="15" xfId="4" applyFont="1" applyBorder="1" applyAlignment="1">
      <alignment horizontal="center" vertical="center"/>
    </xf>
    <xf numFmtId="0" fontId="13" fillId="0" borderId="6" xfId="4" applyFont="1" applyBorder="1" applyAlignment="1">
      <alignment horizontal="center" vertical="center"/>
    </xf>
    <xf numFmtId="0" fontId="10" fillId="0" borderId="10" xfId="4" applyFont="1" applyBorder="1"/>
    <xf numFmtId="165" fontId="10" fillId="0" borderId="0" xfId="4" applyNumberFormat="1" applyFont="1"/>
    <xf numFmtId="14" fontId="10" fillId="0" borderId="0" xfId="4" applyNumberFormat="1" applyFont="1"/>
    <xf numFmtId="14" fontId="10" fillId="0" borderId="0" xfId="4" applyNumberFormat="1" applyFont="1" applyAlignment="1">
      <alignment horizontal="left"/>
    </xf>
    <xf numFmtId="164" fontId="13" fillId="0" borderId="0" xfId="2" applyNumberFormat="1" applyFont="1"/>
    <xf numFmtId="170" fontId="13" fillId="0" borderId="0" xfId="2" applyNumberFormat="1" applyFont="1" applyAlignment="1">
      <alignment horizontal="right"/>
    </xf>
    <xf numFmtId="164" fontId="10" fillId="0" borderId="0" xfId="2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64" fontId="10" fillId="0" borderId="5" xfId="2" applyNumberFormat="1" applyFont="1" applyBorder="1" applyAlignment="1">
      <alignment horizontal="center"/>
    </xf>
    <xf numFmtId="170" fontId="10" fillId="0" borderId="5" xfId="2" applyNumberFormat="1" applyFont="1" applyBorder="1" applyAlignment="1">
      <alignment horizontal="right"/>
    </xf>
    <xf numFmtId="164" fontId="10" fillId="0" borderId="19" xfId="2" applyNumberFormat="1" applyFont="1" applyBorder="1" applyAlignment="1">
      <alignment horizontal="center"/>
    </xf>
    <xf numFmtId="170" fontId="10" fillId="0" borderId="19" xfId="2" applyNumberFormat="1" applyFont="1" applyBorder="1" applyAlignment="1">
      <alignment horizontal="right"/>
    </xf>
    <xf numFmtId="169" fontId="10" fillId="0" borderId="0" xfId="4" applyNumberFormat="1" applyFont="1" applyAlignment="1">
      <alignment horizontal="right"/>
    </xf>
    <xf numFmtId="0" fontId="10" fillId="0" borderId="12" xfId="4" applyFont="1" applyBorder="1"/>
    <xf numFmtId="0" fontId="10" fillId="0" borderId="13" xfId="4" applyFont="1" applyBorder="1"/>
    <xf numFmtId="0" fontId="10" fillId="0" borderId="14" xfId="4" applyFont="1" applyBorder="1"/>
    <xf numFmtId="0" fontId="14" fillId="0" borderId="0" xfId="4" applyFont="1" applyAlignment="1">
      <alignment horizontal="center" vertical="center" wrapText="1"/>
    </xf>
    <xf numFmtId="0" fontId="10" fillId="0" borderId="7" xfId="4" applyFont="1" applyBorder="1" applyAlignment="1">
      <alignment horizontal="center"/>
    </xf>
    <xf numFmtId="0" fontId="10" fillId="0" borderId="9" xfId="4" applyFont="1" applyBorder="1" applyAlignment="1">
      <alignment horizontal="center"/>
    </xf>
    <xf numFmtId="0" fontId="10" fillId="0" borderId="12" xfId="4" applyFont="1" applyBorder="1" applyAlignment="1">
      <alignment horizontal="center"/>
    </xf>
    <xf numFmtId="0" fontId="10" fillId="0" borderId="14" xfId="4" applyFont="1" applyBorder="1" applyAlignment="1">
      <alignment horizontal="center"/>
    </xf>
    <xf numFmtId="0" fontId="13" fillId="0" borderId="7" xfId="4" applyFont="1" applyBorder="1" applyAlignment="1">
      <alignment horizontal="center" vertical="center"/>
    </xf>
    <xf numFmtId="0" fontId="13" fillId="0" borderId="8" xfId="4" applyFont="1" applyBorder="1" applyAlignment="1">
      <alignment horizontal="center" vertical="center"/>
    </xf>
    <xf numFmtId="0" fontId="13" fillId="0" borderId="9" xfId="4" applyFont="1" applyBorder="1" applyAlignment="1">
      <alignment horizontal="center" vertical="center"/>
    </xf>
    <xf numFmtId="0" fontId="13" fillId="0" borderId="20" xfId="4" applyFont="1" applyBorder="1" applyAlignment="1">
      <alignment horizontal="center" vertical="center" wrapText="1"/>
    </xf>
    <xf numFmtId="0" fontId="13" fillId="0" borderId="21" xfId="4" applyFont="1" applyBorder="1" applyAlignment="1">
      <alignment horizontal="center" vertical="center" wrapText="1"/>
    </xf>
    <xf numFmtId="0" fontId="13" fillId="0" borderId="18" xfId="4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6">
    <cellStyle name="Millares" xfId="2" builtinId="3"/>
    <cellStyle name="Millares 2" xfId="5"/>
    <cellStyle name="Moneda" xfId="3" builtinId="4"/>
    <cellStyle name="Moneda [0]" xfId="1" builtinId="7"/>
    <cellStyle name="Normal" xfId="0" builtinId="0"/>
    <cellStyle name="Normal 2 2" xfId="4"/>
  </cellStyles>
  <dxfs count="23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84.464218634261" createdVersion="5" refreshedVersion="5" minRefreshableVersion="3" recordCount="109">
  <cacheSource type="worksheet">
    <worksheetSource ref="A2:AC111" sheet="ESTADO DE CADA FACTURA"/>
  </cacheSource>
  <cacheFields count="29">
    <cacheField name="NIT IPS" numFmtId="0">
      <sharedItems containsSemiMixedTypes="0" containsString="0" containsNumber="1" containsInteger="1" minValue="900094053" maxValue="900094053"/>
    </cacheField>
    <cacheField name="Nombre IPS" numFmtId="0">
      <sharedItems/>
    </cacheField>
    <cacheField name="Prefijo Factura" numFmtId="0">
      <sharedItems/>
    </cacheField>
    <cacheField name="Numero 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06-10T00:00:00" maxDate="2024-06-14T00:00:00"/>
    </cacheField>
    <cacheField name="IPS Fecha radicado" numFmtId="14">
      <sharedItems containsSemiMixedTypes="0" containsNonDate="0" containsDate="1" containsString="0" minDate="2022-10-14T00:00:00" maxDate="2024-07-03T00:00:00"/>
    </cacheField>
    <cacheField name="Fecha de radicacion EPS " numFmtId="14">
      <sharedItems containsSemiMixedTypes="0" containsNonDate="0" containsDate="1" containsString="0" minDate="2022-08-01T00:00:00" maxDate="2024-07-02T11:02:41"/>
    </cacheField>
    <cacheField name="IPS Valor Factura" numFmtId="164">
      <sharedItems containsSemiMixedTypes="0" containsString="0" containsNumber="1" containsInteger="1" minValue="5508" maxValue="22145417"/>
    </cacheField>
    <cacheField name="IPS Saldo Factura" numFmtId="164">
      <sharedItems containsSemiMixedTypes="0" containsString="0" containsNumber="1" containsInteger="1" minValue="5508" maxValue="22145417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 containsNonDate="0" containsString="0" containsBlank="1"/>
    </cacheField>
    <cacheField name="Estado de Factura EPS Julio 11" numFmtId="0">
      <sharedItems count="5">
        <s v="FACTURA ACEPTADA POR IPS "/>
        <s v="FACTURA DEVUELTA"/>
        <s v="FACTURA PENDIENTE EN PROGRAMACION DE PAGO"/>
        <s v="FACTURA CANCELADA PARCIALMENTE - SALDO PENDIENTE EN PROGRAMACION DE PAGO"/>
        <s v="FACTURA EN PROCESO INTERNO"/>
      </sharedItems>
    </cacheField>
    <cacheField name="Boxalud" numFmtId="0">
      <sharedItems/>
    </cacheField>
    <cacheField name="Valor Total Bruto" numFmtId="164">
      <sharedItems containsSemiMixedTypes="0" containsString="0" containsNumber="1" minValue="0" maxValue="43000000"/>
    </cacheField>
    <cacheField name="Valor Devolucion" numFmtId="164">
      <sharedItems containsSemiMixedTypes="0" containsString="0" containsNumber="1" containsInteger="1" minValue="0" maxValue="15500000"/>
    </cacheField>
    <cacheField name="Observacion objeccion" numFmtId="164">
      <sharedItems containsBlank="1" longText="1"/>
    </cacheField>
    <cacheField name="Tipificacion objeccion" numFmtId="164">
      <sharedItems containsNonDate="0" containsString="0" containsBlank="1"/>
    </cacheField>
    <cacheField name="Valor Radicado" numFmtId="164">
      <sharedItems containsSemiMixedTypes="0" containsString="0" containsNumber="1" minValue="0" maxValue="43000000"/>
    </cacheField>
    <cacheField name="Valor Glosa Aceptada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minValue="0" maxValue="41641200"/>
    </cacheField>
    <cacheField name="Por pagar SAP" numFmtId="164">
      <sharedItems containsSemiMixedTypes="0" containsString="0" containsNumber="1" containsInteger="1" minValue="0" maxValue="12782880"/>
    </cacheField>
    <cacheField name="P. abiertas doc" numFmtId="0">
      <sharedItems containsString="0" containsBlank="1" containsNumber="1" containsInteger="1" minValue="1222400897" maxValue="4800064177"/>
    </cacheField>
    <cacheField name="Valor compensacion SAP" numFmtId="164">
      <sharedItems containsSemiMixedTypes="0" containsString="0" containsNumber="1" containsInteger="1" minValue="0" maxValue="28908075"/>
    </cacheField>
    <cacheField name="Doc compensacion" numFmtId="0">
      <sharedItems containsString="0" containsBlank="1" containsNumber="1" containsInteger="1" minValue="4800063952" maxValue="4800064177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9">
  <r>
    <n v="900094053"/>
    <s v="MULTIAYUDAS ORTOPEDICAS LTDA"/>
    <s v="FE"/>
    <s v="FE3047"/>
    <s v="900094053_FE3047"/>
    <d v="2022-06-10T00:00:00"/>
    <d v="2022-10-14T00:00:00"/>
    <d v="2022-08-01T00:00:00"/>
    <n v="360000"/>
    <n v="360000"/>
    <s v="Evento"/>
    <s v="CALI"/>
    <m/>
    <x v="0"/>
    <s v="Devuelta"/>
    <n v="360000"/>
    <n v="360000"/>
    <m/>
    <m/>
    <n v="360000"/>
    <n v="0"/>
    <n v="0"/>
    <n v="0"/>
    <n v="0"/>
    <m/>
    <n v="0"/>
    <m/>
    <m/>
    <d v="2024-06-30T00:00:00"/>
  </r>
  <r>
    <n v="900094053"/>
    <s v="MULTIAYUDAS ORTOPEDICAS LTDA"/>
    <s v="FE"/>
    <s v="FE3758"/>
    <s v="900094053_FE3758"/>
    <d v="2022-12-02T00:00:00"/>
    <d v="2022-12-12T00:00:00"/>
    <d v="2022-12-12T00:00:00"/>
    <n v="2450000"/>
    <n v="2450000"/>
    <s v="Evento"/>
    <s v="CALI"/>
    <m/>
    <x v="1"/>
    <s v="Devuelta"/>
    <n v="2450000"/>
    <n v="2450000"/>
    <s v="MIGRACION: NO PBS_DEVOLUCION DE FACTURA CON SOPROTES COMPLETOS:1. NO SE EVINDENCIA REPORTE EN LA WEB SERVICE, POR FAVOR REPORTAR LA DISPENSACION DEL MISMO PARA DAR GESTIÓN AL TRAMITE. KEVIN YALANDA"/>
    <m/>
    <n v="2450000"/>
    <n v="0"/>
    <n v="0"/>
    <n v="0"/>
    <n v="0"/>
    <m/>
    <n v="0"/>
    <m/>
    <m/>
    <d v="2024-06-30T00:00:00"/>
  </r>
  <r>
    <n v="900094053"/>
    <s v="MULTIAYUDAS ORTOPEDICAS LTDA"/>
    <s v="FE"/>
    <s v="FE4527"/>
    <s v="900094053_FE4527"/>
    <d v="2023-06-13T00:00:00"/>
    <d v="2023-06-20T00:00:00"/>
    <d v="2023-06-20T00:00:00"/>
    <n v="8350000"/>
    <n v="8350000"/>
    <s v="Evento"/>
    <s v="CALI"/>
    <m/>
    <x v="1"/>
    <s v="Devuelta"/>
    <n v="8350000"/>
    <n v="8350000"/>
    <s v="MIGRACION: AUT: DEVOLUCION EN LA AUT RELACIONADA 222493360313549 NO SEEVIDENCIA VALOR Y NOTACION DE LA COTIZACION AUTORIZADA, POR FAVOR VALIDAR CON AUTORIZACIONES PARA DAR TRAMITE A LA FACTU RA. ANDRES FERNANDEZ"/>
    <m/>
    <n v="8350000"/>
    <n v="0"/>
    <n v="0"/>
    <n v="0"/>
    <n v="0"/>
    <m/>
    <n v="0"/>
    <m/>
    <m/>
    <d v="2024-06-30T00:00:00"/>
  </r>
  <r>
    <n v="900094053"/>
    <s v="MULTIAYUDAS ORTOPEDICAS LTDA"/>
    <s v="FE"/>
    <s v="FE4542"/>
    <s v="900094053_FE4542"/>
    <d v="2023-06-15T00:00:00"/>
    <d v="2024-06-04T00:00:00"/>
    <d v="2024-06-04T07:00:00"/>
    <n v="1280000"/>
    <n v="1280000"/>
    <s v="Evento"/>
    <s v="CALI"/>
    <m/>
    <x v="1"/>
    <s v="Devuelta"/>
    <n v="1280000"/>
    <n v="1280000"/>
    <s v="Devolucion por direccionamiento la aut 230736148548634 con id mipres 80231134 esta mal direccionado, se autoriza una repacion de silla de reudas la cual de acuerdo a los cod mipres tutela se debia direcionar el cod 144 SILLAS DE RUEDAS Y COCHES NEUROLÓGICOS CON SUS RESPECTIVOS ADITAMENTOS PARA GARANTIZAR LA SEGURIDAD DEL PACIENTE y direccionan el 114 que es CREMAS Y LOCIONES HUMECTANTES, HIDRATANTES Y EMOLIENTES antes de realizar la entrega del servicio debe verificar los servicios autorizados y direccionados para poder ganatizar la efectividad de lo cobrado en la factura, por favor validar con el area autorizador para poder continuidad al pago de la factura. andres fernandez"/>
    <m/>
    <n v="1280000"/>
    <n v="0"/>
    <n v="0"/>
    <n v="0"/>
    <n v="0"/>
    <m/>
    <n v="0"/>
    <m/>
    <m/>
    <d v="2024-06-30T00:00:00"/>
  </r>
  <r>
    <n v="900094053"/>
    <s v="MULTIAYUDAS ORTOPEDICAS LTDA"/>
    <s v="FE"/>
    <s v="FE4787"/>
    <s v="900094053_FE4787"/>
    <d v="2023-09-05T00:00:00"/>
    <d v="2023-09-12T00:00:00"/>
    <d v="2023-09-12T10:06:23"/>
    <n v="15500000"/>
    <n v="15500000"/>
    <s v="Evento"/>
    <s v="CALI"/>
    <m/>
    <x v="1"/>
    <s v="Devuelta"/>
    <n v="0"/>
    <n v="15500000"/>
    <s v="devolucion la aut 223566112519044 relacionada de la factura esta anulada por favor verificar con el area de autorizaciones para dar continuidad al pago de la factura. Andres fernandez"/>
    <m/>
    <n v="0"/>
    <n v="0"/>
    <n v="0"/>
    <n v="0"/>
    <n v="0"/>
    <m/>
    <n v="0"/>
    <m/>
    <m/>
    <d v="2024-06-30T00:00:00"/>
  </r>
  <r>
    <n v="900094053"/>
    <s v="MULTIAYUDAS ORTOPEDICAS LTDA"/>
    <s v="FE"/>
    <s v="FE4788"/>
    <s v="900094053_FE4788"/>
    <d v="2023-09-05T00:00:00"/>
    <d v="2023-09-12T00:00:00"/>
    <d v="2023-09-12T10:06:23"/>
    <n v="2850000"/>
    <n v="2850000"/>
    <s v="Evento"/>
    <s v="CALI"/>
    <m/>
    <x v="1"/>
    <s v="Devuelta"/>
    <n v="0"/>
    <n v="2850000"/>
    <s v="devolucion la aut 223566100521453 relacionada de la factura esta anulada por favor verificar con el area de autorizaciones para dar continuidad al pago de la factura. Andres fernandez"/>
    <m/>
    <n v="0"/>
    <n v="0"/>
    <n v="0"/>
    <n v="0"/>
    <n v="0"/>
    <m/>
    <n v="0"/>
    <m/>
    <m/>
    <d v="2024-06-30T00:00:00"/>
  </r>
  <r>
    <n v="900094053"/>
    <s v="MULTIAYUDAS ORTOPEDICAS LTDA"/>
    <s v="FE"/>
    <s v="FE4597"/>
    <s v="900094053_FE4597"/>
    <d v="2023-07-11T00:00:00"/>
    <d v="2023-07-18T00:00:00"/>
    <d v="2023-07-18T16:21:03"/>
    <n v="42000"/>
    <n v="42000"/>
    <s v="Evento"/>
    <s v="CALI"/>
    <m/>
    <x v="2"/>
    <s v="Finalizada"/>
    <n v="42000"/>
    <n v="0"/>
    <m/>
    <m/>
    <n v="42000"/>
    <n v="0"/>
    <n v="0"/>
    <n v="42000"/>
    <n v="0"/>
    <m/>
    <n v="0"/>
    <m/>
    <m/>
    <d v="2024-06-30T00:00:00"/>
  </r>
  <r>
    <n v="900094053"/>
    <s v="MULTIAYUDAS ORTOPEDICAS LTDA"/>
    <s v="FE"/>
    <s v="FE4812"/>
    <s v="900094053_FE4812"/>
    <d v="2023-09-11T00:00:00"/>
    <d v="2023-09-12T00:00:00"/>
    <d v="2023-09-12T10:17:03"/>
    <n v="5508"/>
    <n v="5508"/>
    <s v="Evento"/>
    <s v="CALI"/>
    <m/>
    <x v="2"/>
    <s v="Finalizada"/>
    <n v="28991.599999999999"/>
    <n v="0"/>
    <m/>
    <m/>
    <n v="28991.599999999999"/>
    <n v="0"/>
    <n v="0"/>
    <n v="28800.6"/>
    <n v="0"/>
    <m/>
    <n v="0"/>
    <m/>
    <m/>
    <d v="2024-06-30T00:00:00"/>
  </r>
  <r>
    <n v="900094053"/>
    <s v="MULTIAYUDAS ORTOPEDICAS LTDA"/>
    <s v="FE"/>
    <s v="FE5215"/>
    <s v="900094053_FE5215"/>
    <d v="2024-01-10T00:00:00"/>
    <d v="2024-01-15T00:00:00"/>
    <d v="2024-01-15T08:36:10"/>
    <n v="170000"/>
    <n v="170000"/>
    <s v="Evento"/>
    <s v="CALI"/>
    <m/>
    <x v="2"/>
    <s v="Finalizada"/>
    <n v="170000"/>
    <n v="0"/>
    <m/>
    <m/>
    <n v="170000"/>
    <n v="0"/>
    <n v="0"/>
    <n v="168878"/>
    <n v="168878"/>
    <n v="1222400897"/>
    <n v="0"/>
    <m/>
    <m/>
    <d v="2024-06-30T00:00:00"/>
  </r>
  <r>
    <n v="900094053"/>
    <s v="MULTIAYUDAS ORTOPEDICAS LTDA"/>
    <s v="FE"/>
    <s v="FE5223"/>
    <s v="900094053_FE5223"/>
    <d v="2024-01-10T00:00:00"/>
    <d v="2024-01-15T00:00:00"/>
    <d v="2024-01-15T08:36:10"/>
    <n v="85000"/>
    <n v="85000"/>
    <s v="Evento"/>
    <s v="CALI"/>
    <m/>
    <x v="2"/>
    <s v="Finalizada"/>
    <n v="85000"/>
    <n v="0"/>
    <m/>
    <m/>
    <n v="85000"/>
    <n v="0"/>
    <n v="0"/>
    <n v="84439"/>
    <n v="84439"/>
    <n v="1222400905"/>
    <n v="0"/>
    <m/>
    <m/>
    <d v="2024-06-30T00:00:00"/>
  </r>
  <r>
    <n v="900094053"/>
    <s v="MULTIAYUDAS ORTOPEDICAS LTDA"/>
    <s v="FE"/>
    <s v="FE5242"/>
    <s v="900094053_FE5242"/>
    <d v="2024-01-13T00:00:00"/>
    <d v="2024-01-15T00:00:00"/>
    <d v="2024-01-15T08:36:10"/>
    <n v="125000"/>
    <n v="125000"/>
    <s v="Evento"/>
    <s v="CALI"/>
    <m/>
    <x v="2"/>
    <s v="Finalizada"/>
    <n v="125000"/>
    <n v="0"/>
    <m/>
    <m/>
    <n v="125000"/>
    <n v="0"/>
    <n v="0"/>
    <n v="124175"/>
    <n v="124175"/>
    <n v="1222400923"/>
    <n v="0"/>
    <m/>
    <m/>
    <d v="2024-06-30T00:00:00"/>
  </r>
  <r>
    <n v="900094053"/>
    <s v="MULTIAYUDAS ORTOPEDICAS LTDA"/>
    <s v="FE"/>
    <s v="FE5309"/>
    <s v="900094053_FE5309"/>
    <d v="2024-02-06T00:00:00"/>
    <d v="2024-02-15T00:00:00"/>
    <d v="2024-02-15T11:56:23"/>
    <n v="34500"/>
    <n v="34500"/>
    <s v="Evento"/>
    <s v="CALI"/>
    <m/>
    <x v="2"/>
    <s v="Finalizada"/>
    <n v="34500"/>
    <n v="0"/>
    <m/>
    <m/>
    <n v="34500"/>
    <n v="0"/>
    <n v="0"/>
    <n v="34272"/>
    <n v="34272"/>
    <n v="1222401093"/>
    <n v="0"/>
    <m/>
    <m/>
    <d v="2024-06-30T00:00:00"/>
  </r>
  <r>
    <n v="900094053"/>
    <s v="MULTIAYUDAS ORTOPEDICAS LTDA"/>
    <s v="FE"/>
    <s v="FE5310"/>
    <s v="900094053_FE5310"/>
    <d v="2024-02-06T00:00:00"/>
    <d v="2024-02-15T00:00:00"/>
    <d v="2024-02-15T11:56:23"/>
    <n v="170000"/>
    <n v="170000"/>
    <s v="Evento"/>
    <s v="CALI"/>
    <m/>
    <x v="2"/>
    <s v="Finalizada"/>
    <n v="170000"/>
    <n v="0"/>
    <m/>
    <m/>
    <n v="170000"/>
    <n v="0"/>
    <n v="0"/>
    <n v="168878"/>
    <n v="168878"/>
    <n v="1222401094"/>
    <n v="0"/>
    <m/>
    <m/>
    <d v="2024-06-30T00:00:00"/>
  </r>
  <r>
    <n v="900094053"/>
    <s v="MULTIAYUDAS ORTOPEDICAS LTDA"/>
    <s v="FE"/>
    <s v="FE5311"/>
    <s v="900094053_FE5311"/>
    <d v="2024-02-06T00:00:00"/>
    <d v="2024-02-15T00:00:00"/>
    <d v="2024-02-15T11:56:23"/>
    <n v="115000"/>
    <n v="115000"/>
    <s v="Evento"/>
    <s v="CALI"/>
    <m/>
    <x v="2"/>
    <s v="Finalizada"/>
    <n v="115000"/>
    <n v="0"/>
    <m/>
    <m/>
    <n v="115000"/>
    <n v="0"/>
    <n v="0"/>
    <n v="114241"/>
    <n v="114241"/>
    <n v="1222401095"/>
    <n v="0"/>
    <m/>
    <m/>
    <d v="2024-06-30T00:00:00"/>
  </r>
  <r>
    <n v="900094053"/>
    <s v="MULTIAYUDAS ORTOPEDICAS LTDA"/>
    <s v="FE"/>
    <s v="FE5312"/>
    <s v="900094053_FE5312"/>
    <d v="2024-02-06T00:00:00"/>
    <d v="2024-02-15T00:00:00"/>
    <d v="2024-02-15T11:56:23"/>
    <n v="367000"/>
    <n v="367000"/>
    <s v="Evento"/>
    <s v="CALI"/>
    <m/>
    <x v="3"/>
    <s v="Finalizada"/>
    <n v="367000"/>
    <n v="0"/>
    <m/>
    <m/>
    <n v="367000"/>
    <n v="0"/>
    <n v="0"/>
    <n v="364578"/>
    <n v="223681"/>
    <n v="4800063952"/>
    <n v="140897"/>
    <n v="4800063952"/>
    <s v="31.05.2024"/>
    <d v="2024-06-30T00:00:00"/>
  </r>
  <r>
    <n v="900094053"/>
    <s v="MULTIAYUDAS ORTOPEDICAS LTDA"/>
    <s v="FE"/>
    <s v="FE5313"/>
    <s v="900094053_FE5313"/>
    <d v="2024-02-06T00:00:00"/>
    <d v="2024-02-15T00:00:00"/>
    <d v="2024-02-15T11:56:23"/>
    <n v="43700"/>
    <n v="43700"/>
    <s v="Evento"/>
    <s v="CALI"/>
    <m/>
    <x v="2"/>
    <s v="Finalizada"/>
    <n v="43700"/>
    <n v="0"/>
    <m/>
    <m/>
    <n v="43700"/>
    <n v="0"/>
    <n v="0"/>
    <n v="43412"/>
    <n v="43412"/>
    <n v="1222401097"/>
    <n v="0"/>
    <m/>
    <m/>
    <d v="2024-06-30T00:00:00"/>
  </r>
  <r>
    <n v="900094053"/>
    <s v="MULTIAYUDAS ORTOPEDICAS LTDA"/>
    <s v="FE"/>
    <s v="FE5316"/>
    <s v="900094053_FE5316"/>
    <d v="2024-02-06T00:00:00"/>
    <d v="2024-02-15T00:00:00"/>
    <d v="2024-02-15T11:56:23"/>
    <n v="48000"/>
    <n v="48000"/>
    <s v="Evento"/>
    <s v="CALI"/>
    <m/>
    <x v="2"/>
    <s v="Finalizada"/>
    <n v="48000"/>
    <n v="0"/>
    <m/>
    <m/>
    <n v="48000"/>
    <n v="0"/>
    <n v="0"/>
    <n v="47683"/>
    <n v="47683"/>
    <n v="1222401100"/>
    <n v="0"/>
    <m/>
    <m/>
    <d v="2024-06-30T00:00:00"/>
  </r>
  <r>
    <n v="900094053"/>
    <s v="MULTIAYUDAS ORTOPEDICAS LTDA"/>
    <s v="FE"/>
    <s v="FE5318"/>
    <s v="900094053_FE5318"/>
    <d v="2024-02-06T00:00:00"/>
    <d v="2024-02-15T00:00:00"/>
    <d v="2024-02-15T11:56:23"/>
    <n v="385000"/>
    <n v="385000"/>
    <s v="Evento"/>
    <s v="CALI"/>
    <m/>
    <x v="2"/>
    <s v="Finalizada"/>
    <n v="385000"/>
    <n v="0"/>
    <m/>
    <m/>
    <n v="385000"/>
    <n v="0"/>
    <n v="0"/>
    <n v="382459"/>
    <n v="382459"/>
    <n v="1222401102"/>
    <n v="0"/>
    <m/>
    <m/>
    <d v="2024-06-30T00:00:00"/>
  </r>
  <r>
    <n v="900094053"/>
    <s v="MULTIAYUDAS ORTOPEDICAS LTDA"/>
    <s v="FE"/>
    <s v="FE5319"/>
    <s v="900094053_FE5319"/>
    <d v="2024-02-06T00:00:00"/>
    <d v="2024-02-15T00:00:00"/>
    <d v="2024-02-15T11:56:23"/>
    <n v="31490"/>
    <n v="31490"/>
    <s v="Evento"/>
    <s v="CALI"/>
    <m/>
    <x v="2"/>
    <s v="Finalizada"/>
    <n v="40000"/>
    <n v="0"/>
    <m/>
    <m/>
    <n v="40000"/>
    <n v="0"/>
    <n v="0"/>
    <n v="31226"/>
    <n v="31226"/>
    <n v="1222401103"/>
    <n v="0"/>
    <m/>
    <m/>
    <d v="2024-06-30T00:00:00"/>
  </r>
  <r>
    <n v="900094053"/>
    <s v="MULTIAYUDAS ORTOPEDICAS LTDA"/>
    <s v="FE"/>
    <s v="FE5322"/>
    <s v="900094053_FE5322"/>
    <d v="2024-02-06T00:00:00"/>
    <d v="2024-02-15T00:00:00"/>
    <d v="2024-02-15T11:56:23"/>
    <n v="24395"/>
    <n v="24395"/>
    <s v="Evento"/>
    <s v="CALI"/>
    <m/>
    <x v="2"/>
    <s v="Finalizada"/>
    <n v="24395"/>
    <n v="0"/>
    <m/>
    <m/>
    <n v="24395"/>
    <n v="0"/>
    <n v="0"/>
    <n v="24234"/>
    <n v="24234"/>
    <n v="1222401107"/>
    <n v="0"/>
    <m/>
    <m/>
    <d v="2024-06-30T00:00:00"/>
  </r>
  <r>
    <n v="900094053"/>
    <s v="MULTIAYUDAS ORTOPEDICAS LTDA"/>
    <s v="FE"/>
    <s v="FE5339"/>
    <s v="900094053_FE5339"/>
    <d v="2024-02-12T00:00:00"/>
    <d v="2024-02-15T00:00:00"/>
    <d v="2024-02-15T11:56:23"/>
    <n v="37000"/>
    <n v="37000"/>
    <s v="Evento"/>
    <s v="CALI"/>
    <m/>
    <x v="2"/>
    <s v="Finalizada"/>
    <n v="37000"/>
    <n v="0"/>
    <m/>
    <m/>
    <n v="37000"/>
    <n v="0"/>
    <n v="0"/>
    <n v="36756"/>
    <n v="36756"/>
    <n v="1222401186"/>
    <n v="0"/>
    <m/>
    <m/>
    <d v="2024-06-30T00:00:00"/>
  </r>
  <r>
    <n v="900094053"/>
    <s v="MULTIAYUDAS ORTOPEDICAS LTDA"/>
    <s v="FE"/>
    <s v="FE5355"/>
    <s v="900094053_FE5355"/>
    <d v="2024-02-15T00:00:00"/>
    <d v="2024-02-15T00:00:00"/>
    <d v="2024-02-15T11:56:23"/>
    <n v="170000"/>
    <n v="170000"/>
    <s v="Evento"/>
    <s v="CALI"/>
    <m/>
    <x v="2"/>
    <s v="Finalizada"/>
    <n v="170000"/>
    <n v="0"/>
    <m/>
    <m/>
    <n v="170000"/>
    <n v="0"/>
    <n v="0"/>
    <n v="168878"/>
    <n v="168878"/>
    <n v="1222401193"/>
    <n v="0"/>
    <m/>
    <m/>
    <d v="2024-06-30T00:00:00"/>
  </r>
  <r>
    <n v="900094053"/>
    <s v="MULTIAYUDAS ORTOPEDICAS LTDA"/>
    <s v="FE"/>
    <s v="FE5356"/>
    <s v="900094053_FE5356"/>
    <d v="2024-02-15T00:00:00"/>
    <d v="2024-02-15T00:00:00"/>
    <d v="2024-02-15T11:56:23"/>
    <n v="620000"/>
    <n v="620000"/>
    <s v="Evento"/>
    <s v="CALI"/>
    <m/>
    <x v="2"/>
    <s v="Finalizada"/>
    <n v="620000"/>
    <n v="0"/>
    <m/>
    <m/>
    <n v="620000"/>
    <n v="0"/>
    <n v="0"/>
    <n v="615908"/>
    <n v="615908"/>
    <n v="1222401194"/>
    <n v="0"/>
    <m/>
    <m/>
    <d v="2024-06-30T00:00:00"/>
  </r>
  <r>
    <n v="900094053"/>
    <s v="MULTIAYUDAS ORTOPEDICAS LTDA"/>
    <s v="FE"/>
    <s v="FE5357"/>
    <s v="900094053_FE5357"/>
    <d v="2024-02-15T00:00:00"/>
    <d v="2024-02-15T00:00:00"/>
    <d v="2024-02-15T11:56:23"/>
    <n v="367000"/>
    <n v="367000"/>
    <s v="Evento"/>
    <s v="CALI"/>
    <m/>
    <x v="2"/>
    <s v="Finalizada"/>
    <n v="367000"/>
    <n v="0"/>
    <m/>
    <m/>
    <n v="367000"/>
    <n v="0"/>
    <n v="0"/>
    <n v="364578"/>
    <n v="364578"/>
    <n v="1222401195"/>
    <n v="0"/>
    <m/>
    <m/>
    <d v="2024-06-30T00:00:00"/>
  </r>
  <r>
    <n v="900094053"/>
    <s v="MULTIAYUDAS ORTOPEDICAS LTDA"/>
    <s v="FE"/>
    <s v="FE5416"/>
    <s v="900094053_FE5416"/>
    <d v="2024-03-04T00:00:00"/>
    <d v="2024-03-14T00:00:00"/>
    <d v="2024-03-14T14:07:02"/>
    <n v="34500"/>
    <n v="34500"/>
    <s v="Evento"/>
    <s v="CALI"/>
    <m/>
    <x v="2"/>
    <s v="Finalizada"/>
    <n v="34500"/>
    <n v="0"/>
    <m/>
    <m/>
    <n v="34500"/>
    <n v="0"/>
    <n v="0"/>
    <n v="34272"/>
    <n v="34272"/>
    <n v="1222426719"/>
    <n v="0"/>
    <m/>
    <m/>
    <d v="2024-06-30T00:00:00"/>
  </r>
  <r>
    <n v="900094053"/>
    <s v="MULTIAYUDAS ORTOPEDICAS LTDA"/>
    <s v="FE"/>
    <s v="FE5417"/>
    <s v="900094053_FE5417"/>
    <d v="2024-03-04T00:00:00"/>
    <d v="2024-03-14T00:00:00"/>
    <d v="2024-03-14T14:07:02"/>
    <n v="175000"/>
    <n v="175000"/>
    <s v="Evento"/>
    <s v="CALI"/>
    <m/>
    <x v="2"/>
    <s v="Finalizada"/>
    <n v="175000"/>
    <n v="0"/>
    <m/>
    <m/>
    <n v="175000"/>
    <n v="0"/>
    <n v="0"/>
    <n v="173845"/>
    <n v="173845"/>
    <n v="1222426720"/>
    <n v="0"/>
    <m/>
    <m/>
    <d v="2024-06-30T00:00:00"/>
  </r>
  <r>
    <n v="900094053"/>
    <s v="MULTIAYUDAS ORTOPEDICAS LTDA"/>
    <s v="FE"/>
    <s v="FE5418"/>
    <s v="900094053_FE5418"/>
    <d v="2024-03-04T00:00:00"/>
    <d v="2024-03-14T00:00:00"/>
    <d v="2024-03-14T14:07:02"/>
    <n v="37000"/>
    <n v="37000"/>
    <s v="Evento"/>
    <s v="CALI"/>
    <m/>
    <x v="2"/>
    <s v="Finalizada"/>
    <n v="37000"/>
    <n v="0"/>
    <m/>
    <m/>
    <n v="37000"/>
    <n v="0"/>
    <n v="0"/>
    <n v="36756"/>
    <n v="36756"/>
    <n v="1222423124"/>
    <n v="0"/>
    <m/>
    <m/>
    <d v="2024-06-30T00:00:00"/>
  </r>
  <r>
    <n v="900094053"/>
    <s v="MULTIAYUDAS ORTOPEDICAS LTDA"/>
    <s v="FE"/>
    <s v="FE5419"/>
    <s v="900094053_FE5419"/>
    <d v="2024-03-04T00:00:00"/>
    <d v="2024-03-14T00:00:00"/>
    <d v="2024-03-14T14:07:02"/>
    <n v="37000"/>
    <n v="37000"/>
    <s v="Evento"/>
    <s v="CALI"/>
    <m/>
    <x v="2"/>
    <s v="Finalizada"/>
    <n v="37000"/>
    <n v="0"/>
    <m/>
    <m/>
    <n v="37000"/>
    <n v="0"/>
    <n v="0"/>
    <n v="36756"/>
    <n v="36756"/>
    <n v="1222426721"/>
    <n v="0"/>
    <m/>
    <m/>
    <d v="2024-06-30T00:00:00"/>
  </r>
  <r>
    <n v="900094053"/>
    <s v="MULTIAYUDAS ORTOPEDICAS LTDA"/>
    <s v="FE"/>
    <s v="FE5420"/>
    <s v="900094053_FE5420"/>
    <d v="2024-03-04T00:00:00"/>
    <d v="2024-03-14T00:00:00"/>
    <d v="2024-03-14T14:07:02"/>
    <n v="34500"/>
    <n v="34500"/>
    <s v="Evento"/>
    <s v="CALI"/>
    <m/>
    <x v="2"/>
    <s v="Finalizada"/>
    <n v="34500"/>
    <n v="0"/>
    <m/>
    <m/>
    <n v="34500"/>
    <n v="0"/>
    <n v="0"/>
    <n v="34272"/>
    <n v="34272"/>
    <n v="1222426722"/>
    <n v="0"/>
    <m/>
    <m/>
    <d v="2024-06-30T00:00:00"/>
  </r>
  <r>
    <n v="900094053"/>
    <s v="MULTIAYUDAS ORTOPEDICAS LTDA"/>
    <s v="FE"/>
    <s v="FE5421"/>
    <s v="900094053_FE5421"/>
    <d v="2024-03-04T00:00:00"/>
    <d v="2024-03-14T00:00:00"/>
    <d v="2024-03-14T00:00:00"/>
    <n v="385000"/>
    <n v="385000"/>
    <s v="Evento"/>
    <s v="CALI"/>
    <m/>
    <x v="2"/>
    <s v="Finalizada"/>
    <n v="385000"/>
    <n v="0"/>
    <m/>
    <m/>
    <n v="385000"/>
    <n v="0"/>
    <n v="0"/>
    <n v="382459"/>
    <n v="382459"/>
    <n v="1222426723"/>
    <n v="0"/>
    <m/>
    <m/>
    <d v="2024-06-30T00:00:00"/>
  </r>
  <r>
    <n v="900094053"/>
    <s v="MULTIAYUDAS ORTOPEDICAS LTDA"/>
    <s v="FE"/>
    <s v="FE5422"/>
    <s v="900094053_FE5422"/>
    <d v="2024-03-04T00:00:00"/>
    <d v="2024-03-14T00:00:00"/>
    <d v="2024-03-14T14:07:02"/>
    <n v="18500"/>
    <n v="18500"/>
    <s v="Evento"/>
    <s v="CALI"/>
    <m/>
    <x v="2"/>
    <s v="Finalizada"/>
    <n v="18500"/>
    <n v="0"/>
    <m/>
    <m/>
    <n v="18500"/>
    <n v="0"/>
    <n v="0"/>
    <n v="18378"/>
    <n v="18378"/>
    <n v="1222426724"/>
    <n v="0"/>
    <m/>
    <m/>
    <d v="2024-06-30T00:00:00"/>
  </r>
  <r>
    <n v="900094053"/>
    <s v="MULTIAYUDAS ORTOPEDICAS LTDA"/>
    <s v="FE"/>
    <s v="FE5423"/>
    <s v="900094053_FE5423"/>
    <d v="2024-03-04T00:00:00"/>
    <d v="2024-03-14T00:00:00"/>
    <d v="2024-03-14T14:07:02"/>
    <n v="37000"/>
    <n v="37000"/>
    <s v="Evento"/>
    <s v="CALI"/>
    <m/>
    <x v="2"/>
    <s v="Finalizada"/>
    <n v="37000"/>
    <n v="0"/>
    <m/>
    <m/>
    <n v="37000"/>
    <n v="0"/>
    <n v="0"/>
    <n v="36756"/>
    <n v="36756"/>
    <n v="1222426725"/>
    <n v="0"/>
    <m/>
    <m/>
    <d v="2024-06-30T00:00:00"/>
  </r>
  <r>
    <n v="900094053"/>
    <s v="MULTIAYUDAS ORTOPEDICAS LTDA"/>
    <s v="FE"/>
    <s v="FE5425"/>
    <s v="900094053_FE5425"/>
    <d v="2024-03-04T00:00:00"/>
    <d v="2024-03-14T00:00:00"/>
    <d v="2024-03-14T14:07:02"/>
    <n v="24395"/>
    <n v="24395"/>
    <s v="Evento"/>
    <s v="CALI"/>
    <m/>
    <x v="2"/>
    <s v="Finalizada"/>
    <n v="24395"/>
    <n v="0"/>
    <m/>
    <m/>
    <n v="24395"/>
    <n v="0"/>
    <n v="0"/>
    <n v="24234"/>
    <n v="24234"/>
    <n v="1222426727"/>
    <n v="0"/>
    <m/>
    <m/>
    <d v="2024-06-30T00:00:00"/>
  </r>
  <r>
    <n v="900094053"/>
    <s v="MULTIAYUDAS ORTOPEDICAS LTDA"/>
    <s v="FE"/>
    <s v="FE5426"/>
    <s v="900094053_FE5426"/>
    <d v="2024-03-04T00:00:00"/>
    <d v="2024-03-14T00:00:00"/>
    <d v="2024-03-14T14:07:02"/>
    <n v="98500"/>
    <n v="98500"/>
    <s v="Evento"/>
    <s v="CALI"/>
    <m/>
    <x v="2"/>
    <s v="Finalizada"/>
    <n v="98500"/>
    <n v="0"/>
    <m/>
    <m/>
    <n v="98500"/>
    <n v="0"/>
    <n v="0"/>
    <n v="97850"/>
    <n v="97850"/>
    <n v="1222426728"/>
    <n v="0"/>
    <m/>
    <m/>
    <d v="2024-06-30T00:00:00"/>
  </r>
  <r>
    <n v="900094053"/>
    <s v="MULTIAYUDAS ORTOPEDICAS LTDA"/>
    <s v="FE"/>
    <s v="FE5427"/>
    <s v="900094053_FE5427"/>
    <d v="2024-03-04T00:00:00"/>
    <d v="2024-03-14T00:00:00"/>
    <d v="2024-03-14T14:07:02"/>
    <n v="370000"/>
    <n v="370000"/>
    <s v="Evento"/>
    <s v="CALI"/>
    <m/>
    <x v="2"/>
    <s v="Finalizada"/>
    <n v="370000"/>
    <n v="0"/>
    <m/>
    <m/>
    <n v="370000"/>
    <n v="0"/>
    <n v="0"/>
    <n v="367558"/>
    <n v="367558"/>
    <n v="1222423127"/>
    <n v="0"/>
    <m/>
    <m/>
    <d v="2024-06-30T00:00:00"/>
  </r>
  <r>
    <n v="900094053"/>
    <s v="MULTIAYUDAS ORTOPEDICAS LTDA"/>
    <s v="FE"/>
    <s v="FE5428"/>
    <s v="900094053_FE5428"/>
    <d v="2024-03-04T00:00:00"/>
    <d v="2024-03-14T00:00:00"/>
    <d v="2024-03-14T00:00:00"/>
    <n v="183500"/>
    <n v="183500"/>
    <s v="Evento"/>
    <s v="CALI"/>
    <m/>
    <x v="2"/>
    <s v="Finalizada"/>
    <n v="183500"/>
    <n v="0"/>
    <m/>
    <m/>
    <n v="183500"/>
    <n v="0"/>
    <n v="0"/>
    <n v="182289"/>
    <n v="182289"/>
    <n v="1222426729"/>
    <n v="0"/>
    <m/>
    <m/>
    <d v="2024-06-30T00:00:00"/>
  </r>
  <r>
    <n v="900094053"/>
    <s v="MULTIAYUDAS ORTOPEDICAS LTDA"/>
    <s v="FE"/>
    <s v="FE5430"/>
    <s v="900094053_FE5430"/>
    <d v="2024-03-05T00:00:00"/>
    <d v="2024-03-14T00:00:00"/>
    <d v="2024-03-14T00:00:00"/>
    <n v="20500"/>
    <n v="20500"/>
    <s v="Evento"/>
    <s v="CALI"/>
    <m/>
    <x v="2"/>
    <s v="Finalizada"/>
    <n v="20500"/>
    <n v="0"/>
    <m/>
    <m/>
    <n v="20500"/>
    <n v="0"/>
    <n v="0"/>
    <n v="20365"/>
    <n v="20365"/>
    <n v="1222426730"/>
    <n v="0"/>
    <m/>
    <m/>
    <d v="2024-06-30T00:00:00"/>
  </r>
  <r>
    <n v="900094053"/>
    <s v="MULTIAYUDAS ORTOPEDICAS LTDA"/>
    <s v="FE"/>
    <s v="FE5431"/>
    <s v="900094053_FE5431"/>
    <d v="2024-03-05T00:00:00"/>
    <d v="2024-03-14T00:00:00"/>
    <d v="2024-03-14T14:07:02"/>
    <n v="37000"/>
    <n v="37000"/>
    <s v="Evento"/>
    <s v="CALI"/>
    <m/>
    <x v="2"/>
    <s v="Finalizada"/>
    <n v="37000"/>
    <n v="0"/>
    <m/>
    <m/>
    <n v="37000"/>
    <n v="0"/>
    <n v="0"/>
    <n v="36756"/>
    <n v="36756"/>
    <n v="1222426731"/>
    <n v="0"/>
    <m/>
    <m/>
    <d v="2024-06-30T00:00:00"/>
  </r>
  <r>
    <n v="900094053"/>
    <s v="MULTIAYUDAS ORTOPEDICAS LTDA"/>
    <s v="FE"/>
    <s v="FE5432"/>
    <s v="900094053_FE5432"/>
    <d v="2024-03-05T00:00:00"/>
    <d v="2024-03-14T00:00:00"/>
    <d v="2024-03-14T00:00:00"/>
    <n v="14091925"/>
    <n v="14091925"/>
    <s v="Evento"/>
    <s v="CALI"/>
    <m/>
    <x v="2"/>
    <s v="Finalizada"/>
    <n v="43000000"/>
    <n v="0"/>
    <m/>
    <m/>
    <n v="43000000"/>
    <n v="0"/>
    <n v="0"/>
    <n v="41641200"/>
    <n v="12733125"/>
    <n v="4800064177"/>
    <n v="28908075"/>
    <n v="4800064177"/>
    <s v="28.06.2024"/>
    <d v="2024-06-30T00:00:00"/>
  </r>
  <r>
    <n v="900094053"/>
    <s v="MULTIAYUDAS ORTOPEDICAS LTDA"/>
    <s v="FE"/>
    <s v="FE5434"/>
    <s v="900094053_FE5434"/>
    <d v="2024-03-05T00:00:00"/>
    <d v="2024-03-14T00:00:00"/>
    <d v="2024-03-14T00:00:00"/>
    <n v="3850000"/>
    <n v="3850000"/>
    <s v="Evento"/>
    <s v="CALI"/>
    <m/>
    <x v="2"/>
    <s v="Finalizada"/>
    <n v="3850000"/>
    <n v="0"/>
    <m/>
    <m/>
    <n v="3850000"/>
    <n v="0"/>
    <n v="0"/>
    <n v="3728340"/>
    <n v="3728340"/>
    <n v="1222423142"/>
    <n v="0"/>
    <m/>
    <m/>
    <d v="2024-06-30T00:00:00"/>
  </r>
  <r>
    <n v="900094053"/>
    <s v="MULTIAYUDAS ORTOPEDICAS LTDA"/>
    <s v="FE"/>
    <s v="FE5437"/>
    <s v="900094053_FE5437"/>
    <d v="2024-03-07T00:00:00"/>
    <d v="2024-03-14T00:00:00"/>
    <d v="2024-03-14T14:07:02"/>
    <n v="173725"/>
    <n v="173725"/>
    <s v="Evento"/>
    <s v="CALI"/>
    <m/>
    <x v="2"/>
    <s v="Finalizada"/>
    <n v="183500"/>
    <n v="0"/>
    <m/>
    <m/>
    <n v="183500"/>
    <n v="0"/>
    <n v="0"/>
    <n v="182289"/>
    <n v="182289"/>
    <n v="1222426732"/>
    <n v="0"/>
    <m/>
    <m/>
    <d v="2024-06-30T00:00:00"/>
  </r>
  <r>
    <n v="900094053"/>
    <s v="MULTIAYUDAS ORTOPEDICAS LTDA"/>
    <s v="FE"/>
    <s v="FE5450"/>
    <s v="900094053_FE5450"/>
    <d v="2024-03-11T00:00:00"/>
    <d v="2024-03-14T00:00:00"/>
    <d v="2024-03-14T14:07:02"/>
    <n v="20800"/>
    <n v="20800"/>
    <s v="Evento"/>
    <s v="CALI"/>
    <m/>
    <x v="2"/>
    <s v="Finalizada"/>
    <n v="20800"/>
    <n v="0"/>
    <m/>
    <m/>
    <n v="20800"/>
    <n v="0"/>
    <n v="0"/>
    <n v="20663"/>
    <n v="20663"/>
    <n v="1222426733"/>
    <n v="0"/>
    <m/>
    <m/>
    <d v="2024-06-30T00:00:00"/>
  </r>
  <r>
    <n v="900094053"/>
    <s v="MULTIAYUDAS ORTOPEDICAS LTDA"/>
    <s v="FE"/>
    <s v="FE5453"/>
    <s v="900094053_FE5453"/>
    <d v="2024-03-13T00:00:00"/>
    <d v="2024-03-14T00:00:00"/>
    <d v="2024-03-14T14:07:02"/>
    <n v="18500"/>
    <n v="18500"/>
    <s v="Evento"/>
    <s v="CALI"/>
    <m/>
    <x v="2"/>
    <s v="Finalizada"/>
    <n v="18500"/>
    <n v="0"/>
    <m/>
    <m/>
    <n v="18500"/>
    <n v="0"/>
    <n v="0"/>
    <n v="18378"/>
    <n v="18378"/>
    <n v="1222426734"/>
    <n v="0"/>
    <m/>
    <m/>
    <d v="2024-06-30T00:00:00"/>
  </r>
  <r>
    <n v="900094053"/>
    <s v="MULTIAYUDAS ORTOPEDICAS LTDA"/>
    <s v="FE"/>
    <s v="FE5523"/>
    <s v="900094053_FE5523"/>
    <d v="2024-04-09T00:00:00"/>
    <d v="2024-04-15T00:00:00"/>
    <d v="2024-04-15T17:44:24"/>
    <n v="58000"/>
    <n v="58000"/>
    <s v="Evento"/>
    <s v="CALI"/>
    <m/>
    <x v="2"/>
    <s v="Finalizada"/>
    <n v="58000"/>
    <n v="0"/>
    <m/>
    <m/>
    <n v="58000"/>
    <n v="0"/>
    <n v="0"/>
    <n v="57617"/>
    <n v="57617"/>
    <n v="1222434482"/>
    <n v="0"/>
    <m/>
    <m/>
    <d v="2024-06-30T00:00:00"/>
  </r>
  <r>
    <n v="900094053"/>
    <s v="MULTIAYUDAS ORTOPEDICAS LTDA"/>
    <s v="FE"/>
    <s v="FE5524"/>
    <s v="900094053_FE5524"/>
    <d v="2024-04-09T00:00:00"/>
    <d v="2024-04-15T00:00:00"/>
    <d v="2024-04-15T17:44:24"/>
    <n v="170000"/>
    <n v="170000"/>
    <s v="Evento"/>
    <s v="CALI"/>
    <m/>
    <x v="2"/>
    <s v="Finalizada"/>
    <n v="170000"/>
    <n v="0"/>
    <m/>
    <m/>
    <n v="170000"/>
    <n v="0"/>
    <n v="0"/>
    <n v="168878"/>
    <n v="168878"/>
    <n v="1222441234"/>
    <n v="0"/>
    <m/>
    <m/>
    <d v="2024-06-30T00:00:00"/>
  </r>
  <r>
    <n v="900094053"/>
    <s v="MULTIAYUDAS ORTOPEDICAS LTDA"/>
    <s v="FE"/>
    <s v="FE5525"/>
    <s v="900094053_FE5525"/>
    <d v="2024-04-09T00:00:00"/>
    <d v="2024-04-15T00:00:00"/>
    <d v="2024-04-15T17:44:24"/>
    <n v="40000"/>
    <n v="40000"/>
    <s v="Evento"/>
    <s v="CALI"/>
    <m/>
    <x v="2"/>
    <s v="Finalizada"/>
    <n v="40000"/>
    <n v="0"/>
    <m/>
    <m/>
    <n v="40000"/>
    <n v="0"/>
    <n v="0"/>
    <n v="39736"/>
    <n v="39736"/>
    <n v="1222441235"/>
    <n v="0"/>
    <m/>
    <m/>
    <d v="2024-06-30T00:00:00"/>
  </r>
  <r>
    <n v="900094053"/>
    <s v="MULTIAYUDAS ORTOPEDICAS LTDA"/>
    <s v="FE"/>
    <s v="FE5526"/>
    <s v="900094053_FE5526"/>
    <d v="2024-04-09T00:00:00"/>
    <d v="2024-04-15T00:00:00"/>
    <d v="2024-04-15T17:44:24"/>
    <n v="3680000"/>
    <n v="3680000"/>
    <s v="Evento"/>
    <s v="CALI"/>
    <m/>
    <x v="2"/>
    <s v="Finalizada"/>
    <n v="3680000"/>
    <n v="0"/>
    <m/>
    <m/>
    <n v="3680000"/>
    <n v="0"/>
    <n v="0"/>
    <n v="3563712"/>
    <n v="3563712"/>
    <n v="1222441236"/>
    <n v="0"/>
    <m/>
    <m/>
    <d v="2024-06-30T00:00:00"/>
  </r>
  <r>
    <n v="900094053"/>
    <s v="MULTIAYUDAS ORTOPEDICAS LTDA"/>
    <s v="FE"/>
    <s v="FE5527"/>
    <s v="900094053_FE5527"/>
    <d v="2024-04-09T00:00:00"/>
    <d v="2024-04-15T00:00:00"/>
    <d v="2024-04-15T17:44:24"/>
    <n v="98500"/>
    <n v="98500"/>
    <s v="Evento"/>
    <s v="CALI"/>
    <m/>
    <x v="2"/>
    <s v="Finalizada"/>
    <n v="98500"/>
    <n v="0"/>
    <m/>
    <m/>
    <n v="98500"/>
    <n v="0"/>
    <n v="0"/>
    <n v="97850"/>
    <n v="97850"/>
    <n v="1222441237"/>
    <n v="0"/>
    <m/>
    <m/>
    <d v="2024-06-30T00:00:00"/>
  </r>
  <r>
    <n v="900094053"/>
    <s v="MULTIAYUDAS ORTOPEDICAS LTDA"/>
    <s v="FE"/>
    <s v="FE5528"/>
    <s v="900094053_FE5528"/>
    <d v="2024-04-09T00:00:00"/>
    <d v="2024-04-15T00:00:00"/>
    <d v="2024-04-15T17:44:24"/>
    <n v="183500"/>
    <n v="183500"/>
    <s v="Evento"/>
    <s v="CALI"/>
    <m/>
    <x v="2"/>
    <s v="Finalizada"/>
    <n v="183500"/>
    <n v="0"/>
    <m/>
    <m/>
    <n v="183500"/>
    <n v="0"/>
    <n v="0"/>
    <n v="182289"/>
    <n v="182289"/>
    <n v="1222441238"/>
    <n v="0"/>
    <m/>
    <m/>
    <d v="2024-06-30T00:00:00"/>
  </r>
  <r>
    <n v="900094053"/>
    <s v="MULTIAYUDAS ORTOPEDICAS LTDA"/>
    <s v="FE"/>
    <s v="FE5529"/>
    <s v="900094053_FE5529"/>
    <d v="2024-04-09T00:00:00"/>
    <d v="2024-04-15T00:00:00"/>
    <d v="2024-04-15T17:44:24"/>
    <n v="34500"/>
    <n v="34500"/>
    <s v="Evento"/>
    <s v="CALI"/>
    <m/>
    <x v="2"/>
    <s v="Finalizada"/>
    <n v="34500"/>
    <n v="0"/>
    <m/>
    <m/>
    <n v="34500"/>
    <n v="0"/>
    <n v="0"/>
    <n v="34272"/>
    <n v="34272"/>
    <n v="1222441239"/>
    <n v="0"/>
    <m/>
    <m/>
    <d v="2024-06-30T00:00:00"/>
  </r>
  <r>
    <n v="900094053"/>
    <s v="MULTIAYUDAS ORTOPEDICAS LTDA"/>
    <s v="FE"/>
    <s v="FE5530"/>
    <s v="900094053_FE5530"/>
    <d v="2024-04-09T00:00:00"/>
    <d v="2024-04-15T00:00:00"/>
    <d v="2024-04-15T17:44:24"/>
    <n v="37000"/>
    <n v="37000"/>
    <s v="Evento"/>
    <s v="CALI"/>
    <m/>
    <x v="2"/>
    <s v="Finalizada"/>
    <n v="37000"/>
    <n v="0"/>
    <m/>
    <m/>
    <n v="37000"/>
    <n v="0"/>
    <n v="0"/>
    <n v="36756"/>
    <n v="36756"/>
    <n v="1222441240"/>
    <n v="0"/>
    <m/>
    <m/>
    <d v="2024-06-30T00:00:00"/>
  </r>
  <r>
    <n v="900094053"/>
    <s v="MULTIAYUDAS ORTOPEDICAS LTDA"/>
    <s v="FE"/>
    <s v="FE5531"/>
    <s v="900094053_FE5531"/>
    <d v="2024-04-09T00:00:00"/>
    <d v="2024-04-15T00:00:00"/>
    <d v="2024-04-15T17:44:24"/>
    <n v="170000"/>
    <n v="170000"/>
    <s v="Evento"/>
    <s v="CALI"/>
    <m/>
    <x v="2"/>
    <s v="Finalizada"/>
    <n v="170000"/>
    <n v="0"/>
    <m/>
    <m/>
    <n v="170000"/>
    <n v="0"/>
    <n v="0"/>
    <n v="168878"/>
    <n v="168878"/>
    <n v="1222435133"/>
    <n v="0"/>
    <m/>
    <m/>
    <d v="2024-06-30T00:00:00"/>
  </r>
  <r>
    <n v="900094053"/>
    <s v="MULTIAYUDAS ORTOPEDICAS LTDA"/>
    <s v="FE"/>
    <s v="FE5532"/>
    <s v="900094053_FE5532"/>
    <d v="2024-04-09T00:00:00"/>
    <d v="2024-04-15T00:00:00"/>
    <d v="2024-04-15T17:44:24"/>
    <n v="18500"/>
    <n v="18500"/>
    <s v="Evento"/>
    <s v="CALI"/>
    <m/>
    <x v="2"/>
    <s v="Finalizada"/>
    <n v="18500"/>
    <n v="0"/>
    <m/>
    <m/>
    <n v="18500"/>
    <n v="0"/>
    <n v="0"/>
    <n v="18378"/>
    <n v="18378"/>
    <n v="1222441241"/>
    <n v="0"/>
    <m/>
    <m/>
    <d v="2024-06-30T00:00:00"/>
  </r>
  <r>
    <n v="900094053"/>
    <s v="MULTIAYUDAS ORTOPEDICAS LTDA"/>
    <s v="FE"/>
    <s v="FE5533"/>
    <s v="900094053_FE5533"/>
    <d v="2024-04-09T00:00:00"/>
    <d v="2024-04-15T00:00:00"/>
    <d v="2024-04-15T17:44:24"/>
    <n v="105900"/>
    <n v="105900"/>
    <s v="Evento"/>
    <s v="CALI"/>
    <m/>
    <x v="2"/>
    <s v="Finalizada"/>
    <n v="105900"/>
    <n v="0"/>
    <m/>
    <m/>
    <n v="105900"/>
    <n v="0"/>
    <n v="0"/>
    <n v="105201"/>
    <n v="105201"/>
    <n v="1222441242"/>
    <n v="0"/>
    <m/>
    <m/>
    <d v="2024-06-30T00:00:00"/>
  </r>
  <r>
    <n v="900094053"/>
    <s v="MULTIAYUDAS ORTOPEDICAS LTDA"/>
    <s v="FE"/>
    <s v="FE5534"/>
    <s v="900094053_FE5534"/>
    <d v="2024-04-09T00:00:00"/>
    <d v="2024-04-15T00:00:00"/>
    <d v="2024-04-15T17:44:24"/>
    <n v="312700"/>
    <n v="312700"/>
    <s v="Evento"/>
    <s v="CALI"/>
    <m/>
    <x v="2"/>
    <s v="Finalizada"/>
    <n v="312700"/>
    <n v="0"/>
    <m/>
    <m/>
    <n v="312700"/>
    <n v="0"/>
    <n v="0"/>
    <n v="310636"/>
    <n v="310636"/>
    <n v="1222434536"/>
    <n v="0"/>
    <m/>
    <m/>
    <d v="2024-06-30T00:00:00"/>
  </r>
  <r>
    <n v="900094053"/>
    <s v="MULTIAYUDAS ORTOPEDICAS LTDA"/>
    <s v="FE"/>
    <s v="FE5535"/>
    <s v="900094053_FE5535"/>
    <d v="2024-04-09T00:00:00"/>
    <d v="2024-04-15T00:00:00"/>
    <d v="2024-04-15T17:44:24"/>
    <n v="37600"/>
    <n v="37600"/>
    <s v="Evento"/>
    <s v="CALI"/>
    <m/>
    <x v="2"/>
    <s v="Finalizada"/>
    <n v="37600"/>
    <n v="0"/>
    <m/>
    <m/>
    <n v="37600"/>
    <n v="0"/>
    <n v="0"/>
    <n v="37352"/>
    <n v="37352"/>
    <n v="1222441243"/>
    <n v="0"/>
    <m/>
    <m/>
    <d v="2024-06-30T00:00:00"/>
  </r>
  <r>
    <n v="900094053"/>
    <s v="MULTIAYUDAS ORTOPEDICAS LTDA"/>
    <s v="FE"/>
    <s v="FE5536"/>
    <s v="900094053_FE5536"/>
    <d v="2024-04-09T00:00:00"/>
    <d v="2024-04-15T00:00:00"/>
    <d v="2024-04-15T17:44:24"/>
    <n v="175000"/>
    <n v="175000"/>
    <s v="Evento"/>
    <s v="CALI"/>
    <m/>
    <x v="2"/>
    <s v="Finalizada"/>
    <n v="175000"/>
    <n v="0"/>
    <m/>
    <m/>
    <n v="175000"/>
    <n v="0"/>
    <n v="0"/>
    <n v="173845"/>
    <n v="173845"/>
    <n v="1222441244"/>
    <n v="0"/>
    <m/>
    <m/>
    <d v="2024-06-30T00:00:00"/>
  </r>
  <r>
    <n v="900094053"/>
    <s v="MULTIAYUDAS ORTOPEDICAS LTDA"/>
    <s v="FE"/>
    <s v="FE5538"/>
    <s v="900094053_FE5538"/>
    <d v="2024-04-09T00:00:00"/>
    <d v="2024-04-15T00:00:00"/>
    <d v="2024-04-15T17:44:24"/>
    <n v="96000"/>
    <n v="96000"/>
    <s v="Evento"/>
    <s v="CALI"/>
    <m/>
    <x v="2"/>
    <s v="Finalizada"/>
    <n v="96000"/>
    <n v="0"/>
    <m/>
    <m/>
    <n v="96000"/>
    <n v="0"/>
    <n v="0"/>
    <n v="95366"/>
    <n v="95366"/>
    <n v="1222441245"/>
    <n v="0"/>
    <m/>
    <m/>
    <d v="2024-06-30T00:00:00"/>
  </r>
  <r>
    <n v="900094053"/>
    <s v="MULTIAYUDAS ORTOPEDICAS LTDA"/>
    <s v="FE"/>
    <s v="FE5539"/>
    <s v="900094053_FE5539"/>
    <d v="2024-04-09T00:00:00"/>
    <d v="2024-04-15T00:00:00"/>
    <d v="2024-04-15T17:44:24"/>
    <n v="18111"/>
    <n v="18111"/>
    <s v="Evento"/>
    <s v="CALI"/>
    <m/>
    <x v="2"/>
    <s v="Finalizada"/>
    <n v="21900"/>
    <n v="0"/>
    <m/>
    <m/>
    <n v="21900"/>
    <n v="0"/>
    <n v="0"/>
    <n v="17966"/>
    <n v="17966"/>
    <n v="1222440792"/>
    <n v="0"/>
    <m/>
    <m/>
    <d v="2024-06-30T00:00:00"/>
  </r>
  <r>
    <n v="900094053"/>
    <s v="MULTIAYUDAS ORTOPEDICAS LTDA"/>
    <s v="FE"/>
    <s v="FE5540"/>
    <s v="900094053_FE5540"/>
    <d v="2024-04-09T00:00:00"/>
    <d v="2024-04-15T00:00:00"/>
    <d v="2024-04-15T17:44:24"/>
    <n v="34500"/>
    <n v="34500"/>
    <s v="Evento"/>
    <s v="CALI"/>
    <m/>
    <x v="2"/>
    <s v="Finalizada"/>
    <n v="34500"/>
    <n v="0"/>
    <m/>
    <m/>
    <n v="34500"/>
    <n v="0"/>
    <n v="0"/>
    <n v="34272"/>
    <n v="34272"/>
    <n v="1222441246"/>
    <n v="0"/>
    <m/>
    <m/>
    <d v="2024-06-30T00:00:00"/>
  </r>
  <r>
    <n v="900094053"/>
    <s v="MULTIAYUDAS ORTOPEDICAS LTDA"/>
    <s v="FE"/>
    <s v="FE5541"/>
    <s v="900094053_FE5541"/>
    <d v="2024-04-09T00:00:00"/>
    <d v="2024-04-15T00:00:00"/>
    <d v="2024-04-15T17:44:24"/>
    <n v="18500"/>
    <n v="18500"/>
    <s v="Evento"/>
    <s v="CALI"/>
    <m/>
    <x v="2"/>
    <s v="Finalizada"/>
    <n v="18500"/>
    <n v="0"/>
    <m/>
    <m/>
    <n v="18500"/>
    <n v="0"/>
    <n v="0"/>
    <n v="18378"/>
    <n v="18378"/>
    <n v="1222441247"/>
    <n v="0"/>
    <m/>
    <m/>
    <d v="2024-06-30T00:00:00"/>
  </r>
  <r>
    <n v="900094053"/>
    <s v="MULTIAYUDAS ORTOPEDICAS LTDA"/>
    <s v="FE"/>
    <s v="FE5542"/>
    <s v="900094053_FE5542"/>
    <d v="2024-04-09T00:00:00"/>
    <d v="2024-04-15T00:00:00"/>
    <d v="2024-04-15T17:28:47"/>
    <n v="13200000"/>
    <n v="13200000"/>
    <s v="Evento"/>
    <s v="CALI"/>
    <m/>
    <x v="2"/>
    <s v="Finalizada"/>
    <n v="13200000"/>
    <n v="0"/>
    <m/>
    <m/>
    <n v="13200000"/>
    <n v="0"/>
    <n v="0"/>
    <n v="12782880"/>
    <n v="12782880"/>
    <n v="1222434537"/>
    <n v="0"/>
    <m/>
    <m/>
    <d v="2024-06-30T00:00:00"/>
  </r>
  <r>
    <n v="900094053"/>
    <s v="MULTIAYUDAS ORTOPEDICAS LTDA"/>
    <s v="FE"/>
    <s v="FE5543"/>
    <s v="900094053_FE5543"/>
    <d v="2024-04-09T00:00:00"/>
    <d v="2024-04-15T00:00:00"/>
    <d v="2024-04-15T17:28:47"/>
    <n v="2550000"/>
    <n v="2550000"/>
    <s v="Evento"/>
    <s v="CALI"/>
    <m/>
    <x v="2"/>
    <s v="Finalizada"/>
    <n v="2550000"/>
    <n v="0"/>
    <m/>
    <m/>
    <n v="2550000"/>
    <n v="0"/>
    <n v="0"/>
    <n v="2533170"/>
    <n v="2533170"/>
    <n v="1222434538"/>
    <n v="0"/>
    <m/>
    <m/>
    <d v="2024-06-30T00:00:00"/>
  </r>
  <r>
    <n v="900094053"/>
    <s v="MULTIAYUDAS ORTOPEDICAS LTDA"/>
    <s v="FE"/>
    <s v="FE5557"/>
    <s v="900094053_FE5557"/>
    <d v="2024-04-13T00:00:00"/>
    <d v="2024-04-15T00:00:00"/>
    <d v="2024-04-15T17:44:24"/>
    <n v="49504"/>
    <n v="49504"/>
    <s v="Evento"/>
    <s v="CALI"/>
    <m/>
    <x v="2"/>
    <s v="Finalizada"/>
    <n v="49504"/>
    <n v="0"/>
    <m/>
    <m/>
    <n v="49504"/>
    <n v="0"/>
    <n v="0"/>
    <n v="49177"/>
    <n v="49177"/>
    <n v="1222441260"/>
    <n v="0"/>
    <m/>
    <m/>
    <d v="2024-06-30T00:00:00"/>
  </r>
  <r>
    <n v="900094053"/>
    <s v="MULTIAYUDAS ORTOPEDICAS LTDA"/>
    <s v="FE"/>
    <s v="FE5558"/>
    <s v="900094053_FE5558"/>
    <d v="2024-04-13T00:00:00"/>
    <d v="2024-04-15T00:00:00"/>
    <d v="2024-04-15T17:44:24"/>
    <n v="40000"/>
    <n v="40000"/>
    <s v="Evento"/>
    <s v="CALI"/>
    <m/>
    <x v="2"/>
    <s v="Finalizada"/>
    <n v="40000"/>
    <n v="0"/>
    <m/>
    <m/>
    <n v="40000"/>
    <n v="0"/>
    <n v="0"/>
    <n v="39736"/>
    <n v="39736"/>
    <n v="1222434539"/>
    <n v="0"/>
    <m/>
    <m/>
    <d v="2024-06-30T00:00:00"/>
  </r>
  <r>
    <n v="900094053"/>
    <s v="MULTIAYUDAS ORTOPEDICAS LTDA"/>
    <s v="FE"/>
    <s v="FE5559"/>
    <s v="900094053_FE5559"/>
    <d v="2024-04-13T00:00:00"/>
    <d v="2024-04-15T00:00:00"/>
    <d v="2024-04-15T17:44:24"/>
    <n v="37000"/>
    <n v="37000"/>
    <s v="Evento"/>
    <s v="CALI"/>
    <m/>
    <x v="2"/>
    <s v="Finalizada"/>
    <n v="37000"/>
    <n v="0"/>
    <m/>
    <m/>
    <n v="37000"/>
    <n v="0"/>
    <n v="0"/>
    <n v="36756"/>
    <n v="36756"/>
    <n v="1222441261"/>
    <n v="0"/>
    <m/>
    <m/>
    <d v="2024-06-30T00:00:00"/>
  </r>
  <r>
    <n v="900094053"/>
    <s v="MULTIAYUDAS ORTOPEDICAS LTDA"/>
    <s v="FE"/>
    <s v="FE5560"/>
    <s v="900094053_FE5560"/>
    <d v="2024-04-13T00:00:00"/>
    <d v="2024-04-15T00:00:00"/>
    <d v="2024-04-15T17:44:24"/>
    <n v="37600"/>
    <n v="37600"/>
    <s v="Evento"/>
    <s v="CALI"/>
    <m/>
    <x v="2"/>
    <s v="Finalizada"/>
    <n v="37600"/>
    <n v="0"/>
    <m/>
    <m/>
    <n v="37600"/>
    <n v="0"/>
    <n v="0"/>
    <n v="37352"/>
    <n v="37352"/>
    <n v="1222441262"/>
    <n v="0"/>
    <m/>
    <m/>
    <d v="2024-06-30T00:00:00"/>
  </r>
  <r>
    <n v="900094053"/>
    <s v="MULTIAYUDAS ORTOPEDICAS LTDA"/>
    <s v="FE"/>
    <s v="FE5561"/>
    <s v="900094053_FE5561"/>
    <d v="2024-04-13T00:00:00"/>
    <d v="2024-04-15T00:00:00"/>
    <d v="2024-04-15T17:44:24"/>
    <n v="4790000"/>
    <n v="4790000"/>
    <s v="Evento"/>
    <s v="CALI"/>
    <m/>
    <x v="2"/>
    <s v="Finalizada"/>
    <n v="4790000"/>
    <n v="0"/>
    <m/>
    <m/>
    <n v="4790000"/>
    <n v="0"/>
    <n v="0"/>
    <n v="4758386"/>
    <n v="4758386"/>
    <n v="1222441263"/>
    <n v="0"/>
    <m/>
    <m/>
    <d v="2024-06-30T00:00:00"/>
  </r>
  <r>
    <n v="900094053"/>
    <s v="MULTIAYUDAS ORTOPEDICAS LTDA"/>
    <s v="FE"/>
    <s v="FE5623"/>
    <s v="900094053_FE5623"/>
    <d v="2024-05-03T00:00:00"/>
    <d v="2024-05-10T00:00:00"/>
    <d v="2024-05-10T10:42:16"/>
    <n v="40000"/>
    <n v="40000"/>
    <s v="Evento"/>
    <s v="CALI"/>
    <m/>
    <x v="2"/>
    <s v="Finalizada"/>
    <n v="40000"/>
    <n v="0"/>
    <m/>
    <m/>
    <n v="40000"/>
    <n v="0"/>
    <n v="0"/>
    <n v="39736"/>
    <n v="39736"/>
    <n v="1222467334"/>
    <n v="0"/>
    <m/>
    <m/>
    <d v="2024-06-30T00:00:00"/>
  </r>
  <r>
    <n v="900094053"/>
    <s v="MULTIAYUDAS ORTOPEDICAS LTDA"/>
    <s v="FE"/>
    <s v="FE5624"/>
    <s v="900094053_FE5624"/>
    <d v="2024-05-03T00:00:00"/>
    <d v="2024-05-10T00:00:00"/>
    <d v="2024-05-10T10:42:16"/>
    <n v="40000"/>
    <n v="40000"/>
    <s v="Evento"/>
    <s v="CALI"/>
    <m/>
    <x v="2"/>
    <s v="Finalizada"/>
    <n v="40000"/>
    <n v="0"/>
    <m/>
    <m/>
    <n v="40000"/>
    <n v="0"/>
    <n v="0"/>
    <n v="39736"/>
    <n v="39736"/>
    <n v="1222467335"/>
    <n v="0"/>
    <m/>
    <m/>
    <d v="2024-06-30T00:00:00"/>
  </r>
  <r>
    <n v="900094053"/>
    <s v="MULTIAYUDAS ORTOPEDICAS LTDA"/>
    <s v="FE"/>
    <s v="FE5626"/>
    <s v="900094053_FE5626"/>
    <d v="2024-05-03T00:00:00"/>
    <d v="2024-05-10T00:00:00"/>
    <d v="2024-05-10T10:42:16"/>
    <n v="30532"/>
    <n v="30532"/>
    <s v="Evento"/>
    <s v="CALI"/>
    <m/>
    <x v="2"/>
    <s v="Finalizada"/>
    <n v="34500"/>
    <n v="0"/>
    <m/>
    <m/>
    <n v="34500"/>
    <n v="0"/>
    <n v="0"/>
    <n v="34272"/>
    <n v="34272"/>
    <n v="1222467336"/>
    <n v="0"/>
    <m/>
    <m/>
    <d v="2024-06-30T00:00:00"/>
  </r>
  <r>
    <n v="900094053"/>
    <s v="MULTIAYUDAS ORTOPEDICAS LTDA"/>
    <s v="FE"/>
    <s v="FE5627"/>
    <s v="900094053_FE5627"/>
    <d v="2024-05-03T00:00:00"/>
    <d v="2024-05-10T00:00:00"/>
    <d v="2024-05-10T10:42:16"/>
    <n v="187000"/>
    <n v="187000"/>
    <s v="Evento"/>
    <s v="CALI"/>
    <m/>
    <x v="2"/>
    <s v="Finalizada"/>
    <n v="187000"/>
    <n v="0"/>
    <m/>
    <m/>
    <n v="187000"/>
    <n v="0"/>
    <n v="0"/>
    <n v="185766"/>
    <n v="185766"/>
    <n v="1222467337"/>
    <n v="0"/>
    <m/>
    <m/>
    <d v="2024-06-30T00:00:00"/>
  </r>
  <r>
    <n v="900094053"/>
    <s v="MULTIAYUDAS ORTOPEDICAS LTDA"/>
    <s v="FE"/>
    <s v="FE5628"/>
    <s v="900094053_FE5628"/>
    <d v="2024-05-03T00:00:00"/>
    <d v="2024-05-10T00:00:00"/>
    <d v="2024-05-10T10:42:16"/>
    <n v="193500"/>
    <n v="193500"/>
    <s v="Evento"/>
    <s v="CALI"/>
    <m/>
    <x v="2"/>
    <s v="Finalizada"/>
    <n v="193500"/>
    <n v="0"/>
    <m/>
    <m/>
    <n v="193500"/>
    <n v="0"/>
    <n v="0"/>
    <n v="192223"/>
    <n v="192223"/>
    <n v="1222467338"/>
    <n v="0"/>
    <m/>
    <m/>
    <d v="2024-06-30T00:00:00"/>
  </r>
  <r>
    <n v="900094053"/>
    <s v="MULTIAYUDAS ORTOPEDICAS LTDA"/>
    <s v="FE"/>
    <s v="FE5629"/>
    <s v="900094053_FE5629"/>
    <d v="2024-05-03T00:00:00"/>
    <d v="2024-05-10T00:00:00"/>
    <d v="2024-05-10T10:42:16"/>
    <n v="170000"/>
    <n v="170000"/>
    <s v="Evento"/>
    <s v="CALI"/>
    <m/>
    <x v="2"/>
    <s v="Finalizada"/>
    <n v="170000"/>
    <n v="0"/>
    <m/>
    <m/>
    <n v="170000"/>
    <n v="0"/>
    <n v="0"/>
    <n v="168878"/>
    <n v="168878"/>
    <n v="1222467339"/>
    <n v="0"/>
    <m/>
    <m/>
    <d v="2024-06-30T00:00:00"/>
  </r>
  <r>
    <n v="900094053"/>
    <s v="MULTIAYUDAS ORTOPEDICAS LTDA"/>
    <s v="FE"/>
    <s v="FE5630"/>
    <s v="900094053_FE5630"/>
    <d v="2024-05-03T00:00:00"/>
    <d v="2024-05-10T00:00:00"/>
    <d v="2024-05-10T10:42:16"/>
    <n v="34500"/>
    <n v="34500"/>
    <s v="Evento"/>
    <s v="CALI"/>
    <m/>
    <x v="2"/>
    <s v="Finalizada"/>
    <n v="34500"/>
    <n v="0"/>
    <m/>
    <m/>
    <n v="34500"/>
    <n v="0"/>
    <n v="0"/>
    <n v="34272"/>
    <n v="34272"/>
    <n v="1222467340"/>
    <n v="0"/>
    <m/>
    <m/>
    <d v="2024-06-30T00:00:00"/>
  </r>
  <r>
    <n v="900094053"/>
    <s v="MULTIAYUDAS ORTOPEDICAS LTDA"/>
    <s v="FE"/>
    <s v="FE5631"/>
    <s v="900094053_FE5631"/>
    <d v="2024-05-03T00:00:00"/>
    <d v="2024-05-10T00:00:00"/>
    <d v="2024-05-10T10:42:16"/>
    <n v="334570"/>
    <n v="334570"/>
    <s v="Evento"/>
    <s v="CALI"/>
    <m/>
    <x v="2"/>
    <s v="Finalizada"/>
    <n v="367000"/>
    <n v="0"/>
    <m/>
    <m/>
    <n v="367000"/>
    <n v="0"/>
    <n v="0"/>
    <n v="364578"/>
    <n v="364578"/>
    <n v="1222467341"/>
    <n v="0"/>
    <m/>
    <m/>
    <d v="2024-06-30T00:00:00"/>
  </r>
  <r>
    <n v="900094053"/>
    <s v="MULTIAYUDAS ORTOPEDICAS LTDA"/>
    <s v="FE"/>
    <s v="FE5632"/>
    <s v="900094053_FE5632"/>
    <d v="2024-05-03T00:00:00"/>
    <d v="2024-05-10T00:00:00"/>
    <d v="2024-05-10T10:42:16"/>
    <n v="158000"/>
    <n v="158000"/>
    <s v="Evento"/>
    <s v="CALI"/>
    <m/>
    <x v="2"/>
    <s v="Finalizada"/>
    <n v="158000"/>
    <n v="0"/>
    <m/>
    <m/>
    <n v="158000"/>
    <n v="0"/>
    <n v="0"/>
    <n v="156957"/>
    <n v="156957"/>
    <n v="1222467342"/>
    <n v="0"/>
    <m/>
    <m/>
    <d v="2024-06-30T00:00:00"/>
  </r>
  <r>
    <n v="900094053"/>
    <s v="MULTIAYUDAS ORTOPEDICAS LTDA"/>
    <s v="FE"/>
    <s v="FE5633"/>
    <s v="900094053_FE5633"/>
    <d v="2024-05-03T00:00:00"/>
    <d v="2024-05-10T00:00:00"/>
    <d v="2024-05-10T10:42:16"/>
    <n v="480000"/>
    <n v="480000"/>
    <s v="Evento"/>
    <s v="CALI"/>
    <m/>
    <x v="2"/>
    <s v="Finalizada"/>
    <n v="480000"/>
    <n v="0"/>
    <m/>
    <m/>
    <n v="480000"/>
    <n v="0"/>
    <n v="0"/>
    <n v="476832"/>
    <n v="476832"/>
    <n v="1222467343"/>
    <n v="0"/>
    <m/>
    <m/>
    <d v="2024-06-30T00:00:00"/>
  </r>
  <r>
    <n v="900094053"/>
    <s v="MULTIAYUDAS ORTOPEDICAS LTDA"/>
    <s v="FE"/>
    <s v="FE5634"/>
    <s v="900094053_FE5634"/>
    <d v="2024-05-03T00:00:00"/>
    <d v="2024-05-10T00:00:00"/>
    <d v="2024-05-10T10:42:16"/>
    <n v="100900"/>
    <n v="100900"/>
    <s v="Evento"/>
    <s v="CALI"/>
    <m/>
    <x v="2"/>
    <s v="Finalizada"/>
    <n v="100900"/>
    <n v="0"/>
    <m/>
    <m/>
    <n v="100900"/>
    <n v="0"/>
    <n v="0"/>
    <n v="100234"/>
    <n v="100234"/>
    <n v="1222467344"/>
    <n v="0"/>
    <m/>
    <m/>
    <d v="2024-06-30T00:00:00"/>
  </r>
  <r>
    <n v="900094053"/>
    <s v="MULTIAYUDAS ORTOPEDICAS LTDA"/>
    <s v="FE"/>
    <s v="FE5635"/>
    <s v="900094053_FE5635"/>
    <d v="2024-05-03T00:00:00"/>
    <d v="2024-05-10T00:00:00"/>
    <d v="2024-05-10T10:42:16"/>
    <n v="206800"/>
    <n v="206800"/>
    <s v="Evento"/>
    <s v="CALI"/>
    <m/>
    <x v="2"/>
    <s v="Finalizada"/>
    <n v="206800"/>
    <n v="0"/>
    <m/>
    <m/>
    <n v="206800"/>
    <n v="0"/>
    <n v="0"/>
    <n v="205435"/>
    <n v="205435"/>
    <n v="1222467345"/>
    <n v="0"/>
    <m/>
    <m/>
    <d v="2024-06-30T00:00:00"/>
  </r>
  <r>
    <n v="900094053"/>
    <s v="MULTIAYUDAS ORTOPEDICAS LTDA"/>
    <s v="FE"/>
    <s v="FE5636"/>
    <s v="900094053_FE5636"/>
    <d v="2024-05-03T00:00:00"/>
    <d v="2024-05-10T00:00:00"/>
    <d v="2024-05-10T10:42:16"/>
    <n v="160000"/>
    <n v="160000"/>
    <s v="Evento"/>
    <s v="CALI"/>
    <m/>
    <x v="2"/>
    <s v="Finalizada"/>
    <n v="160000"/>
    <n v="0"/>
    <m/>
    <m/>
    <n v="160000"/>
    <n v="0"/>
    <n v="0"/>
    <n v="158944"/>
    <n v="158944"/>
    <n v="1222467346"/>
    <n v="0"/>
    <m/>
    <m/>
    <d v="2024-06-30T00:00:00"/>
  </r>
  <r>
    <n v="900094053"/>
    <s v="MULTIAYUDAS ORTOPEDICAS LTDA"/>
    <s v="FE"/>
    <s v="FE5637"/>
    <s v="900094053_FE5637"/>
    <d v="2024-05-03T00:00:00"/>
    <d v="2024-05-10T00:00:00"/>
    <d v="2024-05-10T10:42:16"/>
    <n v="37600"/>
    <n v="37600"/>
    <s v="Evento"/>
    <s v="CALI"/>
    <m/>
    <x v="2"/>
    <s v="Finalizada"/>
    <n v="37600"/>
    <n v="0"/>
    <m/>
    <m/>
    <n v="37600"/>
    <n v="0"/>
    <n v="0"/>
    <n v="37352"/>
    <n v="37352"/>
    <n v="1222467347"/>
    <n v="0"/>
    <m/>
    <m/>
    <d v="2024-06-30T00:00:00"/>
  </r>
  <r>
    <n v="900094053"/>
    <s v="MULTIAYUDAS ORTOPEDICAS LTDA"/>
    <s v="FE"/>
    <s v="FE5651"/>
    <s v="900094053_FE5651"/>
    <d v="2024-05-09T00:00:00"/>
    <d v="2024-06-04T00:00:00"/>
    <d v="2024-06-04T07:00:00"/>
    <n v="3850000"/>
    <n v="3850000"/>
    <s v="Evento"/>
    <s v="CALI"/>
    <m/>
    <x v="1"/>
    <s v="Devuelta"/>
    <n v="0"/>
    <n v="3850000"/>
    <s v="Devolucion por extemporaneidad, el mipres 20221121223001976207 ralacionado a la entrega de la autorizacion 231036337638385 tiene com fecha mipres 21/11/2022 con viegencia de un año que va hasta el 21/11/2023 y la entrega fue el 8/05/2024 se entrego en una fecha extemporanea. Andres Fernandez"/>
    <m/>
    <n v="0"/>
    <n v="0"/>
    <n v="0"/>
    <n v="0"/>
    <n v="0"/>
    <m/>
    <n v="0"/>
    <m/>
    <m/>
    <d v="2024-06-30T00:00:00"/>
  </r>
  <r>
    <n v="900094053"/>
    <s v="MULTIAYUDAS ORTOPEDICAS LTDA"/>
    <s v="FE"/>
    <s v="FE5653"/>
    <s v="900094053_FE5653"/>
    <d v="2024-05-09T00:00:00"/>
    <d v="2024-05-10T00:00:00"/>
    <d v="2024-05-10T10:42:16"/>
    <n v="193500"/>
    <n v="193500"/>
    <s v="Evento"/>
    <s v="CALI"/>
    <m/>
    <x v="2"/>
    <s v="Finalizada"/>
    <n v="193500"/>
    <n v="0"/>
    <m/>
    <m/>
    <n v="193500"/>
    <n v="0"/>
    <n v="0"/>
    <n v="192223"/>
    <n v="192223"/>
    <n v="1222467352"/>
    <n v="0"/>
    <m/>
    <m/>
    <d v="2024-06-30T00:00:00"/>
  </r>
  <r>
    <n v="900094053"/>
    <s v="MULTIAYUDAS ORTOPEDICAS LTDA"/>
    <s v="FE"/>
    <s v="FE5660"/>
    <s v="900094053_FE5660"/>
    <d v="2024-05-15T00:00:00"/>
    <d v="2024-05-15T00:00:00"/>
    <d v="2024-05-15T11:25:43"/>
    <n v="3850000"/>
    <n v="3850000"/>
    <s v="Evento"/>
    <s v="CALI"/>
    <m/>
    <x v="2"/>
    <s v="Finalizada"/>
    <n v="3850000"/>
    <n v="0"/>
    <m/>
    <m/>
    <n v="3850000"/>
    <n v="0"/>
    <n v="0"/>
    <n v="3728340"/>
    <n v="3728340"/>
    <n v="1222467361"/>
    <n v="0"/>
    <m/>
    <m/>
    <d v="2024-06-30T00:00:00"/>
  </r>
  <r>
    <n v="900094053"/>
    <s v="MULTIAYUDAS ORTOPEDICAS LTDA"/>
    <s v="FE"/>
    <s v="FE5715"/>
    <s v="900094053_FE5715"/>
    <d v="2024-06-05T00:00:00"/>
    <d v="2024-06-13T00:00:00"/>
    <d v="2024-06-13T17:14:14"/>
    <n v="277400"/>
    <n v="2774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16"/>
    <s v="900094053_FE5716"/>
    <d v="2024-06-05T00:00:00"/>
    <d v="2024-06-14T00:00:00"/>
    <d v="2024-06-14T10:03:58"/>
    <n v="178000"/>
    <n v="1780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17"/>
    <s v="900094053_FE5717"/>
    <d v="2024-06-05T00:00:00"/>
    <d v="2024-06-14T00:00:00"/>
    <d v="2024-06-14T10:05:49"/>
    <n v="60000"/>
    <n v="600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18"/>
    <s v="900094053_FE5718"/>
    <d v="2024-06-05T00:00:00"/>
    <d v="2024-06-14T00:00:00"/>
    <d v="2024-06-14T10:14:34"/>
    <n v="20000"/>
    <n v="200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19"/>
    <s v="900094053_FE5719"/>
    <d v="2024-06-05T00:00:00"/>
    <d v="2024-06-14T00:00:00"/>
    <d v="2024-06-14T10:17:46"/>
    <n v="40000"/>
    <n v="400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20"/>
    <s v="900094053_FE5720"/>
    <d v="2024-06-05T00:00:00"/>
    <d v="2024-06-14T00:00:00"/>
    <d v="2024-06-14T10:19:34"/>
    <n v="211800"/>
    <n v="2118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21"/>
    <s v="900094053_FE5721"/>
    <d v="2024-06-05T00:00:00"/>
    <d v="2024-06-14T00:00:00"/>
    <d v="2024-06-14T10:22:06"/>
    <n v="100900"/>
    <n v="1009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22"/>
    <s v="900094053_FE5722"/>
    <d v="2024-06-05T00:00:00"/>
    <d v="2024-06-14T00:00:00"/>
    <d v="2024-06-14T10:24:07"/>
    <n v="211800"/>
    <n v="2118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23"/>
    <s v="900094053_FE5723"/>
    <d v="2024-06-05T00:00:00"/>
    <d v="2024-06-14T00:00:00"/>
    <d v="2024-06-14T10:25:56"/>
    <n v="79000"/>
    <n v="790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24"/>
    <s v="900094053_FE5724"/>
    <d v="2024-06-05T00:00:00"/>
    <d v="2024-06-14T00:00:00"/>
    <d v="2024-06-14T10:33:08"/>
    <n v="114125"/>
    <n v="114125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25"/>
    <s v="900094053_FE5725"/>
    <d v="2024-06-05T00:00:00"/>
    <d v="2024-06-14T00:00:00"/>
    <d v="2024-06-14T10:42:18"/>
    <n v="43800"/>
    <n v="438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26"/>
    <s v="900094053_FE5726"/>
    <d v="2024-06-05T00:00:00"/>
    <d v="2024-06-14T00:00:00"/>
    <d v="2024-06-14T10:45:10"/>
    <n v="413600"/>
    <n v="4136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27"/>
    <s v="900094053_FE5727"/>
    <d v="2024-06-05T00:00:00"/>
    <d v="2024-06-14T00:00:00"/>
    <d v="2024-06-14T10:47:33"/>
    <n v="211800"/>
    <n v="2118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28"/>
    <s v="900094053_FE5728"/>
    <d v="2024-06-05T00:00:00"/>
    <d v="2024-06-14T00:00:00"/>
    <d v="2024-06-14T10:59:48"/>
    <n v="850000"/>
    <n v="8500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29"/>
    <s v="900094053_FE5729"/>
    <d v="2024-06-05T00:00:00"/>
    <d v="2024-06-14T00:00:00"/>
    <d v="2024-06-14T11:05:52"/>
    <n v="2500000"/>
    <n v="25000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30"/>
    <s v="900094053_FE5730"/>
    <d v="2024-06-05T00:00:00"/>
    <d v="2024-06-14T00:00:00"/>
    <d v="2024-06-14T11:09:44"/>
    <n v="185000"/>
    <n v="1850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31"/>
    <s v="900094053_FE5731"/>
    <d v="2024-06-05T00:00:00"/>
    <d v="2024-06-14T00:00:00"/>
    <d v="2024-06-14T11:46:52"/>
    <n v="3580000"/>
    <n v="35800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32"/>
    <s v="900094053_FE5732"/>
    <d v="2024-06-05T00:00:00"/>
    <d v="2024-06-14T00:00:00"/>
    <d v="2024-06-14T11:20:05"/>
    <n v="12210000"/>
    <n v="122100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33"/>
    <s v="900094053_FE5733"/>
    <d v="2024-06-06T00:00:00"/>
    <d v="2024-06-14T00:00:00"/>
    <d v="2024-06-14T11:29:14"/>
    <n v="4980000"/>
    <n v="49800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35"/>
    <s v="900094053_FE5735"/>
    <d v="2024-06-06T00:00:00"/>
    <d v="2024-06-14T00:00:00"/>
    <d v="2024-06-14T11:31:43"/>
    <n v="40000"/>
    <n v="400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56"/>
    <s v="900094053_FE5756"/>
    <d v="2024-06-12T00:00:00"/>
    <d v="2024-06-14T00:00:00"/>
    <d v="2024-06-14T11:33:54"/>
    <n v="5112000"/>
    <n v="51120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57"/>
    <s v="900094053_FE5757"/>
    <d v="2024-06-13T00:00:00"/>
    <d v="2024-07-02T00:00:00"/>
    <d v="2024-07-02T11:02:41"/>
    <n v="22145417"/>
    <n v="22145417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62"/>
    <s v="900094053_FE5762"/>
    <d v="2024-06-13T00:00:00"/>
    <d v="2024-06-14T00:00:00"/>
    <d v="2024-06-14T11:48:22"/>
    <n v="277400"/>
    <n v="27740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  <r>
    <n v="900094053"/>
    <s v="MULTIAYUDAS ORTOPEDICAS LTDA"/>
    <s v="FE"/>
    <s v="FE5763"/>
    <s v="900094053_FE5763"/>
    <d v="2024-06-13T00:00:00"/>
    <d v="2024-06-14T00:00:00"/>
    <d v="2024-06-14T11:49:55"/>
    <n v="48790"/>
    <n v="48790"/>
    <s v="Evento"/>
    <s v="CALI"/>
    <m/>
    <x v="4"/>
    <s v="Para auditoria de pertinencia"/>
    <n v="0"/>
    <n v="0"/>
    <m/>
    <m/>
    <n v="0"/>
    <n v="0"/>
    <n v="0"/>
    <n v="0"/>
    <n v="0"/>
    <m/>
    <n v="0"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0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9" firstHeaderRow="0" firstDataRow="1" firstDataCol="1"/>
  <pivotFields count="29"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4" showAll="0"/>
    <pivotField dataField="1" numFmtId="164" showAll="0"/>
    <pivotField showAll="0"/>
    <pivotField showAll="0"/>
    <pivotField showAll="0"/>
    <pivotField axis="axisRow" dataField="1" showAll="0">
      <items count="6">
        <item x="0"/>
        <item x="3"/>
        <item x="1"/>
        <item x="4"/>
        <item x="2"/>
        <item t="default"/>
      </items>
    </pivotField>
    <pivotField showAll="0"/>
    <pivotField numFmtId="164"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dataField="1" numFmtId="164" showAll="0"/>
    <pivotField showAll="0"/>
    <pivotField showAll="0"/>
    <pivotField numFmtId="14"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3" subtotal="count" baseField="0" baseItem="0"/>
    <dataField name="Saldo IPS " fld="9" baseField="0" baseItem="0" numFmtId="164"/>
    <dataField name="Valor compensacion SAP " fld="25" baseField="0" baseItem="0" numFmtId="164"/>
  </dataFields>
  <formats count="23">
    <format dxfId="2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1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3" type="button" dataOnly="0" labelOnly="1" outline="0" axis="axisRow" fieldPosition="0"/>
    </format>
    <format dxfId="17">
      <pivotArea dataOnly="0" labelOnly="1" fieldPosition="0">
        <references count="1">
          <reference field="13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field="13" type="button" dataOnly="0" labelOnly="1" outline="0" axis="axisRow" fieldPosition="0"/>
    </format>
    <format dxfId="13">
      <pivotArea dataOnly="0" labelOnly="1" fieldPosition="0">
        <references count="1">
          <reference field="13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field="13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81"/>
  <sheetViews>
    <sheetView showGridLines="0" zoomScaleNormal="100" workbookViewId="0">
      <selection activeCell="B12" sqref="B12"/>
    </sheetView>
  </sheetViews>
  <sheetFormatPr baseColWidth="10" defaultRowHeight="14.5" x14ac:dyDescent="0.35"/>
  <cols>
    <col min="2" max="2" width="32.453125" bestFit="1" customWidth="1"/>
    <col min="3" max="3" width="9" customWidth="1"/>
    <col min="4" max="4" width="11.54296875" customWidth="1"/>
    <col min="5" max="5" width="13.54296875" customWidth="1"/>
    <col min="6" max="6" width="13.1796875" customWidth="1"/>
    <col min="7" max="8" width="15.453125" customWidth="1"/>
    <col min="9" max="9" width="15.7265625" bestFit="1" customWidth="1"/>
    <col min="10" max="10" width="23.26953125" style="1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5" t="s">
        <v>7</v>
      </c>
      <c r="J1" s="2" t="s">
        <v>9</v>
      </c>
      <c r="K1" s="7" t="s">
        <v>10</v>
      </c>
    </row>
    <row r="2" spans="1:12" s="18" customFormat="1" x14ac:dyDescent="0.35">
      <c r="A2" s="11">
        <v>900094053</v>
      </c>
      <c r="B2" s="11" t="s">
        <v>11</v>
      </c>
      <c r="C2" s="11" t="s">
        <v>12</v>
      </c>
      <c r="D2" s="12" t="s">
        <v>21</v>
      </c>
      <c r="E2" s="13">
        <v>44722</v>
      </c>
      <c r="F2" s="13">
        <v>44848</v>
      </c>
      <c r="G2" s="14">
        <v>360000</v>
      </c>
      <c r="H2" s="14">
        <v>360000</v>
      </c>
      <c r="I2" s="15" t="s">
        <v>13</v>
      </c>
      <c r="J2" s="16" t="s">
        <v>14</v>
      </c>
      <c r="K2" s="17"/>
      <c r="L2" s="18" t="s">
        <v>124</v>
      </c>
    </row>
    <row r="3" spans="1:12" s="18" customFormat="1" x14ac:dyDescent="0.35">
      <c r="A3" s="11">
        <v>900094053</v>
      </c>
      <c r="B3" s="11" t="s">
        <v>11</v>
      </c>
      <c r="C3" s="11" t="s">
        <v>12</v>
      </c>
      <c r="D3" s="11" t="s">
        <v>22</v>
      </c>
      <c r="E3" s="19">
        <v>44897</v>
      </c>
      <c r="F3" s="19">
        <v>44907</v>
      </c>
      <c r="G3" s="20">
        <v>2450000</v>
      </c>
      <c r="H3" s="20">
        <v>2450000</v>
      </c>
      <c r="I3" s="15" t="s">
        <v>13</v>
      </c>
      <c r="J3" s="16" t="s">
        <v>14</v>
      </c>
      <c r="K3" s="21"/>
      <c r="L3" s="18" t="s">
        <v>124</v>
      </c>
    </row>
    <row r="4" spans="1:12" x14ac:dyDescent="0.35">
      <c r="A4" s="4">
        <v>900094053</v>
      </c>
      <c r="B4" s="4" t="s">
        <v>11</v>
      </c>
      <c r="C4" s="4" t="s">
        <v>12</v>
      </c>
      <c r="D4" s="4" t="s">
        <v>15</v>
      </c>
      <c r="E4" s="10">
        <v>45090</v>
      </c>
      <c r="F4" s="10">
        <v>45097</v>
      </c>
      <c r="G4" s="9">
        <v>8350000</v>
      </c>
      <c r="H4" s="9">
        <v>8350000</v>
      </c>
      <c r="I4" s="6" t="s">
        <v>13</v>
      </c>
      <c r="J4" s="8" t="s">
        <v>14</v>
      </c>
      <c r="K4" s="1"/>
    </row>
    <row r="5" spans="1:12" x14ac:dyDescent="0.35">
      <c r="A5" s="4">
        <v>900094053</v>
      </c>
      <c r="B5" s="4" t="s">
        <v>11</v>
      </c>
      <c r="C5" s="4" t="s">
        <v>12</v>
      </c>
      <c r="D5" s="4" t="s">
        <v>16</v>
      </c>
      <c r="E5" s="10">
        <v>45092</v>
      </c>
      <c r="F5" s="10">
        <v>45447</v>
      </c>
      <c r="G5" s="9">
        <v>1280000</v>
      </c>
      <c r="H5" s="9">
        <v>1280000</v>
      </c>
      <c r="I5" s="6" t="s">
        <v>13</v>
      </c>
      <c r="J5" s="8" t="s">
        <v>14</v>
      </c>
      <c r="K5" s="1"/>
    </row>
    <row r="6" spans="1:12" x14ac:dyDescent="0.35">
      <c r="A6" s="4">
        <v>900094053</v>
      </c>
      <c r="B6" s="4" t="s">
        <v>11</v>
      </c>
      <c r="C6" s="4" t="s">
        <v>12</v>
      </c>
      <c r="D6" s="4" t="s">
        <v>18</v>
      </c>
      <c r="E6" s="10">
        <v>45174</v>
      </c>
      <c r="F6" s="10">
        <v>45181</v>
      </c>
      <c r="G6" s="9">
        <v>15500000</v>
      </c>
      <c r="H6" s="9">
        <v>15500000</v>
      </c>
      <c r="I6" s="6" t="s">
        <v>13</v>
      </c>
      <c r="J6" s="8" t="s">
        <v>14</v>
      </c>
      <c r="K6" s="1"/>
    </row>
    <row r="7" spans="1:12" x14ac:dyDescent="0.35">
      <c r="A7" s="4">
        <v>900094053</v>
      </c>
      <c r="B7" s="4" t="s">
        <v>11</v>
      </c>
      <c r="C7" s="4" t="s">
        <v>12</v>
      </c>
      <c r="D7" s="4" t="s">
        <v>19</v>
      </c>
      <c r="E7" s="10">
        <v>45174</v>
      </c>
      <c r="F7" s="10">
        <v>45181</v>
      </c>
      <c r="G7" s="9">
        <v>2850000</v>
      </c>
      <c r="H7" s="9">
        <v>2850000</v>
      </c>
      <c r="I7" s="6" t="s">
        <v>13</v>
      </c>
      <c r="J7" s="8" t="s">
        <v>14</v>
      </c>
      <c r="K7" s="1"/>
    </row>
    <row r="8" spans="1:12" x14ac:dyDescent="0.35">
      <c r="A8" s="4">
        <v>900094053</v>
      </c>
      <c r="B8" s="4" t="s">
        <v>11</v>
      </c>
      <c r="C8" s="4" t="s">
        <v>12</v>
      </c>
      <c r="D8" s="4" t="s">
        <v>17</v>
      </c>
      <c r="E8" s="10">
        <v>45118</v>
      </c>
      <c r="F8" s="10">
        <v>45125</v>
      </c>
      <c r="G8" s="9">
        <v>42000</v>
      </c>
      <c r="H8" s="9">
        <v>42000</v>
      </c>
      <c r="I8" s="6" t="s">
        <v>13</v>
      </c>
      <c r="J8" s="8" t="s">
        <v>14</v>
      </c>
      <c r="K8" s="1"/>
    </row>
    <row r="9" spans="1:12" x14ac:dyDescent="0.35">
      <c r="A9" s="4">
        <v>900094053</v>
      </c>
      <c r="B9" s="4" t="s">
        <v>11</v>
      </c>
      <c r="C9" s="4" t="s">
        <v>12</v>
      </c>
      <c r="D9" s="4" t="s">
        <v>20</v>
      </c>
      <c r="E9" s="10">
        <v>45180</v>
      </c>
      <c r="F9" s="10">
        <v>45181</v>
      </c>
      <c r="G9" s="9">
        <v>5508</v>
      </c>
      <c r="H9" s="9">
        <v>5508</v>
      </c>
      <c r="I9" s="6" t="s">
        <v>13</v>
      </c>
      <c r="J9" s="8" t="s">
        <v>14</v>
      </c>
      <c r="K9" s="1"/>
    </row>
    <row r="10" spans="1:12" x14ac:dyDescent="0.35">
      <c r="A10" s="4">
        <v>900094053</v>
      </c>
      <c r="B10" s="4" t="s">
        <v>11</v>
      </c>
      <c r="C10" s="4" t="s">
        <v>12</v>
      </c>
      <c r="D10" s="4" t="s">
        <v>23</v>
      </c>
      <c r="E10" s="10">
        <v>45301</v>
      </c>
      <c r="F10" s="10">
        <v>45306</v>
      </c>
      <c r="G10" s="9">
        <v>170000</v>
      </c>
      <c r="H10" s="9">
        <v>170000</v>
      </c>
      <c r="I10" s="6" t="s">
        <v>13</v>
      </c>
      <c r="J10" s="8" t="s">
        <v>14</v>
      </c>
      <c r="K10" s="1"/>
    </row>
    <row r="11" spans="1:12" x14ac:dyDescent="0.35">
      <c r="A11" s="4">
        <v>900094053</v>
      </c>
      <c r="B11" s="4" t="s">
        <v>11</v>
      </c>
      <c r="C11" s="4" t="s">
        <v>12</v>
      </c>
      <c r="D11" s="4" t="s">
        <v>24</v>
      </c>
      <c r="E11" s="10">
        <v>45301</v>
      </c>
      <c r="F11" s="10">
        <v>45306</v>
      </c>
      <c r="G11" s="9">
        <v>85000</v>
      </c>
      <c r="H11" s="9">
        <v>85000</v>
      </c>
      <c r="I11" s="6" t="s">
        <v>13</v>
      </c>
      <c r="J11" s="8" t="s">
        <v>14</v>
      </c>
      <c r="K11" s="1"/>
    </row>
    <row r="12" spans="1:12" x14ac:dyDescent="0.35">
      <c r="A12" s="4">
        <v>900094053</v>
      </c>
      <c r="B12" s="4" t="s">
        <v>11</v>
      </c>
      <c r="C12" s="4" t="s">
        <v>12</v>
      </c>
      <c r="D12" s="4" t="s">
        <v>25</v>
      </c>
      <c r="E12" s="10">
        <v>45304</v>
      </c>
      <c r="F12" s="10">
        <v>45306</v>
      </c>
      <c r="G12" s="9">
        <v>125000</v>
      </c>
      <c r="H12" s="9">
        <v>125000</v>
      </c>
      <c r="I12" s="6" t="s">
        <v>13</v>
      </c>
      <c r="J12" s="8" t="s">
        <v>14</v>
      </c>
      <c r="K12" s="1"/>
    </row>
    <row r="13" spans="1:12" x14ac:dyDescent="0.35">
      <c r="A13" s="4">
        <v>900094053</v>
      </c>
      <c r="B13" s="4" t="s">
        <v>11</v>
      </c>
      <c r="C13" s="4" t="s">
        <v>12</v>
      </c>
      <c r="D13" s="4" t="s">
        <v>26</v>
      </c>
      <c r="E13" s="10">
        <v>45328</v>
      </c>
      <c r="F13" s="10">
        <v>45337</v>
      </c>
      <c r="G13" s="9">
        <v>34500</v>
      </c>
      <c r="H13" s="9">
        <v>34500</v>
      </c>
      <c r="I13" s="6" t="s">
        <v>13</v>
      </c>
      <c r="J13" s="8" t="s">
        <v>14</v>
      </c>
      <c r="K13" s="1"/>
    </row>
    <row r="14" spans="1:12" x14ac:dyDescent="0.35">
      <c r="A14" s="4">
        <v>900094053</v>
      </c>
      <c r="B14" s="4" t="s">
        <v>11</v>
      </c>
      <c r="C14" s="4" t="s">
        <v>12</v>
      </c>
      <c r="D14" s="4" t="s">
        <v>27</v>
      </c>
      <c r="E14" s="10">
        <v>45328</v>
      </c>
      <c r="F14" s="10">
        <v>45337</v>
      </c>
      <c r="G14" s="9">
        <v>170000</v>
      </c>
      <c r="H14" s="9">
        <v>170000</v>
      </c>
      <c r="I14" s="6" t="s">
        <v>13</v>
      </c>
      <c r="J14" s="8" t="s">
        <v>14</v>
      </c>
      <c r="K14" s="1"/>
    </row>
    <row r="15" spans="1:12" x14ac:dyDescent="0.35">
      <c r="A15" s="4">
        <v>900094053</v>
      </c>
      <c r="B15" s="4" t="s">
        <v>11</v>
      </c>
      <c r="C15" s="4" t="s">
        <v>12</v>
      </c>
      <c r="D15" s="4" t="s">
        <v>28</v>
      </c>
      <c r="E15" s="10">
        <v>45328</v>
      </c>
      <c r="F15" s="10">
        <v>45337</v>
      </c>
      <c r="G15" s="9">
        <v>115000</v>
      </c>
      <c r="H15" s="9">
        <v>115000</v>
      </c>
      <c r="I15" s="6" t="s">
        <v>13</v>
      </c>
      <c r="J15" s="8" t="s">
        <v>14</v>
      </c>
      <c r="K15" s="1"/>
    </row>
    <row r="16" spans="1:12" x14ac:dyDescent="0.35">
      <c r="A16" s="4">
        <v>900094053</v>
      </c>
      <c r="B16" s="4" t="s">
        <v>11</v>
      </c>
      <c r="C16" s="4" t="s">
        <v>12</v>
      </c>
      <c r="D16" s="4" t="s">
        <v>29</v>
      </c>
      <c r="E16" s="10">
        <v>45328</v>
      </c>
      <c r="F16" s="10">
        <v>45337</v>
      </c>
      <c r="G16" s="9">
        <v>367000</v>
      </c>
      <c r="H16" s="9">
        <v>367000</v>
      </c>
      <c r="I16" s="6" t="s">
        <v>13</v>
      </c>
      <c r="J16" s="8" t="s">
        <v>14</v>
      </c>
      <c r="K16" s="1"/>
    </row>
    <row r="17" spans="1:11" x14ac:dyDescent="0.35">
      <c r="A17" s="4">
        <v>900094053</v>
      </c>
      <c r="B17" s="4" t="s">
        <v>11</v>
      </c>
      <c r="C17" s="4" t="s">
        <v>12</v>
      </c>
      <c r="D17" s="4" t="s">
        <v>30</v>
      </c>
      <c r="E17" s="10">
        <v>45328</v>
      </c>
      <c r="F17" s="10">
        <v>45337</v>
      </c>
      <c r="G17" s="9">
        <v>43700</v>
      </c>
      <c r="H17" s="9">
        <v>43700</v>
      </c>
      <c r="I17" s="6" t="s">
        <v>13</v>
      </c>
      <c r="J17" s="8" t="s">
        <v>14</v>
      </c>
      <c r="K17" s="1"/>
    </row>
    <row r="18" spans="1:11" x14ac:dyDescent="0.35">
      <c r="A18" s="4">
        <v>900094053</v>
      </c>
      <c r="B18" s="4" t="s">
        <v>11</v>
      </c>
      <c r="C18" s="4" t="s">
        <v>12</v>
      </c>
      <c r="D18" s="4" t="s">
        <v>31</v>
      </c>
      <c r="E18" s="10">
        <v>45328</v>
      </c>
      <c r="F18" s="10">
        <v>45337</v>
      </c>
      <c r="G18" s="9">
        <v>48000</v>
      </c>
      <c r="H18" s="9">
        <v>48000</v>
      </c>
      <c r="I18" s="6" t="s">
        <v>13</v>
      </c>
      <c r="J18" s="8" t="s">
        <v>14</v>
      </c>
      <c r="K18" s="1"/>
    </row>
    <row r="19" spans="1:11" x14ac:dyDescent="0.35">
      <c r="A19" s="4">
        <v>900094053</v>
      </c>
      <c r="B19" s="4" t="s">
        <v>11</v>
      </c>
      <c r="C19" s="4" t="s">
        <v>12</v>
      </c>
      <c r="D19" s="4" t="s">
        <v>32</v>
      </c>
      <c r="E19" s="10">
        <v>45328</v>
      </c>
      <c r="F19" s="10">
        <v>45337</v>
      </c>
      <c r="G19" s="9">
        <v>385000</v>
      </c>
      <c r="H19" s="9">
        <v>385000</v>
      </c>
      <c r="I19" s="6" t="s">
        <v>13</v>
      </c>
      <c r="J19" s="8" t="s">
        <v>14</v>
      </c>
      <c r="K19" s="1"/>
    </row>
    <row r="20" spans="1:11" x14ac:dyDescent="0.35">
      <c r="A20" s="4">
        <v>900094053</v>
      </c>
      <c r="B20" s="4" t="s">
        <v>11</v>
      </c>
      <c r="C20" s="4" t="s">
        <v>12</v>
      </c>
      <c r="D20" s="4" t="s">
        <v>33</v>
      </c>
      <c r="E20" s="10">
        <v>45328</v>
      </c>
      <c r="F20" s="10">
        <v>45337</v>
      </c>
      <c r="G20" s="9">
        <v>31490</v>
      </c>
      <c r="H20" s="9">
        <v>31490</v>
      </c>
      <c r="I20" s="6" t="s">
        <v>13</v>
      </c>
      <c r="J20" s="8" t="s">
        <v>14</v>
      </c>
      <c r="K20" s="1"/>
    </row>
    <row r="21" spans="1:11" x14ac:dyDescent="0.35">
      <c r="A21" s="4">
        <v>900094053</v>
      </c>
      <c r="B21" s="4" t="s">
        <v>11</v>
      </c>
      <c r="C21" s="4" t="s">
        <v>12</v>
      </c>
      <c r="D21" s="4" t="s">
        <v>34</v>
      </c>
      <c r="E21" s="10">
        <v>45328</v>
      </c>
      <c r="F21" s="10">
        <v>45337</v>
      </c>
      <c r="G21" s="9">
        <v>24395</v>
      </c>
      <c r="H21" s="9">
        <v>24395</v>
      </c>
      <c r="I21" s="6" t="s">
        <v>13</v>
      </c>
      <c r="J21" s="8" t="s">
        <v>14</v>
      </c>
      <c r="K21" s="1"/>
    </row>
    <row r="22" spans="1:11" x14ac:dyDescent="0.35">
      <c r="A22" s="4">
        <v>900094053</v>
      </c>
      <c r="B22" s="4" t="s">
        <v>11</v>
      </c>
      <c r="C22" s="4" t="s">
        <v>12</v>
      </c>
      <c r="D22" s="4" t="s">
        <v>35</v>
      </c>
      <c r="E22" s="10">
        <v>45334</v>
      </c>
      <c r="F22" s="10">
        <v>45337</v>
      </c>
      <c r="G22" s="9">
        <v>37000</v>
      </c>
      <c r="H22" s="9">
        <v>37000</v>
      </c>
      <c r="I22" s="6" t="s">
        <v>13</v>
      </c>
      <c r="J22" s="8" t="s">
        <v>14</v>
      </c>
      <c r="K22" s="1"/>
    </row>
    <row r="23" spans="1:11" x14ac:dyDescent="0.35">
      <c r="A23" s="4">
        <v>900094053</v>
      </c>
      <c r="B23" s="4" t="s">
        <v>11</v>
      </c>
      <c r="C23" s="4" t="s">
        <v>12</v>
      </c>
      <c r="D23" s="4" t="s">
        <v>36</v>
      </c>
      <c r="E23" s="10">
        <v>45337</v>
      </c>
      <c r="F23" s="10">
        <v>45337</v>
      </c>
      <c r="G23" s="9">
        <v>170000</v>
      </c>
      <c r="H23" s="9">
        <v>170000</v>
      </c>
      <c r="I23" s="6" t="s">
        <v>13</v>
      </c>
      <c r="J23" s="8" t="s">
        <v>14</v>
      </c>
      <c r="K23" s="1"/>
    </row>
    <row r="24" spans="1:11" x14ac:dyDescent="0.35">
      <c r="A24" s="4">
        <v>900094053</v>
      </c>
      <c r="B24" s="4" t="s">
        <v>11</v>
      </c>
      <c r="C24" s="4" t="s">
        <v>12</v>
      </c>
      <c r="D24" s="4" t="s">
        <v>37</v>
      </c>
      <c r="E24" s="10">
        <v>45337</v>
      </c>
      <c r="F24" s="10">
        <v>45337</v>
      </c>
      <c r="G24" s="9">
        <v>620000</v>
      </c>
      <c r="H24" s="9">
        <v>620000</v>
      </c>
      <c r="I24" s="6" t="s">
        <v>13</v>
      </c>
      <c r="J24" s="8" t="s">
        <v>14</v>
      </c>
      <c r="K24" s="1"/>
    </row>
    <row r="25" spans="1:11" x14ac:dyDescent="0.35">
      <c r="A25" s="4">
        <v>900094053</v>
      </c>
      <c r="B25" s="4" t="s">
        <v>11</v>
      </c>
      <c r="C25" s="4" t="s">
        <v>12</v>
      </c>
      <c r="D25" s="4" t="s">
        <v>38</v>
      </c>
      <c r="E25" s="10">
        <v>45337</v>
      </c>
      <c r="F25" s="10">
        <v>45337</v>
      </c>
      <c r="G25" s="9">
        <v>367000</v>
      </c>
      <c r="H25" s="9">
        <v>367000</v>
      </c>
      <c r="I25" s="6" t="s">
        <v>13</v>
      </c>
      <c r="J25" s="8" t="s">
        <v>14</v>
      </c>
      <c r="K25" s="1"/>
    </row>
    <row r="26" spans="1:11" x14ac:dyDescent="0.35">
      <c r="A26" s="4">
        <v>900094053</v>
      </c>
      <c r="B26" s="4" t="s">
        <v>11</v>
      </c>
      <c r="C26" s="4" t="s">
        <v>12</v>
      </c>
      <c r="D26" s="4" t="s">
        <v>39</v>
      </c>
      <c r="E26" s="10">
        <v>45355</v>
      </c>
      <c r="F26" s="10">
        <v>45365</v>
      </c>
      <c r="G26" s="9">
        <v>34500</v>
      </c>
      <c r="H26" s="9">
        <v>34500</v>
      </c>
      <c r="I26" s="6" t="s">
        <v>13</v>
      </c>
      <c r="J26" s="8" t="s">
        <v>14</v>
      </c>
      <c r="K26" s="1"/>
    </row>
    <row r="27" spans="1:11" x14ac:dyDescent="0.35">
      <c r="A27" s="4">
        <v>900094053</v>
      </c>
      <c r="B27" s="4" t="s">
        <v>11</v>
      </c>
      <c r="C27" s="4" t="s">
        <v>12</v>
      </c>
      <c r="D27" s="4" t="s">
        <v>40</v>
      </c>
      <c r="E27" s="10">
        <v>45355</v>
      </c>
      <c r="F27" s="10">
        <v>45365</v>
      </c>
      <c r="G27" s="9">
        <v>175000</v>
      </c>
      <c r="H27" s="9">
        <v>175000</v>
      </c>
      <c r="I27" s="6" t="s">
        <v>13</v>
      </c>
      <c r="J27" s="8" t="s">
        <v>14</v>
      </c>
      <c r="K27" s="1"/>
    </row>
    <row r="28" spans="1:11" x14ac:dyDescent="0.35">
      <c r="A28" s="4">
        <v>900094053</v>
      </c>
      <c r="B28" s="4" t="s">
        <v>11</v>
      </c>
      <c r="C28" s="4" t="s">
        <v>12</v>
      </c>
      <c r="D28" s="4" t="s">
        <v>41</v>
      </c>
      <c r="E28" s="10">
        <v>45355</v>
      </c>
      <c r="F28" s="10">
        <v>45365</v>
      </c>
      <c r="G28" s="9">
        <v>37000</v>
      </c>
      <c r="H28" s="9">
        <v>37000</v>
      </c>
      <c r="I28" s="6" t="s">
        <v>13</v>
      </c>
      <c r="J28" s="8" t="s">
        <v>14</v>
      </c>
      <c r="K28" s="1"/>
    </row>
    <row r="29" spans="1:11" x14ac:dyDescent="0.35">
      <c r="A29" s="4">
        <v>900094053</v>
      </c>
      <c r="B29" s="4" t="s">
        <v>11</v>
      </c>
      <c r="C29" s="4" t="s">
        <v>12</v>
      </c>
      <c r="D29" s="4" t="s">
        <v>42</v>
      </c>
      <c r="E29" s="10">
        <v>45355</v>
      </c>
      <c r="F29" s="10">
        <v>45365</v>
      </c>
      <c r="G29" s="9">
        <v>37000</v>
      </c>
      <c r="H29" s="9">
        <v>37000</v>
      </c>
      <c r="I29" s="6" t="s">
        <v>13</v>
      </c>
      <c r="J29" s="8" t="s">
        <v>14</v>
      </c>
      <c r="K29" s="1"/>
    </row>
    <row r="30" spans="1:11" x14ac:dyDescent="0.35">
      <c r="A30" s="4">
        <v>900094053</v>
      </c>
      <c r="B30" s="4" t="s">
        <v>11</v>
      </c>
      <c r="C30" s="4" t="s">
        <v>12</v>
      </c>
      <c r="D30" s="4" t="s">
        <v>43</v>
      </c>
      <c r="E30" s="10">
        <v>45355</v>
      </c>
      <c r="F30" s="10">
        <v>45365</v>
      </c>
      <c r="G30" s="9">
        <v>34500</v>
      </c>
      <c r="H30" s="9">
        <v>34500</v>
      </c>
      <c r="I30" s="6" t="s">
        <v>13</v>
      </c>
      <c r="J30" s="8" t="s">
        <v>14</v>
      </c>
      <c r="K30" s="1"/>
    </row>
    <row r="31" spans="1:11" x14ac:dyDescent="0.35">
      <c r="A31" s="4">
        <v>900094053</v>
      </c>
      <c r="B31" s="4" t="s">
        <v>11</v>
      </c>
      <c r="C31" s="4" t="s">
        <v>12</v>
      </c>
      <c r="D31" s="4" t="s">
        <v>44</v>
      </c>
      <c r="E31" s="10">
        <v>45355</v>
      </c>
      <c r="F31" s="10">
        <v>45365</v>
      </c>
      <c r="G31" s="9">
        <v>385000</v>
      </c>
      <c r="H31" s="9">
        <v>385000</v>
      </c>
      <c r="I31" s="6" t="s">
        <v>13</v>
      </c>
      <c r="J31" s="8" t="s">
        <v>14</v>
      </c>
      <c r="K31" s="1"/>
    </row>
    <row r="32" spans="1:11" x14ac:dyDescent="0.35">
      <c r="A32" s="4">
        <v>900094053</v>
      </c>
      <c r="B32" s="4" t="s">
        <v>11</v>
      </c>
      <c r="C32" s="4" t="s">
        <v>12</v>
      </c>
      <c r="D32" s="4" t="s">
        <v>45</v>
      </c>
      <c r="E32" s="10">
        <v>45355</v>
      </c>
      <c r="F32" s="10">
        <v>45365</v>
      </c>
      <c r="G32" s="9">
        <v>18500</v>
      </c>
      <c r="H32" s="9">
        <v>18500</v>
      </c>
      <c r="I32" s="6" t="s">
        <v>13</v>
      </c>
      <c r="J32" s="8" t="s">
        <v>14</v>
      </c>
      <c r="K32" s="1"/>
    </row>
    <row r="33" spans="1:11" x14ac:dyDescent="0.35">
      <c r="A33" s="4">
        <v>900094053</v>
      </c>
      <c r="B33" s="4" t="s">
        <v>11</v>
      </c>
      <c r="C33" s="4" t="s">
        <v>12</v>
      </c>
      <c r="D33" s="4" t="s">
        <v>46</v>
      </c>
      <c r="E33" s="10">
        <v>45355</v>
      </c>
      <c r="F33" s="10">
        <v>45365</v>
      </c>
      <c r="G33" s="9">
        <v>37000</v>
      </c>
      <c r="H33" s="9">
        <v>37000</v>
      </c>
      <c r="I33" s="6" t="s">
        <v>13</v>
      </c>
      <c r="J33" s="8" t="s">
        <v>14</v>
      </c>
      <c r="K33" s="1"/>
    </row>
    <row r="34" spans="1:11" x14ac:dyDescent="0.35">
      <c r="A34" s="4">
        <v>900094053</v>
      </c>
      <c r="B34" s="4" t="s">
        <v>11</v>
      </c>
      <c r="C34" s="4" t="s">
        <v>12</v>
      </c>
      <c r="D34" s="4" t="s">
        <v>47</v>
      </c>
      <c r="E34" s="10">
        <v>45355</v>
      </c>
      <c r="F34" s="10">
        <v>45365</v>
      </c>
      <c r="G34" s="9">
        <v>24395</v>
      </c>
      <c r="H34" s="9">
        <v>24395</v>
      </c>
      <c r="I34" s="6" t="s">
        <v>13</v>
      </c>
      <c r="J34" s="8" t="s">
        <v>14</v>
      </c>
      <c r="K34" s="1"/>
    </row>
    <row r="35" spans="1:11" x14ac:dyDescent="0.35">
      <c r="A35" s="4">
        <v>900094053</v>
      </c>
      <c r="B35" s="4" t="s">
        <v>11</v>
      </c>
      <c r="C35" s="4" t="s">
        <v>12</v>
      </c>
      <c r="D35" s="4" t="s">
        <v>48</v>
      </c>
      <c r="E35" s="10">
        <v>45355</v>
      </c>
      <c r="F35" s="10">
        <v>45365</v>
      </c>
      <c r="G35" s="9">
        <v>98500</v>
      </c>
      <c r="H35" s="9">
        <v>98500</v>
      </c>
      <c r="I35" s="6" t="s">
        <v>13</v>
      </c>
      <c r="J35" s="8" t="s">
        <v>14</v>
      </c>
      <c r="K35" s="1"/>
    </row>
    <row r="36" spans="1:11" x14ac:dyDescent="0.35">
      <c r="A36" s="4">
        <v>900094053</v>
      </c>
      <c r="B36" s="4" t="s">
        <v>11</v>
      </c>
      <c r="C36" s="4" t="s">
        <v>12</v>
      </c>
      <c r="D36" s="4" t="s">
        <v>49</v>
      </c>
      <c r="E36" s="10">
        <v>45355</v>
      </c>
      <c r="F36" s="10">
        <v>45365</v>
      </c>
      <c r="G36" s="9">
        <v>370000</v>
      </c>
      <c r="H36" s="9">
        <v>370000</v>
      </c>
      <c r="I36" s="6" t="s">
        <v>13</v>
      </c>
      <c r="J36" s="8" t="s">
        <v>14</v>
      </c>
      <c r="K36" s="1"/>
    </row>
    <row r="37" spans="1:11" x14ac:dyDescent="0.35">
      <c r="A37" s="4">
        <v>900094053</v>
      </c>
      <c r="B37" s="4" t="s">
        <v>11</v>
      </c>
      <c r="C37" s="4" t="s">
        <v>12</v>
      </c>
      <c r="D37" s="4" t="s">
        <v>50</v>
      </c>
      <c r="E37" s="10">
        <v>45355</v>
      </c>
      <c r="F37" s="10">
        <v>45365</v>
      </c>
      <c r="G37" s="9">
        <v>183500</v>
      </c>
      <c r="H37" s="9">
        <v>183500</v>
      </c>
      <c r="I37" s="6" t="s">
        <v>13</v>
      </c>
      <c r="J37" s="8" t="s">
        <v>14</v>
      </c>
      <c r="K37" s="1"/>
    </row>
    <row r="38" spans="1:11" x14ac:dyDescent="0.35">
      <c r="A38" s="4">
        <v>900094053</v>
      </c>
      <c r="B38" s="4" t="s">
        <v>11</v>
      </c>
      <c r="C38" s="4" t="s">
        <v>12</v>
      </c>
      <c r="D38" s="4" t="s">
        <v>51</v>
      </c>
      <c r="E38" s="10">
        <v>45356</v>
      </c>
      <c r="F38" s="10">
        <v>45365</v>
      </c>
      <c r="G38" s="9">
        <v>20500</v>
      </c>
      <c r="H38" s="9">
        <v>20500</v>
      </c>
      <c r="I38" s="6" t="s">
        <v>13</v>
      </c>
      <c r="J38" s="8" t="s">
        <v>14</v>
      </c>
      <c r="K38" s="1"/>
    </row>
    <row r="39" spans="1:11" x14ac:dyDescent="0.35">
      <c r="A39" s="4">
        <v>900094053</v>
      </c>
      <c r="B39" s="4" t="s">
        <v>11</v>
      </c>
      <c r="C39" s="4" t="s">
        <v>12</v>
      </c>
      <c r="D39" s="10" t="s">
        <v>52</v>
      </c>
      <c r="E39" s="10">
        <v>45356</v>
      </c>
      <c r="F39" s="10">
        <v>45365</v>
      </c>
      <c r="G39" s="9">
        <v>37000</v>
      </c>
      <c r="H39" s="9">
        <v>37000</v>
      </c>
      <c r="I39" s="6" t="s">
        <v>13</v>
      </c>
      <c r="J39" s="8" t="s">
        <v>14</v>
      </c>
      <c r="K39" s="1"/>
    </row>
    <row r="40" spans="1:11" x14ac:dyDescent="0.35">
      <c r="A40" s="4">
        <v>900094053</v>
      </c>
      <c r="B40" s="4" t="s">
        <v>11</v>
      </c>
      <c r="C40" s="4" t="s">
        <v>12</v>
      </c>
      <c r="D40" s="4" t="s">
        <v>53</v>
      </c>
      <c r="E40" s="10">
        <v>45356</v>
      </c>
      <c r="F40" s="10">
        <v>45365</v>
      </c>
      <c r="G40" s="9">
        <v>14091925</v>
      </c>
      <c r="H40" s="9">
        <v>14091925</v>
      </c>
      <c r="I40" s="6" t="s">
        <v>13</v>
      </c>
      <c r="J40" s="8" t="s">
        <v>14</v>
      </c>
      <c r="K40" s="1"/>
    </row>
    <row r="41" spans="1:11" x14ac:dyDescent="0.35">
      <c r="A41" s="4">
        <v>900094053</v>
      </c>
      <c r="B41" s="4" t="s">
        <v>11</v>
      </c>
      <c r="C41" s="4" t="s">
        <v>12</v>
      </c>
      <c r="D41" s="4" t="s">
        <v>54</v>
      </c>
      <c r="E41" s="10">
        <v>45356</v>
      </c>
      <c r="F41" s="10">
        <v>45365</v>
      </c>
      <c r="G41" s="9">
        <v>3850000</v>
      </c>
      <c r="H41" s="9">
        <v>3850000</v>
      </c>
      <c r="I41" s="6" t="s">
        <v>13</v>
      </c>
      <c r="J41" s="8" t="s">
        <v>14</v>
      </c>
      <c r="K41" s="1"/>
    </row>
    <row r="42" spans="1:11" x14ac:dyDescent="0.35">
      <c r="A42" s="4">
        <v>900094053</v>
      </c>
      <c r="B42" s="4" t="s">
        <v>11</v>
      </c>
      <c r="C42" s="4" t="s">
        <v>12</v>
      </c>
      <c r="D42" s="4" t="s">
        <v>55</v>
      </c>
      <c r="E42" s="10">
        <v>45358</v>
      </c>
      <c r="F42" s="10">
        <v>45365</v>
      </c>
      <c r="G42" s="9">
        <v>173725</v>
      </c>
      <c r="H42" s="9">
        <v>173725</v>
      </c>
      <c r="I42" s="6" t="s">
        <v>13</v>
      </c>
      <c r="J42" s="8" t="s">
        <v>14</v>
      </c>
      <c r="K42" s="1"/>
    </row>
    <row r="43" spans="1:11" x14ac:dyDescent="0.35">
      <c r="A43" s="4">
        <v>900094053</v>
      </c>
      <c r="B43" s="4" t="s">
        <v>11</v>
      </c>
      <c r="C43" s="4" t="s">
        <v>12</v>
      </c>
      <c r="D43" s="4" t="s">
        <v>56</v>
      </c>
      <c r="E43" s="10">
        <v>45362</v>
      </c>
      <c r="F43" s="10">
        <v>45365</v>
      </c>
      <c r="G43" s="9">
        <v>20800</v>
      </c>
      <c r="H43" s="9">
        <v>20800</v>
      </c>
      <c r="I43" s="6" t="s">
        <v>13</v>
      </c>
      <c r="J43" s="8" t="s">
        <v>14</v>
      </c>
      <c r="K43" s="1"/>
    </row>
    <row r="44" spans="1:11" x14ac:dyDescent="0.35">
      <c r="A44" s="4">
        <v>900094053</v>
      </c>
      <c r="B44" s="4" t="s">
        <v>11</v>
      </c>
      <c r="C44" s="4" t="s">
        <v>12</v>
      </c>
      <c r="D44" s="4" t="s">
        <v>57</v>
      </c>
      <c r="E44" s="10">
        <v>45364</v>
      </c>
      <c r="F44" s="10">
        <v>45365</v>
      </c>
      <c r="G44" s="9">
        <v>18500</v>
      </c>
      <c r="H44" s="9">
        <v>18500</v>
      </c>
      <c r="I44" s="6" t="s">
        <v>13</v>
      </c>
      <c r="J44" s="8" t="s">
        <v>14</v>
      </c>
      <c r="K44" s="1"/>
    </row>
    <row r="45" spans="1:11" x14ac:dyDescent="0.35">
      <c r="A45" s="4">
        <v>900094053</v>
      </c>
      <c r="B45" s="4" t="s">
        <v>11</v>
      </c>
      <c r="C45" s="4" t="s">
        <v>12</v>
      </c>
      <c r="D45" s="4" t="s">
        <v>58</v>
      </c>
      <c r="E45" s="10">
        <v>45391</v>
      </c>
      <c r="F45" s="10">
        <v>45397</v>
      </c>
      <c r="G45" s="9">
        <v>58000</v>
      </c>
      <c r="H45" s="9">
        <v>58000</v>
      </c>
      <c r="I45" s="6" t="s">
        <v>13</v>
      </c>
      <c r="J45" s="8" t="s">
        <v>14</v>
      </c>
      <c r="K45" s="1"/>
    </row>
    <row r="46" spans="1:11" x14ac:dyDescent="0.35">
      <c r="A46" s="4">
        <v>900094053</v>
      </c>
      <c r="B46" s="4" t="s">
        <v>11</v>
      </c>
      <c r="C46" s="4" t="s">
        <v>12</v>
      </c>
      <c r="D46" s="4" t="s">
        <v>59</v>
      </c>
      <c r="E46" s="10">
        <v>45391</v>
      </c>
      <c r="F46" s="10">
        <v>45397</v>
      </c>
      <c r="G46" s="9">
        <v>170000</v>
      </c>
      <c r="H46" s="9">
        <v>170000</v>
      </c>
      <c r="I46" s="6" t="s">
        <v>13</v>
      </c>
      <c r="J46" s="8" t="s">
        <v>14</v>
      </c>
      <c r="K46" s="1"/>
    </row>
    <row r="47" spans="1:11" x14ac:dyDescent="0.35">
      <c r="A47" s="4">
        <v>900094053</v>
      </c>
      <c r="B47" s="4" t="s">
        <v>11</v>
      </c>
      <c r="C47" s="4" t="s">
        <v>12</v>
      </c>
      <c r="D47" s="4" t="s">
        <v>60</v>
      </c>
      <c r="E47" s="10">
        <v>45391</v>
      </c>
      <c r="F47" s="10">
        <v>45397</v>
      </c>
      <c r="G47" s="9">
        <v>40000</v>
      </c>
      <c r="H47" s="9">
        <v>40000</v>
      </c>
      <c r="I47" s="6" t="s">
        <v>13</v>
      </c>
      <c r="J47" s="8" t="s">
        <v>14</v>
      </c>
      <c r="K47" s="1"/>
    </row>
    <row r="48" spans="1:11" x14ac:dyDescent="0.35">
      <c r="A48" s="4">
        <v>900094053</v>
      </c>
      <c r="B48" s="4" t="s">
        <v>11</v>
      </c>
      <c r="C48" s="4" t="s">
        <v>12</v>
      </c>
      <c r="D48" s="4" t="s">
        <v>61</v>
      </c>
      <c r="E48" s="10">
        <v>45391</v>
      </c>
      <c r="F48" s="10">
        <v>45397</v>
      </c>
      <c r="G48" s="9">
        <v>3680000</v>
      </c>
      <c r="H48" s="9">
        <v>3680000</v>
      </c>
      <c r="I48" s="6" t="s">
        <v>13</v>
      </c>
      <c r="J48" s="8" t="s">
        <v>14</v>
      </c>
      <c r="K48" s="1"/>
    </row>
    <row r="49" spans="1:11" x14ac:dyDescent="0.35">
      <c r="A49" s="4">
        <v>900094053</v>
      </c>
      <c r="B49" s="4" t="s">
        <v>11</v>
      </c>
      <c r="C49" s="4" t="s">
        <v>12</v>
      </c>
      <c r="D49" s="4" t="s">
        <v>62</v>
      </c>
      <c r="E49" s="10">
        <v>45391</v>
      </c>
      <c r="F49" s="10">
        <v>45397</v>
      </c>
      <c r="G49" s="9">
        <v>98500</v>
      </c>
      <c r="H49" s="9">
        <v>98500</v>
      </c>
      <c r="I49" s="6" t="s">
        <v>13</v>
      </c>
      <c r="J49" s="8" t="s">
        <v>14</v>
      </c>
      <c r="K49" s="1"/>
    </row>
    <row r="50" spans="1:11" x14ac:dyDescent="0.35">
      <c r="A50" s="4">
        <v>900094053</v>
      </c>
      <c r="B50" s="4" t="s">
        <v>11</v>
      </c>
      <c r="C50" s="4" t="s">
        <v>12</v>
      </c>
      <c r="D50" s="4" t="s">
        <v>63</v>
      </c>
      <c r="E50" s="10">
        <v>45391</v>
      </c>
      <c r="F50" s="10">
        <v>45397</v>
      </c>
      <c r="G50" s="9">
        <v>183500</v>
      </c>
      <c r="H50" s="9">
        <v>183500</v>
      </c>
      <c r="I50" s="6" t="s">
        <v>13</v>
      </c>
      <c r="J50" s="8" t="s">
        <v>14</v>
      </c>
      <c r="K50" s="1"/>
    </row>
    <row r="51" spans="1:11" x14ac:dyDescent="0.35">
      <c r="A51" s="4">
        <v>900094053</v>
      </c>
      <c r="B51" s="4" t="s">
        <v>11</v>
      </c>
      <c r="C51" s="4" t="s">
        <v>12</v>
      </c>
      <c r="D51" s="4" t="s">
        <v>64</v>
      </c>
      <c r="E51" s="10">
        <v>45391</v>
      </c>
      <c r="F51" s="10">
        <v>45397</v>
      </c>
      <c r="G51" s="9">
        <v>34500</v>
      </c>
      <c r="H51" s="9">
        <v>34500</v>
      </c>
      <c r="I51" s="6" t="s">
        <v>13</v>
      </c>
      <c r="J51" s="8" t="s">
        <v>14</v>
      </c>
      <c r="K51" s="1"/>
    </row>
    <row r="52" spans="1:11" x14ac:dyDescent="0.35">
      <c r="A52" s="4">
        <v>900094053</v>
      </c>
      <c r="B52" s="4" t="s">
        <v>11</v>
      </c>
      <c r="C52" s="4" t="s">
        <v>12</v>
      </c>
      <c r="D52" s="4" t="s">
        <v>65</v>
      </c>
      <c r="E52" s="10">
        <v>45391</v>
      </c>
      <c r="F52" s="10">
        <v>45397</v>
      </c>
      <c r="G52" s="9">
        <v>37000</v>
      </c>
      <c r="H52" s="9">
        <v>37000</v>
      </c>
      <c r="I52" s="6" t="s">
        <v>13</v>
      </c>
      <c r="J52" s="8" t="s">
        <v>14</v>
      </c>
      <c r="K52" s="1"/>
    </row>
    <row r="53" spans="1:11" x14ac:dyDescent="0.35">
      <c r="A53" s="4">
        <v>900094053</v>
      </c>
      <c r="B53" s="4" t="s">
        <v>11</v>
      </c>
      <c r="C53" s="4" t="s">
        <v>12</v>
      </c>
      <c r="D53" s="4" t="s">
        <v>66</v>
      </c>
      <c r="E53" s="10">
        <v>45391</v>
      </c>
      <c r="F53" s="10">
        <v>45397</v>
      </c>
      <c r="G53" s="9">
        <v>170000</v>
      </c>
      <c r="H53" s="9">
        <v>170000</v>
      </c>
      <c r="I53" s="6" t="s">
        <v>13</v>
      </c>
      <c r="J53" s="8" t="s">
        <v>14</v>
      </c>
      <c r="K53" s="1"/>
    </row>
    <row r="54" spans="1:11" x14ac:dyDescent="0.35">
      <c r="A54" s="4">
        <v>900094053</v>
      </c>
      <c r="B54" s="4" t="s">
        <v>11</v>
      </c>
      <c r="C54" s="4" t="s">
        <v>12</v>
      </c>
      <c r="D54" s="4" t="s">
        <v>67</v>
      </c>
      <c r="E54" s="10">
        <v>45391</v>
      </c>
      <c r="F54" s="10">
        <v>45397</v>
      </c>
      <c r="G54" s="9">
        <v>18500</v>
      </c>
      <c r="H54" s="9">
        <v>18500</v>
      </c>
      <c r="I54" s="6" t="s">
        <v>13</v>
      </c>
      <c r="J54" s="8" t="s">
        <v>14</v>
      </c>
      <c r="K54" s="1"/>
    </row>
    <row r="55" spans="1:11" x14ac:dyDescent="0.35">
      <c r="A55" s="4">
        <v>900094053</v>
      </c>
      <c r="B55" s="4" t="s">
        <v>11</v>
      </c>
      <c r="C55" s="4" t="s">
        <v>12</v>
      </c>
      <c r="D55" s="4" t="s">
        <v>68</v>
      </c>
      <c r="E55" s="10">
        <v>45391</v>
      </c>
      <c r="F55" s="10">
        <v>45397</v>
      </c>
      <c r="G55" s="9">
        <v>105900</v>
      </c>
      <c r="H55" s="9">
        <v>105900</v>
      </c>
      <c r="I55" s="6" t="s">
        <v>13</v>
      </c>
      <c r="J55" s="8" t="s">
        <v>14</v>
      </c>
      <c r="K55" s="1"/>
    </row>
    <row r="56" spans="1:11" x14ac:dyDescent="0.35">
      <c r="A56" s="4">
        <v>900094053</v>
      </c>
      <c r="B56" s="4" t="s">
        <v>11</v>
      </c>
      <c r="C56" s="4" t="s">
        <v>12</v>
      </c>
      <c r="D56" s="4" t="s">
        <v>69</v>
      </c>
      <c r="E56" s="10">
        <v>45391</v>
      </c>
      <c r="F56" s="10">
        <v>45397</v>
      </c>
      <c r="G56" s="9">
        <v>312700</v>
      </c>
      <c r="H56" s="9">
        <v>312700</v>
      </c>
      <c r="I56" s="6" t="s">
        <v>13</v>
      </c>
      <c r="J56" s="8" t="s">
        <v>14</v>
      </c>
      <c r="K56" s="1"/>
    </row>
    <row r="57" spans="1:11" x14ac:dyDescent="0.35">
      <c r="A57" s="4">
        <v>900094053</v>
      </c>
      <c r="B57" s="4" t="s">
        <v>11</v>
      </c>
      <c r="C57" s="4" t="s">
        <v>12</v>
      </c>
      <c r="D57" s="4" t="s">
        <v>70</v>
      </c>
      <c r="E57" s="10">
        <v>45391</v>
      </c>
      <c r="F57" s="10">
        <v>45397</v>
      </c>
      <c r="G57" s="9">
        <v>37600</v>
      </c>
      <c r="H57" s="9">
        <v>37600</v>
      </c>
      <c r="I57" s="6" t="s">
        <v>13</v>
      </c>
      <c r="J57" s="8" t="s">
        <v>14</v>
      </c>
      <c r="K57" s="1"/>
    </row>
    <row r="58" spans="1:11" x14ac:dyDescent="0.35">
      <c r="A58" s="4">
        <v>900094053</v>
      </c>
      <c r="B58" s="4" t="s">
        <v>11</v>
      </c>
      <c r="C58" s="4" t="s">
        <v>12</v>
      </c>
      <c r="D58" s="4" t="s">
        <v>71</v>
      </c>
      <c r="E58" s="10">
        <v>45391</v>
      </c>
      <c r="F58" s="10">
        <v>45397</v>
      </c>
      <c r="G58" s="9">
        <v>175000</v>
      </c>
      <c r="H58" s="9">
        <v>175000</v>
      </c>
      <c r="I58" s="6" t="s">
        <v>13</v>
      </c>
      <c r="J58" s="8" t="s">
        <v>14</v>
      </c>
      <c r="K58" s="1"/>
    </row>
    <row r="59" spans="1:11" x14ac:dyDescent="0.35">
      <c r="A59" s="4">
        <v>900094053</v>
      </c>
      <c r="B59" s="4" t="s">
        <v>11</v>
      </c>
      <c r="C59" s="4" t="s">
        <v>12</v>
      </c>
      <c r="D59" s="4" t="s">
        <v>72</v>
      </c>
      <c r="E59" s="10">
        <v>45391</v>
      </c>
      <c r="F59" s="10">
        <v>45397</v>
      </c>
      <c r="G59" s="9">
        <v>96000</v>
      </c>
      <c r="H59" s="9">
        <v>96000</v>
      </c>
      <c r="I59" s="6" t="s">
        <v>13</v>
      </c>
      <c r="J59" s="8" t="s">
        <v>14</v>
      </c>
      <c r="K59" s="1"/>
    </row>
    <row r="60" spans="1:11" x14ac:dyDescent="0.35">
      <c r="A60" s="4">
        <v>900094053</v>
      </c>
      <c r="B60" s="4" t="s">
        <v>11</v>
      </c>
      <c r="C60" s="4" t="s">
        <v>12</v>
      </c>
      <c r="D60" s="4" t="s">
        <v>73</v>
      </c>
      <c r="E60" s="10">
        <v>45391</v>
      </c>
      <c r="F60" s="10">
        <v>45397</v>
      </c>
      <c r="G60" s="9">
        <v>18111</v>
      </c>
      <c r="H60" s="9">
        <v>18111</v>
      </c>
      <c r="I60" s="6" t="s">
        <v>13</v>
      </c>
      <c r="J60" s="8" t="s">
        <v>14</v>
      </c>
      <c r="K60" s="1"/>
    </row>
    <row r="61" spans="1:11" x14ac:dyDescent="0.35">
      <c r="A61" s="4">
        <v>900094053</v>
      </c>
      <c r="B61" s="4" t="s">
        <v>11</v>
      </c>
      <c r="C61" s="4" t="s">
        <v>12</v>
      </c>
      <c r="D61" s="4" t="s">
        <v>74</v>
      </c>
      <c r="E61" s="10">
        <v>45391</v>
      </c>
      <c r="F61" s="10">
        <v>45397</v>
      </c>
      <c r="G61" s="9">
        <v>34500</v>
      </c>
      <c r="H61" s="9">
        <v>34500</v>
      </c>
      <c r="I61" s="6" t="s">
        <v>13</v>
      </c>
      <c r="J61" s="8" t="s">
        <v>14</v>
      </c>
      <c r="K61" s="1"/>
    </row>
    <row r="62" spans="1:11" x14ac:dyDescent="0.35">
      <c r="A62" s="4">
        <v>900094053</v>
      </c>
      <c r="B62" s="4" t="s">
        <v>11</v>
      </c>
      <c r="C62" s="4" t="s">
        <v>12</v>
      </c>
      <c r="D62" s="4" t="s">
        <v>75</v>
      </c>
      <c r="E62" s="10">
        <v>45391</v>
      </c>
      <c r="F62" s="10">
        <v>45397</v>
      </c>
      <c r="G62" s="9">
        <v>18500</v>
      </c>
      <c r="H62" s="9">
        <v>18500</v>
      </c>
      <c r="I62" s="6" t="s">
        <v>13</v>
      </c>
      <c r="J62" s="8" t="s">
        <v>14</v>
      </c>
      <c r="K62" s="1"/>
    </row>
    <row r="63" spans="1:11" x14ac:dyDescent="0.35">
      <c r="A63" s="4">
        <v>900094053</v>
      </c>
      <c r="B63" s="4" t="s">
        <v>11</v>
      </c>
      <c r="C63" s="4" t="s">
        <v>12</v>
      </c>
      <c r="D63" s="4" t="s">
        <v>76</v>
      </c>
      <c r="E63" s="10">
        <v>45391</v>
      </c>
      <c r="F63" s="10">
        <v>45397</v>
      </c>
      <c r="G63" s="9">
        <v>13200000</v>
      </c>
      <c r="H63" s="9">
        <v>13200000</v>
      </c>
      <c r="I63" s="6" t="s">
        <v>13</v>
      </c>
      <c r="J63" s="8" t="s">
        <v>14</v>
      </c>
      <c r="K63" s="1"/>
    </row>
    <row r="64" spans="1:11" x14ac:dyDescent="0.35">
      <c r="A64" s="4">
        <v>900094053</v>
      </c>
      <c r="B64" s="4" t="s">
        <v>11</v>
      </c>
      <c r="C64" s="4" t="s">
        <v>12</v>
      </c>
      <c r="D64" s="4" t="s">
        <v>77</v>
      </c>
      <c r="E64" s="10">
        <v>45391</v>
      </c>
      <c r="F64" s="10">
        <v>45397</v>
      </c>
      <c r="G64" s="9">
        <v>2550000</v>
      </c>
      <c r="H64" s="9">
        <v>2550000</v>
      </c>
      <c r="I64" s="6" t="s">
        <v>13</v>
      </c>
      <c r="J64" s="8" t="s">
        <v>14</v>
      </c>
      <c r="K64" s="1"/>
    </row>
    <row r="65" spans="1:11" x14ac:dyDescent="0.35">
      <c r="A65" s="4">
        <v>900094053</v>
      </c>
      <c r="B65" s="4" t="s">
        <v>11</v>
      </c>
      <c r="C65" s="4" t="s">
        <v>12</v>
      </c>
      <c r="D65" s="4" t="s">
        <v>78</v>
      </c>
      <c r="E65" s="10">
        <v>45395</v>
      </c>
      <c r="F65" s="10">
        <v>45397</v>
      </c>
      <c r="G65" s="9">
        <v>49504</v>
      </c>
      <c r="H65" s="9">
        <v>49504</v>
      </c>
      <c r="I65" s="6" t="s">
        <v>13</v>
      </c>
      <c r="J65" s="8" t="s">
        <v>14</v>
      </c>
      <c r="K65" s="1"/>
    </row>
    <row r="66" spans="1:11" x14ac:dyDescent="0.35">
      <c r="A66" s="4">
        <v>900094053</v>
      </c>
      <c r="B66" s="4" t="s">
        <v>11</v>
      </c>
      <c r="C66" s="4" t="s">
        <v>12</v>
      </c>
      <c r="D66" s="4" t="s">
        <v>79</v>
      </c>
      <c r="E66" s="10">
        <v>45395</v>
      </c>
      <c r="F66" s="10">
        <v>45397</v>
      </c>
      <c r="G66" s="9">
        <v>40000</v>
      </c>
      <c r="H66" s="9">
        <v>40000</v>
      </c>
      <c r="I66" s="6" t="s">
        <v>13</v>
      </c>
      <c r="J66" s="8" t="s">
        <v>14</v>
      </c>
      <c r="K66" s="1"/>
    </row>
    <row r="67" spans="1:11" x14ac:dyDescent="0.35">
      <c r="A67" s="4">
        <v>900094053</v>
      </c>
      <c r="B67" s="4" t="s">
        <v>11</v>
      </c>
      <c r="C67" s="4" t="s">
        <v>12</v>
      </c>
      <c r="D67" s="4" t="s">
        <v>80</v>
      </c>
      <c r="E67" s="10">
        <v>45395</v>
      </c>
      <c r="F67" s="10">
        <v>45397</v>
      </c>
      <c r="G67" s="9">
        <v>37000</v>
      </c>
      <c r="H67" s="9">
        <v>37000</v>
      </c>
      <c r="I67" s="6" t="s">
        <v>13</v>
      </c>
      <c r="J67" s="8" t="s">
        <v>14</v>
      </c>
      <c r="K67" s="1"/>
    </row>
    <row r="68" spans="1:11" x14ac:dyDescent="0.35">
      <c r="A68" s="4">
        <v>900094053</v>
      </c>
      <c r="B68" s="4" t="s">
        <v>11</v>
      </c>
      <c r="C68" s="4" t="s">
        <v>12</v>
      </c>
      <c r="D68" s="4" t="s">
        <v>81</v>
      </c>
      <c r="E68" s="10">
        <v>45395</v>
      </c>
      <c r="F68" s="10">
        <v>45397</v>
      </c>
      <c r="G68" s="9">
        <v>37600</v>
      </c>
      <c r="H68" s="9">
        <v>37600</v>
      </c>
      <c r="I68" s="6" t="s">
        <v>13</v>
      </c>
      <c r="J68" s="8" t="s">
        <v>14</v>
      </c>
      <c r="K68" s="1"/>
    </row>
    <row r="69" spans="1:11" x14ac:dyDescent="0.35">
      <c r="A69" s="4">
        <v>900094053</v>
      </c>
      <c r="B69" s="4" t="s">
        <v>11</v>
      </c>
      <c r="C69" s="4" t="s">
        <v>12</v>
      </c>
      <c r="D69" s="4" t="s">
        <v>82</v>
      </c>
      <c r="E69" s="10">
        <v>45395</v>
      </c>
      <c r="F69" s="10">
        <v>45397</v>
      </c>
      <c r="G69" s="9">
        <v>4790000</v>
      </c>
      <c r="H69" s="9">
        <v>4790000</v>
      </c>
      <c r="I69" s="6" t="s">
        <v>13</v>
      </c>
      <c r="J69" s="8" t="s">
        <v>14</v>
      </c>
      <c r="K69" s="1"/>
    </row>
    <row r="70" spans="1:11" x14ac:dyDescent="0.35">
      <c r="A70" s="4">
        <v>900094053</v>
      </c>
      <c r="B70" s="4" t="s">
        <v>11</v>
      </c>
      <c r="C70" s="4" t="s">
        <v>12</v>
      </c>
      <c r="D70" s="4" t="s">
        <v>83</v>
      </c>
      <c r="E70" s="10">
        <v>45415</v>
      </c>
      <c r="F70" s="10">
        <v>45422</v>
      </c>
      <c r="G70" s="9">
        <v>40000</v>
      </c>
      <c r="H70" s="9">
        <v>40000</v>
      </c>
      <c r="I70" s="6" t="s">
        <v>13</v>
      </c>
      <c r="J70" s="8" t="s">
        <v>14</v>
      </c>
      <c r="K70" s="1"/>
    </row>
    <row r="71" spans="1:11" x14ac:dyDescent="0.35">
      <c r="A71" s="4">
        <v>900094053</v>
      </c>
      <c r="B71" s="4" t="s">
        <v>11</v>
      </c>
      <c r="C71" s="4" t="s">
        <v>12</v>
      </c>
      <c r="D71" s="4" t="s">
        <v>84</v>
      </c>
      <c r="E71" s="10">
        <v>45415</v>
      </c>
      <c r="F71" s="10">
        <v>45422</v>
      </c>
      <c r="G71" s="9">
        <v>40000</v>
      </c>
      <c r="H71" s="9">
        <v>40000</v>
      </c>
      <c r="I71" s="6" t="s">
        <v>13</v>
      </c>
      <c r="J71" s="8" t="s">
        <v>14</v>
      </c>
      <c r="K71" s="1"/>
    </row>
    <row r="72" spans="1:11" x14ac:dyDescent="0.35">
      <c r="A72" s="4">
        <v>900094053</v>
      </c>
      <c r="B72" s="4" t="s">
        <v>11</v>
      </c>
      <c r="C72" s="4" t="s">
        <v>12</v>
      </c>
      <c r="D72" s="4" t="s">
        <v>85</v>
      </c>
      <c r="E72" s="10">
        <v>45415</v>
      </c>
      <c r="F72" s="10">
        <v>45422</v>
      </c>
      <c r="G72" s="9">
        <v>30532</v>
      </c>
      <c r="H72" s="9">
        <v>30532</v>
      </c>
      <c r="I72" s="6" t="s">
        <v>13</v>
      </c>
      <c r="J72" s="8" t="s">
        <v>14</v>
      </c>
      <c r="K72" s="1"/>
    </row>
    <row r="73" spans="1:11" x14ac:dyDescent="0.35">
      <c r="A73" s="4">
        <v>900094053</v>
      </c>
      <c r="B73" s="4" t="s">
        <v>11</v>
      </c>
      <c r="C73" s="4" t="s">
        <v>12</v>
      </c>
      <c r="D73" s="4" t="s">
        <v>86</v>
      </c>
      <c r="E73" s="10">
        <v>45415</v>
      </c>
      <c r="F73" s="10">
        <v>45422</v>
      </c>
      <c r="G73" s="9">
        <v>187000</v>
      </c>
      <c r="H73" s="9">
        <v>187000</v>
      </c>
      <c r="I73" s="6" t="s">
        <v>13</v>
      </c>
      <c r="J73" s="8" t="s">
        <v>14</v>
      </c>
      <c r="K73" s="1"/>
    </row>
    <row r="74" spans="1:11" x14ac:dyDescent="0.35">
      <c r="A74" s="4">
        <v>900094053</v>
      </c>
      <c r="B74" s="4" t="s">
        <v>11</v>
      </c>
      <c r="C74" s="4" t="s">
        <v>12</v>
      </c>
      <c r="D74" s="4" t="s">
        <v>87</v>
      </c>
      <c r="E74" s="10">
        <v>45415</v>
      </c>
      <c r="F74" s="10">
        <v>45422</v>
      </c>
      <c r="G74" s="9">
        <v>193500</v>
      </c>
      <c r="H74" s="9">
        <v>193500</v>
      </c>
      <c r="I74" s="6" t="s">
        <v>13</v>
      </c>
      <c r="J74" s="8" t="s">
        <v>14</v>
      </c>
      <c r="K74" s="1"/>
    </row>
    <row r="75" spans="1:11" x14ac:dyDescent="0.35">
      <c r="A75" s="4">
        <v>900094053</v>
      </c>
      <c r="B75" s="4" t="s">
        <v>11</v>
      </c>
      <c r="C75" s="4" t="s">
        <v>12</v>
      </c>
      <c r="D75" s="4" t="s">
        <v>88</v>
      </c>
      <c r="E75" s="10">
        <v>45415</v>
      </c>
      <c r="F75" s="10">
        <v>45422</v>
      </c>
      <c r="G75" s="9">
        <v>170000</v>
      </c>
      <c r="H75" s="9">
        <v>170000</v>
      </c>
      <c r="I75" s="6" t="s">
        <v>13</v>
      </c>
      <c r="J75" s="8" t="s">
        <v>14</v>
      </c>
      <c r="K75" s="1"/>
    </row>
    <row r="76" spans="1:11" x14ac:dyDescent="0.35">
      <c r="A76" s="4">
        <v>900094053</v>
      </c>
      <c r="B76" s="4" t="s">
        <v>11</v>
      </c>
      <c r="C76" s="4" t="s">
        <v>12</v>
      </c>
      <c r="D76" s="4" t="s">
        <v>89</v>
      </c>
      <c r="E76" s="10">
        <v>45415</v>
      </c>
      <c r="F76" s="10">
        <v>45422</v>
      </c>
      <c r="G76" s="9">
        <v>34500</v>
      </c>
      <c r="H76" s="9">
        <v>34500</v>
      </c>
      <c r="I76" s="6" t="s">
        <v>13</v>
      </c>
      <c r="J76" s="8" t="s">
        <v>14</v>
      </c>
      <c r="K76" s="1"/>
    </row>
    <row r="77" spans="1:11" x14ac:dyDescent="0.35">
      <c r="A77" s="4">
        <v>900094053</v>
      </c>
      <c r="B77" s="4" t="s">
        <v>11</v>
      </c>
      <c r="C77" s="4" t="s">
        <v>12</v>
      </c>
      <c r="D77" s="4" t="s">
        <v>90</v>
      </c>
      <c r="E77" s="10">
        <v>45415</v>
      </c>
      <c r="F77" s="10">
        <v>45422</v>
      </c>
      <c r="G77" s="9">
        <v>334570</v>
      </c>
      <c r="H77" s="9">
        <v>334570</v>
      </c>
      <c r="I77" s="6" t="s">
        <v>13</v>
      </c>
      <c r="J77" s="8" t="s">
        <v>14</v>
      </c>
      <c r="K77" s="1"/>
    </row>
    <row r="78" spans="1:11" x14ac:dyDescent="0.35">
      <c r="A78" s="4">
        <v>900094053</v>
      </c>
      <c r="B78" s="4" t="s">
        <v>11</v>
      </c>
      <c r="C78" s="4" t="s">
        <v>12</v>
      </c>
      <c r="D78" s="4" t="s">
        <v>91</v>
      </c>
      <c r="E78" s="10">
        <v>45415</v>
      </c>
      <c r="F78" s="10">
        <v>45422</v>
      </c>
      <c r="G78" s="9">
        <v>158000</v>
      </c>
      <c r="H78" s="9">
        <v>158000</v>
      </c>
      <c r="I78" s="6" t="s">
        <v>13</v>
      </c>
      <c r="J78" s="8" t="s">
        <v>14</v>
      </c>
      <c r="K78" s="1"/>
    </row>
    <row r="79" spans="1:11" x14ac:dyDescent="0.35">
      <c r="A79" s="4">
        <v>900094053</v>
      </c>
      <c r="B79" s="4" t="s">
        <v>11</v>
      </c>
      <c r="C79" s="4" t="s">
        <v>12</v>
      </c>
      <c r="D79" s="4" t="s">
        <v>92</v>
      </c>
      <c r="E79" s="10">
        <v>45415</v>
      </c>
      <c r="F79" s="10">
        <v>45422</v>
      </c>
      <c r="G79" s="9">
        <v>480000</v>
      </c>
      <c r="H79" s="9">
        <v>480000</v>
      </c>
      <c r="I79" s="6" t="s">
        <v>13</v>
      </c>
      <c r="J79" s="8" t="s">
        <v>14</v>
      </c>
      <c r="K79" s="1"/>
    </row>
    <row r="80" spans="1:11" x14ac:dyDescent="0.35">
      <c r="A80" s="4">
        <v>900094053</v>
      </c>
      <c r="B80" s="4" t="s">
        <v>11</v>
      </c>
      <c r="C80" s="4" t="s">
        <v>12</v>
      </c>
      <c r="D80" s="4" t="s">
        <v>93</v>
      </c>
      <c r="E80" s="10">
        <v>45415</v>
      </c>
      <c r="F80" s="10">
        <v>45422</v>
      </c>
      <c r="G80" s="9">
        <v>100900</v>
      </c>
      <c r="H80" s="9">
        <v>100900</v>
      </c>
      <c r="I80" s="6" t="s">
        <v>13</v>
      </c>
      <c r="J80" s="8" t="s">
        <v>14</v>
      </c>
      <c r="K80" s="1"/>
    </row>
    <row r="81" spans="1:11" x14ac:dyDescent="0.35">
      <c r="A81" s="4">
        <v>900094053</v>
      </c>
      <c r="B81" s="4" t="s">
        <v>11</v>
      </c>
      <c r="C81" s="4" t="s">
        <v>12</v>
      </c>
      <c r="D81" s="4" t="s">
        <v>94</v>
      </c>
      <c r="E81" s="10">
        <v>45415</v>
      </c>
      <c r="F81" s="10">
        <v>45422</v>
      </c>
      <c r="G81" s="9">
        <v>206800</v>
      </c>
      <c r="H81" s="9">
        <v>206800</v>
      </c>
      <c r="I81" s="6" t="s">
        <v>13</v>
      </c>
      <c r="J81" s="8" t="s">
        <v>14</v>
      </c>
      <c r="K81" s="1"/>
    </row>
    <row r="82" spans="1:11" x14ac:dyDescent="0.35">
      <c r="A82" s="4">
        <v>900094053</v>
      </c>
      <c r="B82" s="4" t="s">
        <v>11</v>
      </c>
      <c r="C82" s="4" t="s">
        <v>12</v>
      </c>
      <c r="D82" s="4" t="s">
        <v>95</v>
      </c>
      <c r="E82" s="10">
        <v>45415</v>
      </c>
      <c r="F82" s="10">
        <v>45422</v>
      </c>
      <c r="G82" s="9">
        <v>160000</v>
      </c>
      <c r="H82" s="9">
        <v>160000</v>
      </c>
      <c r="I82" s="6" t="s">
        <v>13</v>
      </c>
      <c r="J82" s="8" t="s">
        <v>14</v>
      </c>
      <c r="K82" s="1"/>
    </row>
    <row r="83" spans="1:11" x14ac:dyDescent="0.35">
      <c r="A83" s="4">
        <v>900094053</v>
      </c>
      <c r="B83" s="4" t="s">
        <v>11</v>
      </c>
      <c r="C83" s="4" t="s">
        <v>12</v>
      </c>
      <c r="D83" s="4" t="s">
        <v>96</v>
      </c>
      <c r="E83" s="10">
        <v>45415</v>
      </c>
      <c r="F83" s="10">
        <v>45422</v>
      </c>
      <c r="G83" s="9">
        <v>37600</v>
      </c>
      <c r="H83" s="9">
        <v>37600</v>
      </c>
      <c r="I83" s="6" t="s">
        <v>13</v>
      </c>
      <c r="J83" s="8" t="s">
        <v>14</v>
      </c>
      <c r="K83" s="1"/>
    </row>
    <row r="84" spans="1:11" x14ac:dyDescent="0.35">
      <c r="A84" s="4">
        <v>900094053</v>
      </c>
      <c r="B84" s="4" t="s">
        <v>11</v>
      </c>
      <c r="C84" s="4" t="s">
        <v>12</v>
      </c>
      <c r="D84" s="4" t="s">
        <v>97</v>
      </c>
      <c r="E84" s="10">
        <v>45421</v>
      </c>
      <c r="F84" s="10">
        <v>45447</v>
      </c>
      <c r="G84" s="9">
        <v>3850000</v>
      </c>
      <c r="H84" s="9">
        <v>3850000</v>
      </c>
      <c r="I84" s="6" t="s">
        <v>13</v>
      </c>
      <c r="J84" s="8" t="s">
        <v>14</v>
      </c>
      <c r="K84" s="1"/>
    </row>
    <row r="85" spans="1:11" x14ac:dyDescent="0.35">
      <c r="A85" s="4">
        <v>900094053</v>
      </c>
      <c r="B85" s="4" t="s">
        <v>11</v>
      </c>
      <c r="C85" s="4" t="s">
        <v>12</v>
      </c>
      <c r="D85" s="4" t="s">
        <v>98</v>
      </c>
      <c r="E85" s="10">
        <v>45421</v>
      </c>
      <c r="F85" s="10">
        <v>45422</v>
      </c>
      <c r="G85" s="9">
        <v>193500</v>
      </c>
      <c r="H85" s="9">
        <v>193500</v>
      </c>
      <c r="I85" s="6" t="s">
        <v>13</v>
      </c>
      <c r="J85" s="8" t="s">
        <v>14</v>
      </c>
      <c r="K85" s="1"/>
    </row>
    <row r="86" spans="1:11" x14ac:dyDescent="0.35">
      <c r="A86" s="4">
        <v>900094053</v>
      </c>
      <c r="B86" s="4" t="s">
        <v>11</v>
      </c>
      <c r="C86" s="4" t="s">
        <v>12</v>
      </c>
      <c r="D86" s="4" t="s">
        <v>99</v>
      </c>
      <c r="E86" s="10">
        <v>45427</v>
      </c>
      <c r="F86" s="10">
        <v>45427</v>
      </c>
      <c r="G86" s="9">
        <v>3850000</v>
      </c>
      <c r="H86" s="9">
        <v>3850000</v>
      </c>
      <c r="I86" s="6" t="s">
        <v>13</v>
      </c>
      <c r="J86" s="8" t="s">
        <v>14</v>
      </c>
      <c r="K86" s="1"/>
    </row>
    <row r="87" spans="1:11" x14ac:dyDescent="0.35">
      <c r="A87" s="4">
        <v>900094053</v>
      </c>
      <c r="B87" s="4" t="s">
        <v>11</v>
      </c>
      <c r="C87" s="4" t="s">
        <v>12</v>
      </c>
      <c r="D87" s="4" t="s">
        <v>100</v>
      </c>
      <c r="E87" s="10">
        <v>45448</v>
      </c>
      <c r="F87" s="10">
        <v>45456</v>
      </c>
      <c r="G87" s="9">
        <v>277400</v>
      </c>
      <c r="H87" s="9">
        <v>277400</v>
      </c>
      <c r="I87" s="6" t="s">
        <v>13</v>
      </c>
      <c r="J87" s="8" t="s">
        <v>14</v>
      </c>
      <c r="K87" s="1"/>
    </row>
    <row r="88" spans="1:11" x14ac:dyDescent="0.35">
      <c r="A88" s="4">
        <v>900094053</v>
      </c>
      <c r="B88" s="4" t="s">
        <v>11</v>
      </c>
      <c r="C88" s="4" t="s">
        <v>12</v>
      </c>
      <c r="D88" s="4" t="s">
        <v>101</v>
      </c>
      <c r="E88" s="10">
        <v>45448</v>
      </c>
      <c r="F88" s="10">
        <v>45457</v>
      </c>
      <c r="G88" s="9">
        <v>178000</v>
      </c>
      <c r="H88" s="9">
        <v>178000</v>
      </c>
      <c r="I88" s="6" t="s">
        <v>13</v>
      </c>
      <c r="J88" s="8" t="s">
        <v>14</v>
      </c>
      <c r="K88" s="1"/>
    </row>
    <row r="89" spans="1:11" x14ac:dyDescent="0.35">
      <c r="A89" s="4">
        <v>900094053</v>
      </c>
      <c r="B89" s="4" t="s">
        <v>11</v>
      </c>
      <c r="C89" s="4" t="s">
        <v>12</v>
      </c>
      <c r="D89" s="4" t="s">
        <v>102</v>
      </c>
      <c r="E89" s="10">
        <v>45448</v>
      </c>
      <c r="F89" s="10">
        <v>45457</v>
      </c>
      <c r="G89" s="9">
        <v>60000</v>
      </c>
      <c r="H89" s="9">
        <v>60000</v>
      </c>
      <c r="I89" s="6" t="s">
        <v>13</v>
      </c>
      <c r="J89" s="8" t="s">
        <v>14</v>
      </c>
      <c r="K89" s="1"/>
    </row>
    <row r="90" spans="1:11" x14ac:dyDescent="0.35">
      <c r="A90" s="4">
        <v>900094053</v>
      </c>
      <c r="B90" s="4" t="s">
        <v>11</v>
      </c>
      <c r="C90" s="4" t="s">
        <v>12</v>
      </c>
      <c r="D90" s="4" t="s">
        <v>103</v>
      </c>
      <c r="E90" s="10">
        <v>45448</v>
      </c>
      <c r="F90" s="10">
        <v>45457</v>
      </c>
      <c r="G90" s="9">
        <v>20000</v>
      </c>
      <c r="H90" s="9">
        <v>20000</v>
      </c>
      <c r="I90" s="6" t="s">
        <v>13</v>
      </c>
      <c r="J90" s="8" t="s">
        <v>14</v>
      </c>
      <c r="K90" s="1"/>
    </row>
    <row r="91" spans="1:11" x14ac:dyDescent="0.35">
      <c r="A91" s="4">
        <v>900094053</v>
      </c>
      <c r="B91" s="4" t="s">
        <v>11</v>
      </c>
      <c r="C91" s="4" t="s">
        <v>12</v>
      </c>
      <c r="D91" s="4" t="s">
        <v>104</v>
      </c>
      <c r="E91" s="10">
        <v>45448</v>
      </c>
      <c r="F91" s="10">
        <v>45457</v>
      </c>
      <c r="G91" s="9">
        <v>40000</v>
      </c>
      <c r="H91" s="9">
        <v>40000</v>
      </c>
      <c r="I91" s="6" t="s">
        <v>13</v>
      </c>
      <c r="J91" s="8" t="s">
        <v>14</v>
      </c>
      <c r="K91" s="1"/>
    </row>
    <row r="92" spans="1:11" x14ac:dyDescent="0.35">
      <c r="A92" s="4">
        <v>900094053</v>
      </c>
      <c r="B92" s="4" t="s">
        <v>11</v>
      </c>
      <c r="C92" s="4" t="s">
        <v>12</v>
      </c>
      <c r="D92" s="4" t="s">
        <v>105</v>
      </c>
      <c r="E92" s="10">
        <v>45448</v>
      </c>
      <c r="F92" s="10">
        <v>45457</v>
      </c>
      <c r="G92" s="9">
        <v>211800</v>
      </c>
      <c r="H92" s="9">
        <v>211800</v>
      </c>
      <c r="I92" s="6" t="s">
        <v>13</v>
      </c>
      <c r="J92" s="8" t="s">
        <v>14</v>
      </c>
      <c r="K92" s="1"/>
    </row>
    <row r="93" spans="1:11" x14ac:dyDescent="0.35">
      <c r="A93" s="4">
        <v>900094053</v>
      </c>
      <c r="B93" s="4" t="s">
        <v>11</v>
      </c>
      <c r="C93" s="4" t="s">
        <v>12</v>
      </c>
      <c r="D93" s="4" t="s">
        <v>106</v>
      </c>
      <c r="E93" s="10">
        <v>45448</v>
      </c>
      <c r="F93" s="10">
        <v>45457</v>
      </c>
      <c r="G93" s="9">
        <v>100900</v>
      </c>
      <c r="H93" s="9">
        <v>100900</v>
      </c>
      <c r="I93" s="6" t="s">
        <v>13</v>
      </c>
      <c r="J93" s="8" t="s">
        <v>14</v>
      </c>
      <c r="K93" s="1"/>
    </row>
    <row r="94" spans="1:11" x14ac:dyDescent="0.35">
      <c r="A94" s="4">
        <v>900094053</v>
      </c>
      <c r="B94" s="4" t="s">
        <v>11</v>
      </c>
      <c r="C94" s="4" t="s">
        <v>12</v>
      </c>
      <c r="D94" s="4" t="s">
        <v>107</v>
      </c>
      <c r="E94" s="10">
        <v>45448</v>
      </c>
      <c r="F94" s="10">
        <v>45457</v>
      </c>
      <c r="G94" s="9">
        <v>211800</v>
      </c>
      <c r="H94" s="9">
        <v>211800</v>
      </c>
      <c r="I94" s="6" t="s">
        <v>13</v>
      </c>
      <c r="J94" s="8" t="s">
        <v>14</v>
      </c>
      <c r="K94" s="1"/>
    </row>
    <row r="95" spans="1:11" x14ac:dyDescent="0.35">
      <c r="A95" s="4">
        <v>900094053</v>
      </c>
      <c r="B95" s="4" t="s">
        <v>11</v>
      </c>
      <c r="C95" s="4" t="s">
        <v>12</v>
      </c>
      <c r="D95" s="4" t="s">
        <v>108</v>
      </c>
      <c r="E95" s="10">
        <v>45448</v>
      </c>
      <c r="F95" s="10">
        <v>45457</v>
      </c>
      <c r="G95" s="9">
        <v>79000</v>
      </c>
      <c r="H95" s="9">
        <v>79000</v>
      </c>
      <c r="I95" s="6" t="s">
        <v>13</v>
      </c>
      <c r="J95" s="8" t="s">
        <v>14</v>
      </c>
      <c r="K95" s="1"/>
    </row>
    <row r="96" spans="1:11" x14ac:dyDescent="0.35">
      <c r="A96" s="4">
        <v>900094053</v>
      </c>
      <c r="B96" s="4" t="s">
        <v>11</v>
      </c>
      <c r="C96" s="4" t="s">
        <v>12</v>
      </c>
      <c r="D96" s="4" t="s">
        <v>109</v>
      </c>
      <c r="E96" s="10">
        <v>45448</v>
      </c>
      <c r="F96" s="10">
        <v>45457</v>
      </c>
      <c r="G96" s="9">
        <v>114125</v>
      </c>
      <c r="H96" s="9">
        <v>114125</v>
      </c>
      <c r="I96" s="6" t="s">
        <v>13</v>
      </c>
      <c r="J96" s="8" t="s">
        <v>14</v>
      </c>
      <c r="K96" s="1"/>
    </row>
    <row r="97" spans="1:11" x14ac:dyDescent="0.35">
      <c r="A97" s="4">
        <v>900094053</v>
      </c>
      <c r="B97" s="4" t="s">
        <v>11</v>
      </c>
      <c r="C97" s="4" t="s">
        <v>12</v>
      </c>
      <c r="D97" s="4" t="s">
        <v>110</v>
      </c>
      <c r="E97" s="10">
        <v>45448</v>
      </c>
      <c r="F97" s="10">
        <v>45457</v>
      </c>
      <c r="G97" s="9">
        <v>43800</v>
      </c>
      <c r="H97" s="9">
        <v>43800</v>
      </c>
      <c r="I97" s="6" t="s">
        <v>13</v>
      </c>
      <c r="J97" s="8" t="s">
        <v>14</v>
      </c>
      <c r="K97" s="1"/>
    </row>
    <row r="98" spans="1:11" x14ac:dyDescent="0.35">
      <c r="A98" s="4">
        <v>900094053</v>
      </c>
      <c r="B98" s="4" t="s">
        <v>11</v>
      </c>
      <c r="C98" s="4" t="s">
        <v>12</v>
      </c>
      <c r="D98" s="4" t="s">
        <v>111</v>
      </c>
      <c r="E98" s="10">
        <v>45448</v>
      </c>
      <c r="F98" s="10">
        <v>45457</v>
      </c>
      <c r="G98" s="9">
        <v>413600</v>
      </c>
      <c r="H98" s="9">
        <v>413600</v>
      </c>
      <c r="I98" s="6" t="s">
        <v>13</v>
      </c>
      <c r="J98" s="8" t="s">
        <v>14</v>
      </c>
      <c r="K98" s="1"/>
    </row>
    <row r="99" spans="1:11" x14ac:dyDescent="0.35">
      <c r="A99" s="4">
        <v>900094053</v>
      </c>
      <c r="B99" s="4" t="s">
        <v>11</v>
      </c>
      <c r="C99" s="4" t="s">
        <v>12</v>
      </c>
      <c r="D99" s="4" t="s">
        <v>112</v>
      </c>
      <c r="E99" s="10">
        <v>45448</v>
      </c>
      <c r="F99" s="10">
        <v>45457</v>
      </c>
      <c r="G99" s="9">
        <v>211800</v>
      </c>
      <c r="H99" s="9">
        <v>211800</v>
      </c>
      <c r="I99" s="6" t="s">
        <v>13</v>
      </c>
      <c r="J99" s="8" t="s">
        <v>14</v>
      </c>
      <c r="K99" s="1"/>
    </row>
    <row r="100" spans="1:11" x14ac:dyDescent="0.35">
      <c r="A100" s="4">
        <v>900094053</v>
      </c>
      <c r="B100" s="4" t="s">
        <v>11</v>
      </c>
      <c r="C100" s="4" t="s">
        <v>12</v>
      </c>
      <c r="D100" s="4" t="s">
        <v>113</v>
      </c>
      <c r="E100" s="10">
        <v>45448</v>
      </c>
      <c r="F100" s="10">
        <v>45457</v>
      </c>
      <c r="G100" s="9">
        <v>850000</v>
      </c>
      <c r="H100" s="9">
        <v>850000</v>
      </c>
      <c r="I100" s="6" t="s">
        <v>13</v>
      </c>
      <c r="J100" s="8" t="s">
        <v>14</v>
      </c>
      <c r="K100" s="1"/>
    </row>
    <row r="101" spans="1:11" x14ac:dyDescent="0.35">
      <c r="A101" s="4">
        <v>900094053</v>
      </c>
      <c r="B101" s="4" t="s">
        <v>11</v>
      </c>
      <c r="C101" s="4" t="s">
        <v>12</v>
      </c>
      <c r="D101" s="4" t="s">
        <v>114</v>
      </c>
      <c r="E101" s="10">
        <v>45448</v>
      </c>
      <c r="F101" s="10">
        <v>45457</v>
      </c>
      <c r="G101" s="9">
        <v>2500000</v>
      </c>
      <c r="H101" s="9">
        <v>2500000</v>
      </c>
      <c r="I101" s="6" t="s">
        <v>13</v>
      </c>
      <c r="J101" s="8" t="s">
        <v>14</v>
      </c>
      <c r="K101" s="1"/>
    </row>
    <row r="102" spans="1:11" x14ac:dyDescent="0.35">
      <c r="A102" s="4">
        <v>900094053</v>
      </c>
      <c r="B102" s="4" t="s">
        <v>11</v>
      </c>
      <c r="C102" s="4" t="s">
        <v>12</v>
      </c>
      <c r="D102" s="4" t="s">
        <v>115</v>
      </c>
      <c r="E102" s="10">
        <v>45448</v>
      </c>
      <c r="F102" s="10">
        <v>45457</v>
      </c>
      <c r="G102" s="9">
        <v>185000</v>
      </c>
      <c r="H102" s="9">
        <v>185000</v>
      </c>
      <c r="I102" s="6" t="s">
        <v>13</v>
      </c>
      <c r="J102" s="8" t="s">
        <v>14</v>
      </c>
      <c r="K102" s="1"/>
    </row>
    <row r="103" spans="1:11" x14ac:dyDescent="0.35">
      <c r="A103" s="4">
        <v>900094053</v>
      </c>
      <c r="B103" s="4" t="s">
        <v>11</v>
      </c>
      <c r="C103" s="4" t="s">
        <v>12</v>
      </c>
      <c r="D103" s="4" t="s">
        <v>116</v>
      </c>
      <c r="E103" s="10">
        <v>45448</v>
      </c>
      <c r="F103" s="10">
        <v>45457</v>
      </c>
      <c r="G103" s="9">
        <v>3580000</v>
      </c>
      <c r="H103" s="9">
        <v>3580000</v>
      </c>
      <c r="I103" s="6" t="s">
        <v>13</v>
      </c>
      <c r="J103" s="8" t="s">
        <v>14</v>
      </c>
      <c r="K103" s="1"/>
    </row>
    <row r="104" spans="1:11" x14ac:dyDescent="0.35">
      <c r="A104" s="4">
        <v>900094053</v>
      </c>
      <c r="B104" s="4" t="s">
        <v>11</v>
      </c>
      <c r="C104" s="4" t="s">
        <v>12</v>
      </c>
      <c r="D104" s="4" t="s">
        <v>117</v>
      </c>
      <c r="E104" s="10">
        <v>45448</v>
      </c>
      <c r="F104" s="10">
        <v>45457</v>
      </c>
      <c r="G104" s="9">
        <v>12210000</v>
      </c>
      <c r="H104" s="9">
        <v>12210000</v>
      </c>
      <c r="I104" s="6" t="s">
        <v>13</v>
      </c>
      <c r="J104" s="8" t="s">
        <v>14</v>
      </c>
      <c r="K104" s="1"/>
    </row>
    <row r="105" spans="1:11" x14ac:dyDescent="0.35">
      <c r="A105" s="4">
        <v>900094053</v>
      </c>
      <c r="B105" s="4" t="s">
        <v>11</v>
      </c>
      <c r="C105" s="4" t="s">
        <v>12</v>
      </c>
      <c r="D105" s="4" t="s">
        <v>118</v>
      </c>
      <c r="E105" s="10">
        <v>45449</v>
      </c>
      <c r="F105" s="10">
        <v>45457</v>
      </c>
      <c r="G105" s="9">
        <v>4980000</v>
      </c>
      <c r="H105" s="9">
        <v>4980000</v>
      </c>
      <c r="I105" s="6" t="s">
        <v>13</v>
      </c>
      <c r="J105" s="8" t="s">
        <v>14</v>
      </c>
      <c r="K105" s="1"/>
    </row>
    <row r="106" spans="1:11" x14ac:dyDescent="0.35">
      <c r="A106" s="4">
        <v>900094053</v>
      </c>
      <c r="B106" s="4" t="s">
        <v>11</v>
      </c>
      <c r="C106" s="4" t="s">
        <v>12</v>
      </c>
      <c r="D106" s="4" t="s">
        <v>119</v>
      </c>
      <c r="E106" s="10">
        <v>45449</v>
      </c>
      <c r="F106" s="10">
        <v>45457</v>
      </c>
      <c r="G106" s="9">
        <v>40000</v>
      </c>
      <c r="H106" s="9">
        <v>40000</v>
      </c>
      <c r="I106" s="6" t="s">
        <v>13</v>
      </c>
      <c r="J106" s="8" t="s">
        <v>14</v>
      </c>
      <c r="K106" s="1"/>
    </row>
    <row r="107" spans="1:11" x14ac:dyDescent="0.35">
      <c r="A107" s="4">
        <v>900094053</v>
      </c>
      <c r="B107" s="4" t="s">
        <v>11</v>
      </c>
      <c r="C107" s="4" t="s">
        <v>12</v>
      </c>
      <c r="D107" s="4" t="s">
        <v>120</v>
      </c>
      <c r="E107" s="10">
        <v>45455</v>
      </c>
      <c r="F107" s="10">
        <v>45457</v>
      </c>
      <c r="G107" s="9">
        <v>5112000</v>
      </c>
      <c r="H107" s="9">
        <v>5112000</v>
      </c>
      <c r="I107" s="6" t="s">
        <v>13</v>
      </c>
      <c r="J107" s="8" t="s">
        <v>14</v>
      </c>
      <c r="K107" s="1"/>
    </row>
    <row r="108" spans="1:11" x14ac:dyDescent="0.35">
      <c r="A108" s="4">
        <v>900094053</v>
      </c>
      <c r="B108" s="4" t="s">
        <v>11</v>
      </c>
      <c r="C108" s="4" t="s">
        <v>12</v>
      </c>
      <c r="D108" s="4" t="s">
        <v>121</v>
      </c>
      <c r="E108" s="10">
        <v>45456</v>
      </c>
      <c r="F108" s="10">
        <v>45475</v>
      </c>
      <c r="G108" s="9">
        <v>22145417</v>
      </c>
      <c r="H108" s="9">
        <v>22145417</v>
      </c>
      <c r="I108" s="6" t="s">
        <v>13</v>
      </c>
      <c r="J108" s="8" t="s">
        <v>14</v>
      </c>
      <c r="K108" s="1"/>
    </row>
    <row r="109" spans="1:11" x14ac:dyDescent="0.35">
      <c r="A109" s="4">
        <v>900094053</v>
      </c>
      <c r="B109" s="4" t="s">
        <v>11</v>
      </c>
      <c r="C109" s="4" t="s">
        <v>12</v>
      </c>
      <c r="D109" s="4" t="s">
        <v>122</v>
      </c>
      <c r="E109" s="10">
        <v>45456</v>
      </c>
      <c r="F109" s="10">
        <v>45457</v>
      </c>
      <c r="G109" s="9">
        <v>277400</v>
      </c>
      <c r="H109" s="9">
        <v>277400</v>
      </c>
      <c r="I109" s="6" t="s">
        <v>13</v>
      </c>
      <c r="J109" s="8" t="s">
        <v>14</v>
      </c>
      <c r="K109" s="1"/>
    </row>
    <row r="110" spans="1:11" x14ac:dyDescent="0.35">
      <c r="A110" s="4">
        <v>900094053</v>
      </c>
      <c r="B110" s="4" t="s">
        <v>11</v>
      </c>
      <c r="C110" s="4" t="s">
        <v>12</v>
      </c>
      <c r="D110" s="4" t="s">
        <v>123</v>
      </c>
      <c r="E110" s="10">
        <v>45456</v>
      </c>
      <c r="F110" s="10">
        <v>45457</v>
      </c>
      <c r="G110" s="9">
        <v>48790</v>
      </c>
      <c r="H110" s="9">
        <v>48790</v>
      </c>
      <c r="I110" s="6" t="s">
        <v>13</v>
      </c>
      <c r="J110" s="8" t="s">
        <v>14</v>
      </c>
      <c r="K110" s="1"/>
    </row>
    <row r="111" spans="1:11" x14ac:dyDescent="0.35">
      <c r="J111"/>
    </row>
    <row r="112" spans="1:11" x14ac:dyDescent="0.35">
      <c r="J112"/>
    </row>
    <row r="113" spans="10:10" x14ac:dyDescent="0.35">
      <c r="J113"/>
    </row>
    <row r="114" spans="10:10" x14ac:dyDescent="0.35">
      <c r="J114"/>
    </row>
    <row r="115" spans="10:10" x14ac:dyDescent="0.35">
      <c r="J115"/>
    </row>
    <row r="116" spans="10:10" x14ac:dyDescent="0.35">
      <c r="J116"/>
    </row>
    <row r="117" spans="10:10" x14ac:dyDescent="0.35">
      <c r="J117"/>
    </row>
    <row r="118" spans="10:10" x14ac:dyDescent="0.35">
      <c r="J118"/>
    </row>
    <row r="119" spans="10:10" x14ac:dyDescent="0.35">
      <c r="J119"/>
    </row>
    <row r="120" spans="10:10" x14ac:dyDescent="0.35">
      <c r="J120"/>
    </row>
    <row r="121" spans="10:10" x14ac:dyDescent="0.35">
      <c r="J121"/>
    </row>
    <row r="122" spans="10:10" x14ac:dyDescent="0.35">
      <c r="J122"/>
    </row>
    <row r="123" spans="10:10" x14ac:dyDescent="0.35">
      <c r="J123"/>
    </row>
    <row r="124" spans="10:10" x14ac:dyDescent="0.35">
      <c r="J124"/>
    </row>
    <row r="125" spans="10:10" x14ac:dyDescent="0.35">
      <c r="J125"/>
    </row>
    <row r="126" spans="10:10" x14ac:dyDescent="0.35">
      <c r="J126"/>
    </row>
    <row r="127" spans="10:10" x14ac:dyDescent="0.35">
      <c r="J127"/>
    </row>
    <row r="128" spans="10:10" x14ac:dyDescent="0.35">
      <c r="J128"/>
    </row>
    <row r="129" spans="10:10" x14ac:dyDescent="0.35">
      <c r="J129"/>
    </row>
    <row r="130" spans="10:10" x14ac:dyDescent="0.35">
      <c r="J130"/>
    </row>
    <row r="131" spans="10:10" x14ac:dyDescent="0.35">
      <c r="J131"/>
    </row>
    <row r="132" spans="10:10" x14ac:dyDescent="0.35">
      <c r="J132"/>
    </row>
    <row r="133" spans="10:10" x14ac:dyDescent="0.35">
      <c r="J133"/>
    </row>
    <row r="134" spans="10:10" x14ac:dyDescent="0.35">
      <c r="J134"/>
    </row>
    <row r="135" spans="10:10" x14ac:dyDescent="0.35">
      <c r="J135"/>
    </row>
    <row r="136" spans="10:10" x14ac:dyDescent="0.35">
      <c r="J136"/>
    </row>
    <row r="137" spans="10:10" x14ac:dyDescent="0.35">
      <c r="J137"/>
    </row>
    <row r="138" spans="10:10" x14ac:dyDescent="0.35">
      <c r="J138"/>
    </row>
    <row r="139" spans="10:10" x14ac:dyDescent="0.35">
      <c r="J139"/>
    </row>
    <row r="140" spans="10:10" x14ac:dyDescent="0.35">
      <c r="J140"/>
    </row>
    <row r="141" spans="10:10" x14ac:dyDescent="0.35">
      <c r="J141"/>
    </row>
    <row r="142" spans="10:10" x14ac:dyDescent="0.35">
      <c r="J142"/>
    </row>
    <row r="143" spans="10:10" x14ac:dyDescent="0.35">
      <c r="J143"/>
    </row>
    <row r="144" spans="10:10" x14ac:dyDescent="0.35">
      <c r="J144"/>
    </row>
    <row r="145" spans="10:10" x14ac:dyDescent="0.35">
      <c r="J145"/>
    </row>
    <row r="146" spans="10:10" x14ac:dyDescent="0.35">
      <c r="J146"/>
    </row>
    <row r="147" spans="10:10" x14ac:dyDescent="0.35">
      <c r="J147"/>
    </row>
    <row r="148" spans="10:10" x14ac:dyDescent="0.35">
      <c r="J148"/>
    </row>
    <row r="149" spans="10:10" x14ac:dyDescent="0.35">
      <c r="J149"/>
    </row>
    <row r="150" spans="10:10" x14ac:dyDescent="0.35">
      <c r="J150"/>
    </row>
    <row r="151" spans="10:10" x14ac:dyDescent="0.35">
      <c r="J151"/>
    </row>
    <row r="152" spans="10:10" x14ac:dyDescent="0.35">
      <c r="J152"/>
    </row>
    <row r="153" spans="10:10" x14ac:dyDescent="0.35">
      <c r="J153"/>
    </row>
    <row r="154" spans="10:10" x14ac:dyDescent="0.35">
      <c r="J154"/>
    </row>
    <row r="155" spans="10:10" x14ac:dyDescent="0.35">
      <c r="J155"/>
    </row>
    <row r="156" spans="10:10" x14ac:dyDescent="0.35">
      <c r="J156"/>
    </row>
    <row r="157" spans="10:10" x14ac:dyDescent="0.35">
      <c r="J157"/>
    </row>
    <row r="158" spans="10:10" x14ac:dyDescent="0.35">
      <c r="J158"/>
    </row>
    <row r="159" spans="10:10" x14ac:dyDescent="0.35">
      <c r="J159"/>
    </row>
    <row r="160" spans="10:10" x14ac:dyDescent="0.35">
      <c r="J160"/>
    </row>
    <row r="161" spans="10:10" x14ac:dyDescent="0.35">
      <c r="J161"/>
    </row>
    <row r="162" spans="10:10" x14ac:dyDescent="0.35">
      <c r="J162"/>
    </row>
    <row r="163" spans="10:10" x14ac:dyDescent="0.35">
      <c r="J163"/>
    </row>
    <row r="164" spans="10:10" x14ac:dyDescent="0.35">
      <c r="J164"/>
    </row>
    <row r="165" spans="10:10" x14ac:dyDescent="0.35">
      <c r="J165"/>
    </row>
    <row r="166" spans="10:10" x14ac:dyDescent="0.35">
      <c r="J166"/>
    </row>
    <row r="167" spans="10:10" x14ac:dyDescent="0.35">
      <c r="J167"/>
    </row>
    <row r="168" spans="10:10" x14ac:dyDescent="0.35">
      <c r="J168"/>
    </row>
    <row r="169" spans="10:10" x14ac:dyDescent="0.35">
      <c r="J169"/>
    </row>
    <row r="170" spans="10:10" x14ac:dyDescent="0.35">
      <c r="J170"/>
    </row>
    <row r="171" spans="10:10" x14ac:dyDescent="0.35">
      <c r="J171"/>
    </row>
    <row r="172" spans="10:10" x14ac:dyDescent="0.35">
      <c r="J172"/>
    </row>
    <row r="173" spans="10:10" x14ac:dyDescent="0.35">
      <c r="J173"/>
    </row>
    <row r="174" spans="10:10" x14ac:dyDescent="0.35">
      <c r="J174"/>
    </row>
    <row r="175" spans="10:10" x14ac:dyDescent="0.35">
      <c r="J175"/>
    </row>
    <row r="176" spans="10:10" x14ac:dyDescent="0.35">
      <c r="J176"/>
    </row>
    <row r="177" spans="10:10" x14ac:dyDescent="0.35">
      <c r="J177"/>
    </row>
    <row r="178" spans="10:10" x14ac:dyDescent="0.35">
      <c r="J178"/>
    </row>
    <row r="179" spans="10:10" x14ac:dyDescent="0.35">
      <c r="J179"/>
    </row>
    <row r="180" spans="10:10" x14ac:dyDescent="0.35">
      <c r="J180"/>
    </row>
    <row r="181" spans="10:10" x14ac:dyDescent="0.35">
      <c r="J181"/>
    </row>
    <row r="182" spans="10:10" x14ac:dyDescent="0.35">
      <c r="J182"/>
    </row>
    <row r="183" spans="10:10" x14ac:dyDescent="0.35">
      <c r="J183"/>
    </row>
    <row r="184" spans="10:10" x14ac:dyDescent="0.35">
      <c r="J184"/>
    </row>
    <row r="185" spans="10:10" x14ac:dyDescent="0.35">
      <c r="J185"/>
    </row>
    <row r="186" spans="10:10" x14ac:dyDescent="0.35">
      <c r="J186"/>
    </row>
    <row r="187" spans="10:10" x14ac:dyDescent="0.35">
      <c r="J187"/>
    </row>
    <row r="188" spans="10:10" x14ac:dyDescent="0.35">
      <c r="J188"/>
    </row>
    <row r="189" spans="10:10" x14ac:dyDescent="0.35">
      <c r="J189"/>
    </row>
    <row r="190" spans="10:10" x14ac:dyDescent="0.35">
      <c r="J190"/>
    </row>
    <row r="191" spans="10:10" x14ac:dyDescent="0.35">
      <c r="J191"/>
    </row>
    <row r="192" spans="10:10" x14ac:dyDescent="0.35">
      <c r="J192"/>
    </row>
    <row r="193" spans="10:10" x14ac:dyDescent="0.35">
      <c r="J193"/>
    </row>
    <row r="194" spans="10:10" x14ac:dyDescent="0.35">
      <c r="J194"/>
    </row>
    <row r="195" spans="10:10" x14ac:dyDescent="0.35">
      <c r="J195"/>
    </row>
    <row r="196" spans="10:10" x14ac:dyDescent="0.35">
      <c r="J196"/>
    </row>
    <row r="197" spans="10:10" x14ac:dyDescent="0.35">
      <c r="J197"/>
    </row>
    <row r="198" spans="10:10" x14ac:dyDescent="0.35">
      <c r="J198"/>
    </row>
    <row r="199" spans="10:10" x14ac:dyDescent="0.35">
      <c r="J199"/>
    </row>
    <row r="200" spans="10:10" x14ac:dyDescent="0.35">
      <c r="J200"/>
    </row>
    <row r="201" spans="10:10" x14ac:dyDescent="0.35">
      <c r="J201"/>
    </row>
    <row r="202" spans="10:10" x14ac:dyDescent="0.35">
      <c r="J202"/>
    </row>
    <row r="203" spans="10:10" x14ac:dyDescent="0.35">
      <c r="J203"/>
    </row>
    <row r="204" spans="10:10" x14ac:dyDescent="0.35">
      <c r="J204"/>
    </row>
    <row r="205" spans="10:10" x14ac:dyDescent="0.35">
      <c r="J205"/>
    </row>
    <row r="206" spans="10:10" x14ac:dyDescent="0.35">
      <c r="J206"/>
    </row>
    <row r="207" spans="10:10" x14ac:dyDescent="0.35">
      <c r="J207"/>
    </row>
    <row r="208" spans="10:10" x14ac:dyDescent="0.35">
      <c r="J208"/>
    </row>
    <row r="209" spans="10:10" x14ac:dyDescent="0.35">
      <c r="J209"/>
    </row>
    <row r="210" spans="10:10" x14ac:dyDescent="0.35">
      <c r="J210"/>
    </row>
    <row r="211" spans="10:10" x14ac:dyDescent="0.35">
      <c r="J211"/>
    </row>
    <row r="212" spans="10:10" x14ac:dyDescent="0.35">
      <c r="J212"/>
    </row>
    <row r="213" spans="10:10" x14ac:dyDescent="0.35">
      <c r="J213"/>
    </row>
    <row r="214" spans="10:10" x14ac:dyDescent="0.35">
      <c r="J214"/>
    </row>
    <row r="215" spans="10:10" x14ac:dyDescent="0.35">
      <c r="J215"/>
    </row>
    <row r="216" spans="10:10" x14ac:dyDescent="0.35">
      <c r="J216"/>
    </row>
    <row r="217" spans="10:10" x14ac:dyDescent="0.35">
      <c r="J217"/>
    </row>
    <row r="218" spans="10:10" x14ac:dyDescent="0.35">
      <c r="J218"/>
    </row>
    <row r="219" spans="10:10" x14ac:dyDescent="0.35">
      <c r="J219"/>
    </row>
    <row r="220" spans="10:10" x14ac:dyDescent="0.35">
      <c r="J220"/>
    </row>
    <row r="221" spans="10:10" x14ac:dyDescent="0.35">
      <c r="J221"/>
    </row>
    <row r="222" spans="10:10" x14ac:dyDescent="0.35">
      <c r="J222"/>
    </row>
    <row r="223" spans="10:10" x14ac:dyDescent="0.35">
      <c r="J223"/>
    </row>
    <row r="224" spans="10:10" x14ac:dyDescent="0.35">
      <c r="J224"/>
    </row>
    <row r="225" spans="10:10" x14ac:dyDescent="0.35">
      <c r="J225"/>
    </row>
    <row r="226" spans="10:10" x14ac:dyDescent="0.35">
      <c r="J226"/>
    </row>
    <row r="227" spans="10:10" x14ac:dyDescent="0.35">
      <c r="J227"/>
    </row>
    <row r="228" spans="10:10" x14ac:dyDescent="0.35">
      <c r="J228"/>
    </row>
    <row r="229" spans="10:10" x14ac:dyDescent="0.35">
      <c r="J229"/>
    </row>
    <row r="230" spans="10:10" x14ac:dyDescent="0.35">
      <c r="J230"/>
    </row>
    <row r="231" spans="10:10" x14ac:dyDescent="0.35">
      <c r="J231"/>
    </row>
    <row r="232" spans="10:10" x14ac:dyDescent="0.35">
      <c r="J232"/>
    </row>
    <row r="233" spans="10:10" x14ac:dyDescent="0.35">
      <c r="J233"/>
    </row>
    <row r="234" spans="10:10" x14ac:dyDescent="0.35">
      <c r="J234"/>
    </row>
    <row r="235" spans="10:10" x14ac:dyDescent="0.35">
      <c r="J235"/>
    </row>
    <row r="236" spans="10:10" x14ac:dyDescent="0.35">
      <c r="J236"/>
    </row>
    <row r="237" spans="10:10" x14ac:dyDescent="0.35">
      <c r="J237"/>
    </row>
    <row r="238" spans="10:10" x14ac:dyDescent="0.35">
      <c r="J238"/>
    </row>
    <row r="239" spans="10:10" x14ac:dyDescent="0.35">
      <c r="J239"/>
    </row>
    <row r="240" spans="10:10" x14ac:dyDescent="0.35">
      <c r="J240"/>
    </row>
    <row r="241" spans="10:10" x14ac:dyDescent="0.35">
      <c r="J241"/>
    </row>
    <row r="242" spans="10:10" x14ac:dyDescent="0.35">
      <c r="J242"/>
    </row>
    <row r="243" spans="10:10" x14ac:dyDescent="0.35">
      <c r="J243"/>
    </row>
    <row r="244" spans="10:10" x14ac:dyDescent="0.35">
      <c r="J244"/>
    </row>
    <row r="245" spans="10:10" x14ac:dyDescent="0.35">
      <c r="J245"/>
    </row>
    <row r="246" spans="10:10" x14ac:dyDescent="0.35">
      <c r="J246"/>
    </row>
    <row r="247" spans="10:10" x14ac:dyDescent="0.35">
      <c r="J247"/>
    </row>
    <row r="248" spans="10:10" x14ac:dyDescent="0.35">
      <c r="J248"/>
    </row>
    <row r="249" spans="10:10" x14ac:dyDescent="0.35">
      <c r="J249"/>
    </row>
    <row r="250" spans="10:10" x14ac:dyDescent="0.35">
      <c r="J250"/>
    </row>
    <row r="251" spans="10:10" x14ac:dyDescent="0.35">
      <c r="J251"/>
    </row>
    <row r="252" spans="10:10" x14ac:dyDescent="0.35">
      <c r="J252"/>
    </row>
    <row r="253" spans="10:10" x14ac:dyDescent="0.35">
      <c r="J253"/>
    </row>
    <row r="254" spans="10:10" x14ac:dyDescent="0.35">
      <c r="J254"/>
    </row>
    <row r="255" spans="10:10" x14ac:dyDescent="0.35">
      <c r="J255"/>
    </row>
    <row r="256" spans="10:10" x14ac:dyDescent="0.35">
      <c r="J256"/>
    </row>
    <row r="257" spans="10:10" x14ac:dyDescent="0.35">
      <c r="J257"/>
    </row>
    <row r="258" spans="10:10" x14ac:dyDescent="0.35">
      <c r="J258"/>
    </row>
    <row r="259" spans="10:10" x14ac:dyDescent="0.35">
      <c r="J259"/>
    </row>
    <row r="260" spans="10:10" x14ac:dyDescent="0.35">
      <c r="J260"/>
    </row>
    <row r="261" spans="10:10" x14ac:dyDescent="0.35">
      <c r="J261"/>
    </row>
    <row r="262" spans="10:10" x14ac:dyDescent="0.35">
      <c r="J262"/>
    </row>
    <row r="263" spans="10:10" x14ac:dyDescent="0.35">
      <c r="J263"/>
    </row>
    <row r="264" spans="10:10" x14ac:dyDescent="0.35">
      <c r="J264"/>
    </row>
    <row r="265" spans="10:10" x14ac:dyDescent="0.35">
      <c r="J265"/>
    </row>
    <row r="266" spans="10:10" x14ac:dyDescent="0.35">
      <c r="J266"/>
    </row>
    <row r="267" spans="10:10" x14ac:dyDescent="0.35">
      <c r="J267"/>
    </row>
    <row r="268" spans="10:10" x14ac:dyDescent="0.35">
      <c r="J268"/>
    </row>
    <row r="269" spans="10:10" x14ac:dyDescent="0.35">
      <c r="J269"/>
    </row>
    <row r="270" spans="10:10" x14ac:dyDescent="0.35">
      <c r="J270"/>
    </row>
    <row r="271" spans="10:10" x14ac:dyDescent="0.35">
      <c r="J271"/>
    </row>
    <row r="272" spans="10:10" x14ac:dyDescent="0.35">
      <c r="J272"/>
    </row>
    <row r="273" spans="10:10" x14ac:dyDescent="0.35">
      <c r="J273"/>
    </row>
    <row r="274" spans="10:10" x14ac:dyDescent="0.35">
      <c r="J274"/>
    </row>
    <row r="275" spans="10:10" x14ac:dyDescent="0.35">
      <c r="J275"/>
    </row>
    <row r="276" spans="10:10" x14ac:dyDescent="0.35">
      <c r="J276"/>
    </row>
    <row r="277" spans="10:10" x14ac:dyDescent="0.35">
      <c r="J277"/>
    </row>
    <row r="278" spans="10:10" x14ac:dyDescent="0.35">
      <c r="J278"/>
    </row>
    <row r="279" spans="10:10" x14ac:dyDescent="0.35">
      <c r="J279"/>
    </row>
    <row r="280" spans="10:10" x14ac:dyDescent="0.35">
      <c r="J280"/>
    </row>
    <row r="281" spans="10:10" x14ac:dyDescent="0.35">
      <c r="J281"/>
    </row>
    <row r="282" spans="10:10" x14ac:dyDescent="0.35">
      <c r="J282"/>
    </row>
    <row r="283" spans="10:10" x14ac:dyDescent="0.35">
      <c r="J283"/>
    </row>
    <row r="284" spans="10:10" x14ac:dyDescent="0.35">
      <c r="J284"/>
    </row>
    <row r="285" spans="10:10" x14ac:dyDescent="0.35">
      <c r="J285"/>
    </row>
    <row r="286" spans="10:10" x14ac:dyDescent="0.35">
      <c r="J286"/>
    </row>
    <row r="287" spans="10:10" x14ac:dyDescent="0.35">
      <c r="J287"/>
    </row>
    <row r="288" spans="10:10" x14ac:dyDescent="0.35">
      <c r="J288"/>
    </row>
    <row r="289" spans="10:10" x14ac:dyDescent="0.35">
      <c r="J289"/>
    </row>
    <row r="290" spans="10:10" x14ac:dyDescent="0.35">
      <c r="J290"/>
    </row>
    <row r="291" spans="10:10" x14ac:dyDescent="0.35">
      <c r="J291"/>
    </row>
    <row r="292" spans="10:10" x14ac:dyDescent="0.35">
      <c r="J292"/>
    </row>
    <row r="293" spans="10:10" x14ac:dyDescent="0.35">
      <c r="J293"/>
    </row>
    <row r="294" spans="10:10" x14ac:dyDescent="0.35">
      <c r="J294"/>
    </row>
    <row r="295" spans="10:10" x14ac:dyDescent="0.35">
      <c r="J295"/>
    </row>
    <row r="296" spans="10:10" x14ac:dyDescent="0.35">
      <c r="J296"/>
    </row>
    <row r="297" spans="10:10" x14ac:dyDescent="0.35">
      <c r="J297"/>
    </row>
    <row r="298" spans="10:10" x14ac:dyDescent="0.35">
      <c r="J298"/>
    </row>
    <row r="299" spans="10:10" x14ac:dyDescent="0.35">
      <c r="J299"/>
    </row>
    <row r="300" spans="10:10" x14ac:dyDescent="0.35">
      <c r="J300"/>
    </row>
    <row r="301" spans="10:10" x14ac:dyDescent="0.35">
      <c r="J301"/>
    </row>
    <row r="302" spans="10:10" x14ac:dyDescent="0.35">
      <c r="J302"/>
    </row>
    <row r="303" spans="10:10" x14ac:dyDescent="0.35">
      <c r="J303"/>
    </row>
    <row r="304" spans="10:10" x14ac:dyDescent="0.35">
      <c r="J304"/>
    </row>
    <row r="305" spans="10:10" x14ac:dyDescent="0.35">
      <c r="J305"/>
    </row>
    <row r="306" spans="10:10" x14ac:dyDescent="0.35">
      <c r="J306"/>
    </row>
    <row r="307" spans="10:10" x14ac:dyDescent="0.35">
      <c r="J307"/>
    </row>
    <row r="308" spans="10:10" x14ac:dyDescent="0.35">
      <c r="J308"/>
    </row>
    <row r="309" spans="10:10" x14ac:dyDescent="0.35">
      <c r="J309"/>
    </row>
    <row r="310" spans="10:10" x14ac:dyDescent="0.35">
      <c r="J310"/>
    </row>
    <row r="311" spans="10:10" x14ac:dyDescent="0.35">
      <c r="J311"/>
    </row>
    <row r="312" spans="10:10" x14ac:dyDescent="0.35">
      <c r="J312"/>
    </row>
    <row r="313" spans="10:10" x14ac:dyDescent="0.35">
      <c r="J313"/>
    </row>
    <row r="314" spans="10:10" x14ac:dyDescent="0.35">
      <c r="J314"/>
    </row>
    <row r="315" spans="10:10" x14ac:dyDescent="0.35">
      <c r="J315"/>
    </row>
    <row r="316" spans="10:10" x14ac:dyDescent="0.35">
      <c r="J316"/>
    </row>
    <row r="317" spans="10:10" x14ac:dyDescent="0.35">
      <c r="J317"/>
    </row>
    <row r="318" spans="10:10" x14ac:dyDescent="0.35">
      <c r="J318"/>
    </row>
    <row r="319" spans="10:10" x14ac:dyDescent="0.35">
      <c r="J319"/>
    </row>
    <row r="320" spans="10:10" x14ac:dyDescent="0.35">
      <c r="J320"/>
    </row>
    <row r="321" spans="10:10" x14ac:dyDescent="0.35">
      <c r="J321"/>
    </row>
    <row r="322" spans="10:10" x14ac:dyDescent="0.35">
      <c r="J322"/>
    </row>
    <row r="323" spans="10:10" x14ac:dyDescent="0.35">
      <c r="J323"/>
    </row>
    <row r="324" spans="10:10" x14ac:dyDescent="0.35">
      <c r="J324"/>
    </row>
    <row r="325" spans="10:10" x14ac:dyDescent="0.35">
      <c r="J325"/>
    </row>
    <row r="326" spans="10:10" x14ac:dyDescent="0.35">
      <c r="J326"/>
    </row>
    <row r="327" spans="10:10" x14ac:dyDescent="0.35">
      <c r="J327"/>
    </row>
    <row r="328" spans="10:10" x14ac:dyDescent="0.35">
      <c r="J328"/>
    </row>
    <row r="329" spans="10:10" x14ac:dyDescent="0.35">
      <c r="J329"/>
    </row>
    <row r="330" spans="10:10" x14ac:dyDescent="0.35">
      <c r="J330"/>
    </row>
    <row r="331" spans="10:10" x14ac:dyDescent="0.35">
      <c r="J331"/>
    </row>
    <row r="332" spans="10:10" x14ac:dyDescent="0.35">
      <c r="J332"/>
    </row>
    <row r="333" spans="10:10" x14ac:dyDescent="0.35">
      <c r="J333"/>
    </row>
    <row r="334" spans="10:10" x14ac:dyDescent="0.35">
      <c r="J334"/>
    </row>
    <row r="335" spans="10:10" x14ac:dyDescent="0.35">
      <c r="J335"/>
    </row>
    <row r="336" spans="10:10" x14ac:dyDescent="0.35">
      <c r="J336"/>
    </row>
    <row r="337" spans="10:10" x14ac:dyDescent="0.35">
      <c r="J337"/>
    </row>
    <row r="338" spans="10:10" x14ac:dyDescent="0.35">
      <c r="J338"/>
    </row>
    <row r="339" spans="10:10" x14ac:dyDescent="0.35">
      <c r="J339"/>
    </row>
    <row r="340" spans="10:10" x14ac:dyDescent="0.35">
      <c r="J340"/>
    </row>
    <row r="341" spans="10:10" x14ac:dyDescent="0.35">
      <c r="J341"/>
    </row>
    <row r="342" spans="10:10" x14ac:dyDescent="0.35">
      <c r="J342"/>
    </row>
    <row r="343" spans="10:10" x14ac:dyDescent="0.35">
      <c r="J343"/>
    </row>
    <row r="344" spans="10:10" x14ac:dyDescent="0.35">
      <c r="J344"/>
    </row>
    <row r="345" spans="10:10" x14ac:dyDescent="0.35">
      <c r="J345"/>
    </row>
    <row r="346" spans="10:10" x14ac:dyDescent="0.35">
      <c r="J346"/>
    </row>
    <row r="347" spans="10:10" x14ac:dyDescent="0.35">
      <c r="J347"/>
    </row>
    <row r="348" spans="10:10" x14ac:dyDescent="0.35">
      <c r="J348"/>
    </row>
    <row r="349" spans="10:10" x14ac:dyDescent="0.35">
      <c r="J349"/>
    </row>
    <row r="350" spans="10:10" x14ac:dyDescent="0.35">
      <c r="J350"/>
    </row>
    <row r="351" spans="10:10" x14ac:dyDescent="0.35">
      <c r="J351"/>
    </row>
    <row r="352" spans="10:10" x14ac:dyDescent="0.35">
      <c r="J352"/>
    </row>
    <row r="353" spans="10:10" x14ac:dyDescent="0.35">
      <c r="J353"/>
    </row>
    <row r="354" spans="10:10" x14ac:dyDescent="0.35">
      <c r="J354"/>
    </row>
    <row r="355" spans="10:10" x14ac:dyDescent="0.35">
      <c r="J355"/>
    </row>
    <row r="356" spans="10:10" x14ac:dyDescent="0.35">
      <c r="J356"/>
    </row>
    <row r="357" spans="10:10" x14ac:dyDescent="0.35">
      <c r="J357"/>
    </row>
    <row r="358" spans="10:10" x14ac:dyDescent="0.35">
      <c r="J358"/>
    </row>
    <row r="359" spans="10:10" x14ac:dyDescent="0.35">
      <c r="J359"/>
    </row>
    <row r="360" spans="10:10" x14ac:dyDescent="0.35">
      <c r="J360"/>
    </row>
    <row r="361" spans="10:10" x14ac:dyDescent="0.35">
      <c r="J361"/>
    </row>
    <row r="362" spans="10:10" x14ac:dyDescent="0.35">
      <c r="J362"/>
    </row>
    <row r="363" spans="10:10" x14ac:dyDescent="0.35">
      <c r="J363"/>
    </row>
    <row r="364" spans="10:10" x14ac:dyDescent="0.35">
      <c r="J364"/>
    </row>
    <row r="365" spans="10:10" x14ac:dyDescent="0.35">
      <c r="J365"/>
    </row>
    <row r="366" spans="10:10" x14ac:dyDescent="0.35">
      <c r="J366"/>
    </row>
    <row r="367" spans="10:10" x14ac:dyDescent="0.35">
      <c r="J367"/>
    </row>
    <row r="368" spans="10:10" x14ac:dyDescent="0.35">
      <c r="J368"/>
    </row>
    <row r="369" spans="10:10" x14ac:dyDescent="0.35">
      <c r="J369"/>
    </row>
    <row r="370" spans="10:10" x14ac:dyDescent="0.35">
      <c r="J370"/>
    </row>
    <row r="371" spans="10:10" x14ac:dyDescent="0.35">
      <c r="J371"/>
    </row>
    <row r="372" spans="10:10" x14ac:dyDescent="0.35">
      <c r="J372"/>
    </row>
    <row r="373" spans="10:10" x14ac:dyDescent="0.35">
      <c r="J373"/>
    </row>
    <row r="374" spans="10:10" x14ac:dyDescent="0.35">
      <c r="J374"/>
    </row>
    <row r="375" spans="10:10" x14ac:dyDescent="0.35">
      <c r="J375"/>
    </row>
    <row r="376" spans="10:10" x14ac:dyDescent="0.35">
      <c r="J376"/>
    </row>
    <row r="377" spans="10:10" x14ac:dyDescent="0.35">
      <c r="J377"/>
    </row>
    <row r="378" spans="10:10" x14ac:dyDescent="0.35">
      <c r="J378"/>
    </row>
    <row r="379" spans="10:10" x14ac:dyDescent="0.35">
      <c r="J379"/>
    </row>
    <row r="380" spans="10:10" x14ac:dyDescent="0.35">
      <c r="J380"/>
    </row>
    <row r="381" spans="10:10" x14ac:dyDescent="0.35">
      <c r="J38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showGridLines="0" zoomScale="80" zoomScaleNormal="80" workbookViewId="0">
      <selection activeCell="D12" sqref="D12"/>
    </sheetView>
  </sheetViews>
  <sheetFormatPr baseColWidth="10" defaultRowHeight="14.5" x14ac:dyDescent="0.35"/>
  <cols>
    <col min="1" max="1" width="75.81640625" bestFit="1" customWidth="1"/>
    <col min="2" max="2" width="13.26953125" style="69" bestFit="1" customWidth="1"/>
    <col min="3" max="3" width="12.7265625" style="34" bestFit="1" customWidth="1"/>
    <col min="4" max="4" width="24.453125" style="34" bestFit="1" customWidth="1"/>
  </cols>
  <sheetData>
    <row r="2" spans="1:4" ht="15" thickBot="1" x14ac:dyDescent="0.4"/>
    <row r="3" spans="1:4" ht="15" thickBot="1" x14ac:dyDescent="0.4">
      <c r="A3" s="65" t="s">
        <v>268</v>
      </c>
      <c r="B3" s="70" t="s">
        <v>270</v>
      </c>
      <c r="C3" s="66" t="s">
        <v>271</v>
      </c>
      <c r="D3" s="67" t="s">
        <v>272</v>
      </c>
    </row>
    <row r="4" spans="1:4" x14ac:dyDescent="0.35">
      <c r="A4" s="63" t="s">
        <v>266</v>
      </c>
      <c r="B4" s="71">
        <v>1</v>
      </c>
      <c r="C4" s="64">
        <v>360000</v>
      </c>
      <c r="D4" s="62">
        <v>0</v>
      </c>
    </row>
    <row r="5" spans="1:4" x14ac:dyDescent="0.35">
      <c r="A5" s="63" t="s">
        <v>257</v>
      </c>
      <c r="B5" s="71">
        <v>1</v>
      </c>
      <c r="C5" s="64">
        <v>367000</v>
      </c>
      <c r="D5" s="62">
        <v>140897</v>
      </c>
    </row>
    <row r="6" spans="1:4" x14ac:dyDescent="0.35">
      <c r="A6" s="63" t="s">
        <v>265</v>
      </c>
      <c r="B6" s="71">
        <v>6</v>
      </c>
      <c r="C6" s="64">
        <v>34280000</v>
      </c>
      <c r="D6" s="62">
        <v>0</v>
      </c>
    </row>
    <row r="7" spans="1:4" x14ac:dyDescent="0.35">
      <c r="A7" s="63" t="s">
        <v>255</v>
      </c>
      <c r="B7" s="71">
        <v>24</v>
      </c>
      <c r="C7" s="64">
        <v>53890832</v>
      </c>
      <c r="D7" s="62">
        <v>0</v>
      </c>
    </row>
    <row r="8" spans="1:4" ht="15" thickBot="1" x14ac:dyDescent="0.4">
      <c r="A8" s="63" t="s">
        <v>256</v>
      </c>
      <c r="B8" s="71">
        <v>77</v>
      </c>
      <c r="C8" s="64">
        <v>54330255</v>
      </c>
      <c r="D8" s="62">
        <v>28908075</v>
      </c>
    </row>
    <row r="9" spans="1:4" ht="15" thickBot="1" x14ac:dyDescent="0.4">
      <c r="A9" s="68" t="s">
        <v>269</v>
      </c>
      <c r="B9" s="72">
        <v>109</v>
      </c>
      <c r="C9" s="66">
        <v>143228087</v>
      </c>
      <c r="D9" s="67">
        <v>29048972</v>
      </c>
    </row>
    <row r="11" spans="1:4" x14ac:dyDescent="0.35">
      <c r="D11" s="34">
        <f>GETPIVOTDATA("Saldo IPS ",$A$3,"Estado de Factura EPS Julio 11","FACTURA CANCELADA PARCIALMENTE - SALDO PENDIENTE EN PROGRAMACION DE PAGO")-GETPIVOTDATA("Valor compensacion SAP ",$A$3,"Estado de Factura EPS Julio 11","FACTURA CANCELADA PARCIALMENTE - SALDO PENDIENTE EN PROGRAMACION DE PAGO")</f>
        <v>226103</v>
      </c>
    </row>
    <row r="12" spans="1:4" x14ac:dyDescent="0.35">
      <c r="D12" s="34">
        <f>D11+GETPIVOTDATA("Saldo IPS ",$A$3,"Estado de Factura EPS Julio 11","FACTURA PENDIENTE EN PROGRAMACION DE PAGO")</f>
        <v>54556358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82"/>
  <sheetViews>
    <sheetView showGridLines="0" topLeftCell="A2" zoomScale="80" zoomScaleNormal="80" workbookViewId="0">
      <selection activeCell="K13" sqref="K13"/>
    </sheetView>
  </sheetViews>
  <sheetFormatPr baseColWidth="10" defaultRowHeight="14.5" x14ac:dyDescent="0.35"/>
  <cols>
    <col min="1" max="1" width="10.90625" style="29"/>
    <col min="2" max="2" width="32.453125" style="29" bestFit="1" customWidth="1"/>
    <col min="3" max="3" width="9" style="29" customWidth="1"/>
    <col min="4" max="4" width="11.54296875" style="29" customWidth="1"/>
    <col min="5" max="5" width="18.08984375" style="29" customWidth="1"/>
    <col min="6" max="6" width="13.54296875" style="29" customWidth="1"/>
    <col min="7" max="7" width="13.1796875" style="29" customWidth="1"/>
    <col min="8" max="8" width="15" style="29" customWidth="1"/>
    <col min="9" max="10" width="15.453125" style="34" customWidth="1"/>
    <col min="11" max="11" width="9" style="29" customWidth="1"/>
    <col min="12" max="12" width="8.36328125" style="30" customWidth="1"/>
    <col min="13" max="13" width="11" style="29" customWidth="1"/>
    <col min="14" max="14" width="18.6328125" style="41" customWidth="1"/>
    <col min="15" max="15" width="13" style="41" hidden="1" customWidth="1"/>
    <col min="16" max="16" width="13.7265625" style="29" bestFit="1" customWidth="1"/>
    <col min="17" max="17" width="12.7265625" style="29" bestFit="1" customWidth="1"/>
    <col min="18" max="19" width="12.7265625" style="29" customWidth="1"/>
    <col min="20" max="20" width="13.7265625" style="29" bestFit="1" customWidth="1"/>
    <col min="21" max="22" width="11" style="29" bestFit="1" customWidth="1"/>
    <col min="23" max="24" width="13.7265625" style="29" bestFit="1" customWidth="1"/>
    <col min="25" max="25" width="13.6328125" style="29" bestFit="1" customWidth="1"/>
    <col min="26" max="26" width="16.26953125" style="29" customWidth="1"/>
    <col min="27" max="27" width="15.81640625" style="29" customWidth="1"/>
    <col min="28" max="28" width="14.81640625" style="29" customWidth="1"/>
    <col min="29" max="16384" width="10.90625" style="29"/>
  </cols>
  <sheetData>
    <row r="1" spans="1:29" x14ac:dyDescent="0.35">
      <c r="J1" s="38">
        <f>SUBTOTAL(9,J3:J111)</f>
        <v>143228087</v>
      </c>
      <c r="L1" s="39"/>
      <c r="P1" s="38">
        <f t="shared" ref="P1:Z1" si="0">SUBTOTAL(9,P3:P111)</f>
        <v>96127285.599999994</v>
      </c>
      <c r="Q1" s="38">
        <f t="shared" si="0"/>
        <v>34640000</v>
      </c>
      <c r="R1" s="38"/>
      <c r="S1" s="38"/>
      <c r="T1" s="38">
        <f t="shared" si="0"/>
        <v>96127285.599999994</v>
      </c>
      <c r="U1" s="38">
        <f t="shared" si="0"/>
        <v>0</v>
      </c>
      <c r="V1" s="38">
        <f t="shared" si="0"/>
        <v>0</v>
      </c>
      <c r="W1" s="38">
        <f t="shared" si="0"/>
        <v>81433428.599999994</v>
      </c>
      <c r="X1" s="38">
        <f t="shared" si="0"/>
        <v>52313656</v>
      </c>
      <c r="Z1" s="38">
        <f t="shared" si="0"/>
        <v>29048972</v>
      </c>
    </row>
    <row r="2" spans="1:29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31" t="s">
        <v>125</v>
      </c>
      <c r="F2" s="2" t="s">
        <v>2</v>
      </c>
      <c r="G2" s="2" t="s">
        <v>3</v>
      </c>
      <c r="H2" s="32" t="s">
        <v>235</v>
      </c>
      <c r="I2" s="35" t="s">
        <v>4</v>
      </c>
      <c r="J2" s="36" t="s">
        <v>5</v>
      </c>
      <c r="K2" s="5" t="s">
        <v>7</v>
      </c>
      <c r="L2" s="2" t="s">
        <v>9</v>
      </c>
      <c r="M2" s="2" t="s">
        <v>10</v>
      </c>
      <c r="N2" s="40" t="s">
        <v>236</v>
      </c>
      <c r="O2" s="42" t="s">
        <v>237</v>
      </c>
      <c r="P2" s="44" t="s">
        <v>241</v>
      </c>
      <c r="Q2" s="50" t="s">
        <v>242</v>
      </c>
      <c r="R2" s="50" t="s">
        <v>258</v>
      </c>
      <c r="S2" s="50" t="s">
        <v>259</v>
      </c>
      <c r="T2" s="44" t="s">
        <v>243</v>
      </c>
      <c r="U2" s="44" t="s">
        <v>244</v>
      </c>
      <c r="V2" s="44" t="s">
        <v>245</v>
      </c>
      <c r="W2" s="44" t="s">
        <v>246</v>
      </c>
      <c r="X2" s="40" t="s">
        <v>247</v>
      </c>
      <c r="Y2" s="40" t="s">
        <v>248</v>
      </c>
      <c r="Z2" s="47" t="s">
        <v>249</v>
      </c>
      <c r="AA2" s="47" t="s">
        <v>250</v>
      </c>
      <c r="AB2" s="47" t="s">
        <v>251</v>
      </c>
      <c r="AC2" s="2" t="s">
        <v>252</v>
      </c>
    </row>
    <row r="3" spans="1:29" s="59" customFormat="1" x14ac:dyDescent="0.35">
      <c r="A3" s="52">
        <v>900094053</v>
      </c>
      <c r="B3" s="52" t="s">
        <v>11</v>
      </c>
      <c r="C3" s="52" t="s">
        <v>12</v>
      </c>
      <c r="D3" s="22" t="s">
        <v>21</v>
      </c>
      <c r="E3" s="23" t="s">
        <v>126</v>
      </c>
      <c r="F3" s="53">
        <v>44722</v>
      </c>
      <c r="G3" s="53">
        <v>44848</v>
      </c>
      <c r="H3" s="54">
        <v>44774</v>
      </c>
      <c r="I3" s="55">
        <v>360000</v>
      </c>
      <c r="J3" s="55">
        <v>360000</v>
      </c>
      <c r="K3" s="56" t="s">
        <v>13</v>
      </c>
      <c r="L3" s="23" t="s">
        <v>14</v>
      </c>
      <c r="M3" s="57"/>
      <c r="N3" s="58" t="s">
        <v>266</v>
      </c>
      <c r="O3" s="58" t="s">
        <v>238</v>
      </c>
      <c r="P3" s="46">
        <v>360000</v>
      </c>
      <c r="Q3" s="46">
        <v>360000</v>
      </c>
      <c r="R3" s="46"/>
      <c r="S3" s="46"/>
      <c r="T3" s="46">
        <v>360000</v>
      </c>
      <c r="U3" s="46">
        <v>0</v>
      </c>
      <c r="V3" s="46">
        <v>0</v>
      </c>
      <c r="W3" s="46">
        <v>0</v>
      </c>
      <c r="X3" s="46">
        <v>0</v>
      </c>
      <c r="Y3" s="45"/>
      <c r="Z3" s="46">
        <v>0</v>
      </c>
      <c r="AA3" s="45"/>
      <c r="AB3" s="45"/>
      <c r="AC3" s="61">
        <v>45473</v>
      </c>
    </row>
    <row r="4" spans="1:29" s="59" customFormat="1" x14ac:dyDescent="0.35">
      <c r="A4" s="52">
        <v>900094053</v>
      </c>
      <c r="B4" s="52" t="s">
        <v>11</v>
      </c>
      <c r="C4" s="52" t="s">
        <v>12</v>
      </c>
      <c r="D4" s="52" t="s">
        <v>22</v>
      </c>
      <c r="E4" s="23" t="s">
        <v>127</v>
      </c>
      <c r="F4" s="54">
        <v>44897</v>
      </c>
      <c r="G4" s="54">
        <v>44907</v>
      </c>
      <c r="H4" s="54">
        <v>44907</v>
      </c>
      <c r="I4" s="60">
        <v>2450000</v>
      </c>
      <c r="J4" s="60">
        <v>2450000</v>
      </c>
      <c r="K4" s="56" t="s">
        <v>13</v>
      </c>
      <c r="L4" s="23" t="s">
        <v>14</v>
      </c>
      <c r="M4" s="45"/>
      <c r="N4" s="58" t="s">
        <v>265</v>
      </c>
      <c r="O4" s="58" t="s">
        <v>238</v>
      </c>
      <c r="P4" s="46">
        <v>2450000</v>
      </c>
      <c r="Q4" s="46">
        <v>2450000</v>
      </c>
      <c r="R4" s="51" t="s">
        <v>267</v>
      </c>
      <c r="S4" s="46"/>
      <c r="T4" s="46">
        <v>2450000</v>
      </c>
      <c r="U4" s="46">
        <v>0</v>
      </c>
      <c r="V4" s="46">
        <v>0</v>
      </c>
      <c r="W4" s="46">
        <v>0</v>
      </c>
      <c r="X4" s="46">
        <v>0</v>
      </c>
      <c r="Y4" s="45"/>
      <c r="Z4" s="46">
        <v>0</v>
      </c>
      <c r="AA4" s="45"/>
      <c r="AB4" s="45"/>
      <c r="AC4" s="61">
        <v>45473</v>
      </c>
    </row>
    <row r="5" spans="1:29" s="28" customFormat="1" x14ac:dyDescent="0.35">
      <c r="A5" s="24">
        <v>900094053</v>
      </c>
      <c r="B5" s="24" t="s">
        <v>11</v>
      </c>
      <c r="C5" s="24" t="s">
        <v>12</v>
      </c>
      <c r="D5" s="24" t="s">
        <v>15</v>
      </c>
      <c r="E5" s="23" t="s">
        <v>128</v>
      </c>
      <c r="F5" s="25">
        <v>45090</v>
      </c>
      <c r="G5" s="25">
        <v>45097</v>
      </c>
      <c r="H5" s="25">
        <v>45097</v>
      </c>
      <c r="I5" s="37">
        <v>8350000</v>
      </c>
      <c r="J5" s="37">
        <v>8350000</v>
      </c>
      <c r="K5" s="33" t="s">
        <v>13</v>
      </c>
      <c r="L5" s="26" t="s">
        <v>14</v>
      </c>
      <c r="M5" s="27"/>
      <c r="N5" s="43" t="s">
        <v>265</v>
      </c>
      <c r="O5" s="43" t="s">
        <v>238</v>
      </c>
      <c r="P5" s="46">
        <v>8350000</v>
      </c>
      <c r="Q5" s="46">
        <v>8350000</v>
      </c>
      <c r="R5" s="51" t="s">
        <v>264</v>
      </c>
      <c r="S5" s="46"/>
      <c r="T5" s="46">
        <v>8350000</v>
      </c>
      <c r="U5" s="46">
        <v>0</v>
      </c>
      <c r="V5" s="46">
        <v>0</v>
      </c>
      <c r="W5" s="46">
        <v>0</v>
      </c>
      <c r="X5" s="46">
        <v>0</v>
      </c>
      <c r="Y5" s="45"/>
      <c r="Z5" s="46">
        <v>0</v>
      </c>
      <c r="AA5" s="48"/>
      <c r="AB5" s="48"/>
      <c r="AC5" s="61">
        <v>45473</v>
      </c>
    </row>
    <row r="6" spans="1:29" s="28" customFormat="1" x14ac:dyDescent="0.35">
      <c r="A6" s="24">
        <v>900094053</v>
      </c>
      <c r="B6" s="24" t="s">
        <v>11</v>
      </c>
      <c r="C6" s="24" t="s">
        <v>12</v>
      </c>
      <c r="D6" s="24" t="s">
        <v>16</v>
      </c>
      <c r="E6" s="23" t="s">
        <v>129</v>
      </c>
      <c r="F6" s="25">
        <v>45092</v>
      </c>
      <c r="G6" s="25">
        <v>45447</v>
      </c>
      <c r="H6" s="25">
        <v>45447.291666666664</v>
      </c>
      <c r="I6" s="37">
        <v>1280000</v>
      </c>
      <c r="J6" s="37">
        <v>1280000</v>
      </c>
      <c r="K6" s="33" t="s">
        <v>13</v>
      </c>
      <c r="L6" s="26" t="s">
        <v>14</v>
      </c>
      <c r="M6" s="27"/>
      <c r="N6" s="43" t="s">
        <v>265</v>
      </c>
      <c r="O6" s="43" t="s">
        <v>238</v>
      </c>
      <c r="P6" s="46">
        <v>1280000</v>
      </c>
      <c r="Q6" s="46">
        <v>1280000</v>
      </c>
      <c r="R6" s="51" t="s">
        <v>263</v>
      </c>
      <c r="S6" s="46"/>
      <c r="T6" s="46">
        <v>1280000</v>
      </c>
      <c r="U6" s="46">
        <v>0</v>
      </c>
      <c r="V6" s="46">
        <v>0</v>
      </c>
      <c r="W6" s="46">
        <v>0</v>
      </c>
      <c r="X6" s="46">
        <v>0</v>
      </c>
      <c r="Y6" s="45"/>
      <c r="Z6" s="46">
        <v>0</v>
      </c>
      <c r="AA6" s="48"/>
      <c r="AB6" s="48"/>
      <c r="AC6" s="61">
        <v>45473</v>
      </c>
    </row>
    <row r="7" spans="1:29" s="28" customFormat="1" x14ac:dyDescent="0.35">
      <c r="A7" s="24">
        <v>900094053</v>
      </c>
      <c r="B7" s="24" t="s">
        <v>11</v>
      </c>
      <c r="C7" s="24" t="s">
        <v>12</v>
      </c>
      <c r="D7" s="24" t="s">
        <v>18</v>
      </c>
      <c r="E7" s="23" t="s">
        <v>130</v>
      </c>
      <c r="F7" s="25">
        <v>45174</v>
      </c>
      <c r="G7" s="25">
        <v>45181</v>
      </c>
      <c r="H7" s="25">
        <v>45181.421100081017</v>
      </c>
      <c r="I7" s="37">
        <v>15500000</v>
      </c>
      <c r="J7" s="37">
        <v>15500000</v>
      </c>
      <c r="K7" s="33" t="s">
        <v>13</v>
      </c>
      <c r="L7" s="26" t="s">
        <v>14</v>
      </c>
      <c r="M7" s="27"/>
      <c r="N7" s="43" t="s">
        <v>265</v>
      </c>
      <c r="O7" s="43" t="s">
        <v>238</v>
      </c>
      <c r="P7" s="46">
        <v>0</v>
      </c>
      <c r="Q7" s="37">
        <v>15500000</v>
      </c>
      <c r="R7" s="51" t="s">
        <v>262</v>
      </c>
      <c r="S7" s="46"/>
      <c r="T7" s="46">
        <v>0</v>
      </c>
      <c r="U7" s="46">
        <v>0</v>
      </c>
      <c r="V7" s="46">
        <v>0</v>
      </c>
      <c r="W7" s="46">
        <v>0</v>
      </c>
      <c r="X7" s="46">
        <v>0</v>
      </c>
      <c r="Y7" s="45"/>
      <c r="Z7" s="46">
        <v>0</v>
      </c>
      <c r="AA7" s="48"/>
      <c r="AB7" s="48"/>
      <c r="AC7" s="61">
        <v>45473</v>
      </c>
    </row>
    <row r="8" spans="1:29" s="28" customFormat="1" x14ac:dyDescent="0.35">
      <c r="A8" s="24">
        <v>900094053</v>
      </c>
      <c r="B8" s="24" t="s">
        <v>11</v>
      </c>
      <c r="C8" s="24" t="s">
        <v>12</v>
      </c>
      <c r="D8" s="24" t="s">
        <v>19</v>
      </c>
      <c r="E8" s="23" t="s">
        <v>131</v>
      </c>
      <c r="F8" s="25">
        <v>45174</v>
      </c>
      <c r="G8" s="25">
        <v>45181</v>
      </c>
      <c r="H8" s="25">
        <v>45181.421100081017</v>
      </c>
      <c r="I8" s="37">
        <v>2850000</v>
      </c>
      <c r="J8" s="37">
        <v>2850000</v>
      </c>
      <c r="K8" s="33" t="s">
        <v>13</v>
      </c>
      <c r="L8" s="26" t="s">
        <v>14</v>
      </c>
      <c r="M8" s="27"/>
      <c r="N8" s="43" t="s">
        <v>265</v>
      </c>
      <c r="O8" s="43" t="s">
        <v>238</v>
      </c>
      <c r="P8" s="46">
        <v>0</v>
      </c>
      <c r="Q8" s="37">
        <v>2850000</v>
      </c>
      <c r="R8" s="51" t="s">
        <v>261</v>
      </c>
      <c r="S8" s="46"/>
      <c r="T8" s="46">
        <v>0</v>
      </c>
      <c r="U8" s="46">
        <v>0</v>
      </c>
      <c r="V8" s="46">
        <v>0</v>
      </c>
      <c r="W8" s="46">
        <v>0</v>
      </c>
      <c r="X8" s="46">
        <v>0</v>
      </c>
      <c r="Y8" s="45"/>
      <c r="Z8" s="46">
        <v>0</v>
      </c>
      <c r="AA8" s="27"/>
      <c r="AB8" s="27"/>
      <c r="AC8" s="61">
        <v>45473</v>
      </c>
    </row>
    <row r="9" spans="1:29" s="28" customFormat="1" x14ac:dyDescent="0.35">
      <c r="A9" s="24">
        <v>900094053</v>
      </c>
      <c r="B9" s="24" t="s">
        <v>11</v>
      </c>
      <c r="C9" s="24" t="s">
        <v>12</v>
      </c>
      <c r="D9" s="24" t="s">
        <v>17</v>
      </c>
      <c r="E9" s="23" t="s">
        <v>132</v>
      </c>
      <c r="F9" s="25">
        <v>45118</v>
      </c>
      <c r="G9" s="25">
        <v>45125</v>
      </c>
      <c r="H9" s="25">
        <v>45125.681280127312</v>
      </c>
      <c r="I9" s="37">
        <v>42000</v>
      </c>
      <c r="J9" s="37">
        <v>42000</v>
      </c>
      <c r="K9" s="33" t="s">
        <v>13</v>
      </c>
      <c r="L9" s="26" t="s">
        <v>14</v>
      </c>
      <c r="M9" s="27"/>
      <c r="N9" s="43" t="s">
        <v>256</v>
      </c>
      <c r="O9" s="43" t="s">
        <v>239</v>
      </c>
      <c r="P9" s="46">
        <v>42000</v>
      </c>
      <c r="Q9" s="46">
        <v>0</v>
      </c>
      <c r="R9" s="46"/>
      <c r="S9" s="46"/>
      <c r="T9" s="46">
        <v>42000</v>
      </c>
      <c r="U9" s="46">
        <v>0</v>
      </c>
      <c r="V9" s="46">
        <v>0</v>
      </c>
      <c r="W9" s="46">
        <v>42000</v>
      </c>
      <c r="X9" s="46">
        <v>0</v>
      </c>
      <c r="Y9" s="45"/>
      <c r="Z9" s="46">
        <v>0</v>
      </c>
      <c r="AA9" s="27"/>
      <c r="AB9" s="27"/>
      <c r="AC9" s="61">
        <v>45473</v>
      </c>
    </row>
    <row r="10" spans="1:29" s="28" customFormat="1" x14ac:dyDescent="0.35">
      <c r="A10" s="24">
        <v>900094053</v>
      </c>
      <c r="B10" s="24" t="s">
        <v>11</v>
      </c>
      <c r="C10" s="24" t="s">
        <v>12</v>
      </c>
      <c r="D10" s="24" t="s">
        <v>20</v>
      </c>
      <c r="E10" s="23" t="s">
        <v>133</v>
      </c>
      <c r="F10" s="25">
        <v>45180</v>
      </c>
      <c r="G10" s="25">
        <v>45181</v>
      </c>
      <c r="H10" s="25">
        <v>45181.428508680554</v>
      </c>
      <c r="I10" s="37">
        <v>5508</v>
      </c>
      <c r="J10" s="37">
        <v>5508</v>
      </c>
      <c r="K10" s="33" t="s">
        <v>13</v>
      </c>
      <c r="L10" s="26" t="s">
        <v>14</v>
      </c>
      <c r="M10" s="27"/>
      <c r="N10" s="43" t="s">
        <v>256</v>
      </c>
      <c r="O10" s="43" t="s">
        <v>239</v>
      </c>
      <c r="P10" s="46">
        <v>28991.599999999999</v>
      </c>
      <c r="Q10" s="46">
        <v>0</v>
      </c>
      <c r="R10" s="46"/>
      <c r="S10" s="46"/>
      <c r="T10" s="46">
        <v>28991.599999999999</v>
      </c>
      <c r="U10" s="46">
        <v>0</v>
      </c>
      <c r="V10" s="46">
        <v>0</v>
      </c>
      <c r="W10" s="46">
        <v>28800.6</v>
      </c>
      <c r="X10" s="46">
        <v>0</v>
      </c>
      <c r="Y10" s="45"/>
      <c r="Z10" s="46">
        <v>0</v>
      </c>
      <c r="AA10" s="27"/>
      <c r="AB10" s="27"/>
      <c r="AC10" s="61">
        <v>45473</v>
      </c>
    </row>
    <row r="11" spans="1:29" s="28" customFormat="1" x14ac:dyDescent="0.35">
      <c r="A11" s="24">
        <v>900094053</v>
      </c>
      <c r="B11" s="24" t="s">
        <v>11</v>
      </c>
      <c r="C11" s="24" t="s">
        <v>12</v>
      </c>
      <c r="D11" s="24" t="s">
        <v>23</v>
      </c>
      <c r="E11" s="23" t="s">
        <v>134</v>
      </c>
      <c r="F11" s="25">
        <v>45301</v>
      </c>
      <c r="G11" s="25">
        <v>45306</v>
      </c>
      <c r="H11" s="25">
        <v>45306.358445289348</v>
      </c>
      <c r="I11" s="37">
        <v>170000</v>
      </c>
      <c r="J11" s="37">
        <v>170000</v>
      </c>
      <c r="K11" s="33" t="s">
        <v>13</v>
      </c>
      <c r="L11" s="26" t="s">
        <v>14</v>
      </c>
      <c r="M11" s="27"/>
      <c r="N11" s="43" t="s">
        <v>256</v>
      </c>
      <c r="O11" s="43" t="s">
        <v>239</v>
      </c>
      <c r="P11" s="46">
        <v>170000</v>
      </c>
      <c r="Q11" s="46">
        <v>0</v>
      </c>
      <c r="R11" s="46"/>
      <c r="S11" s="46"/>
      <c r="T11" s="46">
        <v>170000</v>
      </c>
      <c r="U11" s="46">
        <v>0</v>
      </c>
      <c r="V11" s="46">
        <v>0</v>
      </c>
      <c r="W11" s="46">
        <v>168878</v>
      </c>
      <c r="X11" s="46">
        <v>168878</v>
      </c>
      <c r="Y11" s="45">
        <v>1222400897</v>
      </c>
      <c r="Z11" s="46">
        <v>0</v>
      </c>
      <c r="AA11" s="27"/>
      <c r="AB11" s="27"/>
      <c r="AC11" s="61">
        <v>45473</v>
      </c>
    </row>
    <row r="12" spans="1:29" s="28" customFormat="1" x14ac:dyDescent="0.35">
      <c r="A12" s="24">
        <v>900094053</v>
      </c>
      <c r="B12" s="24" t="s">
        <v>11</v>
      </c>
      <c r="C12" s="24" t="s">
        <v>12</v>
      </c>
      <c r="D12" s="24" t="s">
        <v>24</v>
      </c>
      <c r="E12" s="23" t="s">
        <v>135</v>
      </c>
      <c r="F12" s="25">
        <v>45301</v>
      </c>
      <c r="G12" s="25">
        <v>45306</v>
      </c>
      <c r="H12" s="25">
        <v>45306.358445289348</v>
      </c>
      <c r="I12" s="37">
        <v>85000</v>
      </c>
      <c r="J12" s="37">
        <v>85000</v>
      </c>
      <c r="K12" s="33" t="s">
        <v>13</v>
      </c>
      <c r="L12" s="26" t="s">
        <v>14</v>
      </c>
      <c r="M12" s="27"/>
      <c r="N12" s="43" t="s">
        <v>256</v>
      </c>
      <c r="O12" s="43" t="s">
        <v>239</v>
      </c>
      <c r="P12" s="46">
        <v>85000</v>
      </c>
      <c r="Q12" s="46">
        <v>0</v>
      </c>
      <c r="R12" s="46"/>
      <c r="S12" s="46"/>
      <c r="T12" s="46">
        <v>85000</v>
      </c>
      <c r="U12" s="46">
        <v>0</v>
      </c>
      <c r="V12" s="46">
        <v>0</v>
      </c>
      <c r="W12" s="46">
        <v>84439</v>
      </c>
      <c r="X12" s="46">
        <v>84439</v>
      </c>
      <c r="Y12" s="45">
        <v>1222400905</v>
      </c>
      <c r="Z12" s="46">
        <v>0</v>
      </c>
      <c r="AA12" s="27"/>
      <c r="AB12" s="27"/>
      <c r="AC12" s="61">
        <v>45473</v>
      </c>
    </row>
    <row r="13" spans="1:29" s="28" customFormat="1" x14ac:dyDescent="0.35">
      <c r="A13" s="24">
        <v>900094053</v>
      </c>
      <c r="B13" s="24" t="s">
        <v>11</v>
      </c>
      <c r="C13" s="24" t="s">
        <v>12</v>
      </c>
      <c r="D13" s="24" t="s">
        <v>25</v>
      </c>
      <c r="E13" s="23" t="s">
        <v>136</v>
      </c>
      <c r="F13" s="25">
        <v>45304</v>
      </c>
      <c r="G13" s="25">
        <v>45306</v>
      </c>
      <c r="H13" s="25">
        <v>45306.358445289348</v>
      </c>
      <c r="I13" s="37">
        <v>125000</v>
      </c>
      <c r="J13" s="37">
        <v>125000</v>
      </c>
      <c r="K13" s="33" t="s">
        <v>13</v>
      </c>
      <c r="L13" s="26" t="s">
        <v>14</v>
      </c>
      <c r="M13" s="27"/>
      <c r="N13" s="43" t="s">
        <v>256</v>
      </c>
      <c r="O13" s="43" t="s">
        <v>239</v>
      </c>
      <c r="P13" s="46">
        <v>125000</v>
      </c>
      <c r="Q13" s="46">
        <v>0</v>
      </c>
      <c r="R13" s="46"/>
      <c r="S13" s="46"/>
      <c r="T13" s="46">
        <v>125000</v>
      </c>
      <c r="U13" s="46">
        <v>0</v>
      </c>
      <c r="V13" s="46">
        <v>0</v>
      </c>
      <c r="W13" s="46">
        <v>124175</v>
      </c>
      <c r="X13" s="46">
        <v>124175</v>
      </c>
      <c r="Y13" s="45">
        <v>1222400923</v>
      </c>
      <c r="Z13" s="46">
        <v>0</v>
      </c>
      <c r="AA13" s="27"/>
      <c r="AB13" s="27"/>
      <c r="AC13" s="61">
        <v>45473</v>
      </c>
    </row>
    <row r="14" spans="1:29" s="28" customFormat="1" x14ac:dyDescent="0.35">
      <c r="A14" s="24">
        <v>900094053</v>
      </c>
      <c r="B14" s="24" t="s">
        <v>11</v>
      </c>
      <c r="C14" s="24" t="s">
        <v>12</v>
      </c>
      <c r="D14" s="24" t="s">
        <v>26</v>
      </c>
      <c r="E14" s="23" t="s">
        <v>137</v>
      </c>
      <c r="F14" s="25">
        <v>45328</v>
      </c>
      <c r="G14" s="25">
        <v>45337</v>
      </c>
      <c r="H14" s="25">
        <v>45337.49749386574</v>
      </c>
      <c r="I14" s="37">
        <v>34500</v>
      </c>
      <c r="J14" s="37">
        <v>34500</v>
      </c>
      <c r="K14" s="33" t="s">
        <v>13</v>
      </c>
      <c r="L14" s="26" t="s">
        <v>14</v>
      </c>
      <c r="M14" s="27"/>
      <c r="N14" s="43" t="s">
        <v>256</v>
      </c>
      <c r="O14" s="43" t="s">
        <v>239</v>
      </c>
      <c r="P14" s="46">
        <v>34500</v>
      </c>
      <c r="Q14" s="46">
        <v>0</v>
      </c>
      <c r="R14" s="46"/>
      <c r="S14" s="46"/>
      <c r="T14" s="46">
        <v>34500</v>
      </c>
      <c r="U14" s="46">
        <v>0</v>
      </c>
      <c r="V14" s="46">
        <v>0</v>
      </c>
      <c r="W14" s="46">
        <v>34272</v>
      </c>
      <c r="X14" s="46">
        <v>34272</v>
      </c>
      <c r="Y14" s="45">
        <v>1222401093</v>
      </c>
      <c r="Z14" s="46">
        <v>0</v>
      </c>
      <c r="AA14" s="27"/>
      <c r="AB14" s="27"/>
      <c r="AC14" s="61">
        <v>45473</v>
      </c>
    </row>
    <row r="15" spans="1:29" s="28" customFormat="1" x14ac:dyDescent="0.35">
      <c r="A15" s="24">
        <v>900094053</v>
      </c>
      <c r="B15" s="24" t="s">
        <v>11</v>
      </c>
      <c r="C15" s="24" t="s">
        <v>12</v>
      </c>
      <c r="D15" s="24" t="s">
        <v>27</v>
      </c>
      <c r="E15" s="23" t="s">
        <v>138</v>
      </c>
      <c r="F15" s="25">
        <v>45328</v>
      </c>
      <c r="G15" s="25">
        <v>45337</v>
      </c>
      <c r="H15" s="25">
        <v>45337.49749386574</v>
      </c>
      <c r="I15" s="37">
        <v>170000</v>
      </c>
      <c r="J15" s="37">
        <v>170000</v>
      </c>
      <c r="K15" s="33" t="s">
        <v>13</v>
      </c>
      <c r="L15" s="26" t="s">
        <v>14</v>
      </c>
      <c r="M15" s="27"/>
      <c r="N15" s="43" t="s">
        <v>256</v>
      </c>
      <c r="O15" s="43" t="s">
        <v>239</v>
      </c>
      <c r="P15" s="46">
        <v>170000</v>
      </c>
      <c r="Q15" s="46">
        <v>0</v>
      </c>
      <c r="R15" s="46"/>
      <c r="S15" s="46"/>
      <c r="T15" s="46">
        <v>170000</v>
      </c>
      <c r="U15" s="46">
        <v>0</v>
      </c>
      <c r="V15" s="46">
        <v>0</v>
      </c>
      <c r="W15" s="46">
        <v>168878</v>
      </c>
      <c r="X15" s="46">
        <v>168878</v>
      </c>
      <c r="Y15" s="45">
        <v>1222401094</v>
      </c>
      <c r="Z15" s="46">
        <v>0</v>
      </c>
      <c r="AA15" s="27"/>
      <c r="AB15" s="27"/>
      <c r="AC15" s="61">
        <v>45473</v>
      </c>
    </row>
    <row r="16" spans="1:29" s="28" customFormat="1" x14ac:dyDescent="0.35">
      <c r="A16" s="24">
        <v>900094053</v>
      </c>
      <c r="B16" s="24" t="s">
        <v>11</v>
      </c>
      <c r="C16" s="24" t="s">
        <v>12</v>
      </c>
      <c r="D16" s="24" t="s">
        <v>28</v>
      </c>
      <c r="E16" s="23" t="s">
        <v>139</v>
      </c>
      <c r="F16" s="25">
        <v>45328</v>
      </c>
      <c r="G16" s="25">
        <v>45337</v>
      </c>
      <c r="H16" s="25">
        <v>45337.49749386574</v>
      </c>
      <c r="I16" s="37">
        <v>115000</v>
      </c>
      <c r="J16" s="37">
        <v>115000</v>
      </c>
      <c r="K16" s="33" t="s">
        <v>13</v>
      </c>
      <c r="L16" s="26" t="s">
        <v>14</v>
      </c>
      <c r="M16" s="27"/>
      <c r="N16" s="43" t="s">
        <v>256</v>
      </c>
      <c r="O16" s="43" t="s">
        <v>239</v>
      </c>
      <c r="P16" s="46">
        <v>115000</v>
      </c>
      <c r="Q16" s="46">
        <v>0</v>
      </c>
      <c r="R16" s="46"/>
      <c r="S16" s="46"/>
      <c r="T16" s="46">
        <v>115000</v>
      </c>
      <c r="U16" s="46">
        <v>0</v>
      </c>
      <c r="V16" s="46">
        <v>0</v>
      </c>
      <c r="W16" s="46">
        <v>114241</v>
      </c>
      <c r="X16" s="46">
        <v>114241</v>
      </c>
      <c r="Y16" s="45">
        <v>1222401095</v>
      </c>
      <c r="Z16" s="46">
        <v>0</v>
      </c>
      <c r="AA16" s="27"/>
      <c r="AB16" s="27"/>
      <c r="AC16" s="61">
        <v>45473</v>
      </c>
    </row>
    <row r="17" spans="1:29" s="28" customFormat="1" x14ac:dyDescent="0.35">
      <c r="A17" s="24">
        <v>900094053</v>
      </c>
      <c r="B17" s="24" t="s">
        <v>11</v>
      </c>
      <c r="C17" s="24" t="s">
        <v>12</v>
      </c>
      <c r="D17" s="24" t="s">
        <v>29</v>
      </c>
      <c r="E17" s="23" t="s">
        <v>140</v>
      </c>
      <c r="F17" s="25">
        <v>45328</v>
      </c>
      <c r="G17" s="25">
        <v>45337</v>
      </c>
      <c r="H17" s="25">
        <v>45337.49749386574</v>
      </c>
      <c r="I17" s="37">
        <v>367000</v>
      </c>
      <c r="J17" s="37">
        <v>367000</v>
      </c>
      <c r="K17" s="33" t="s">
        <v>13</v>
      </c>
      <c r="L17" s="26" t="s">
        <v>14</v>
      </c>
      <c r="M17" s="27"/>
      <c r="N17" s="43" t="s">
        <v>257</v>
      </c>
      <c r="O17" s="43" t="s">
        <v>239</v>
      </c>
      <c r="P17" s="46">
        <v>367000</v>
      </c>
      <c r="Q17" s="46">
        <v>0</v>
      </c>
      <c r="R17" s="46"/>
      <c r="S17" s="46"/>
      <c r="T17" s="46">
        <v>367000</v>
      </c>
      <c r="U17" s="46">
        <v>0</v>
      </c>
      <c r="V17" s="46">
        <v>0</v>
      </c>
      <c r="W17" s="46">
        <v>364578</v>
      </c>
      <c r="X17" s="46">
        <v>223681</v>
      </c>
      <c r="Y17" s="45">
        <v>4800063952</v>
      </c>
      <c r="Z17" s="46">
        <v>140897</v>
      </c>
      <c r="AA17" s="27">
        <v>4800063952</v>
      </c>
      <c r="AB17" s="27" t="s">
        <v>253</v>
      </c>
      <c r="AC17" s="61">
        <v>45473</v>
      </c>
    </row>
    <row r="18" spans="1:29" s="28" customFormat="1" x14ac:dyDescent="0.35">
      <c r="A18" s="24">
        <v>900094053</v>
      </c>
      <c r="B18" s="24" t="s">
        <v>11</v>
      </c>
      <c r="C18" s="24" t="s">
        <v>12</v>
      </c>
      <c r="D18" s="24" t="s">
        <v>30</v>
      </c>
      <c r="E18" s="23" t="s">
        <v>141</v>
      </c>
      <c r="F18" s="25">
        <v>45328</v>
      </c>
      <c r="G18" s="25">
        <v>45337</v>
      </c>
      <c r="H18" s="25">
        <v>45337.49749386574</v>
      </c>
      <c r="I18" s="37">
        <v>43700</v>
      </c>
      <c r="J18" s="37">
        <v>43700</v>
      </c>
      <c r="K18" s="33" t="s">
        <v>13</v>
      </c>
      <c r="L18" s="26" t="s">
        <v>14</v>
      </c>
      <c r="M18" s="27"/>
      <c r="N18" s="43" t="s">
        <v>256</v>
      </c>
      <c r="O18" s="43" t="s">
        <v>239</v>
      </c>
      <c r="P18" s="46">
        <v>43700</v>
      </c>
      <c r="Q18" s="46">
        <v>0</v>
      </c>
      <c r="R18" s="46"/>
      <c r="S18" s="46"/>
      <c r="T18" s="46">
        <v>43700</v>
      </c>
      <c r="U18" s="46">
        <v>0</v>
      </c>
      <c r="V18" s="46">
        <v>0</v>
      </c>
      <c r="W18" s="46">
        <v>43412</v>
      </c>
      <c r="X18" s="46">
        <v>43412</v>
      </c>
      <c r="Y18" s="45">
        <v>1222401097</v>
      </c>
      <c r="Z18" s="46">
        <v>0</v>
      </c>
      <c r="AA18" s="27"/>
      <c r="AB18" s="27"/>
      <c r="AC18" s="61">
        <v>45473</v>
      </c>
    </row>
    <row r="19" spans="1:29" s="28" customFormat="1" x14ac:dyDescent="0.35">
      <c r="A19" s="24">
        <v>900094053</v>
      </c>
      <c r="B19" s="24" t="s">
        <v>11</v>
      </c>
      <c r="C19" s="24" t="s">
        <v>12</v>
      </c>
      <c r="D19" s="24" t="s">
        <v>31</v>
      </c>
      <c r="E19" s="23" t="s">
        <v>142</v>
      </c>
      <c r="F19" s="25">
        <v>45328</v>
      </c>
      <c r="G19" s="25">
        <v>45337</v>
      </c>
      <c r="H19" s="25">
        <v>45337.49749386574</v>
      </c>
      <c r="I19" s="37">
        <v>48000</v>
      </c>
      <c r="J19" s="37">
        <v>48000</v>
      </c>
      <c r="K19" s="33" t="s">
        <v>13</v>
      </c>
      <c r="L19" s="26" t="s">
        <v>14</v>
      </c>
      <c r="M19" s="27"/>
      <c r="N19" s="43" t="s">
        <v>256</v>
      </c>
      <c r="O19" s="43" t="s">
        <v>239</v>
      </c>
      <c r="P19" s="46">
        <v>48000</v>
      </c>
      <c r="Q19" s="46">
        <v>0</v>
      </c>
      <c r="R19" s="46"/>
      <c r="S19" s="46"/>
      <c r="T19" s="46">
        <v>48000</v>
      </c>
      <c r="U19" s="46">
        <v>0</v>
      </c>
      <c r="V19" s="46">
        <v>0</v>
      </c>
      <c r="W19" s="46">
        <v>47683</v>
      </c>
      <c r="X19" s="46">
        <v>47683</v>
      </c>
      <c r="Y19" s="45">
        <v>1222401100</v>
      </c>
      <c r="Z19" s="46">
        <v>0</v>
      </c>
      <c r="AA19" s="27"/>
      <c r="AB19" s="27"/>
      <c r="AC19" s="61">
        <v>45473</v>
      </c>
    </row>
    <row r="20" spans="1:29" s="28" customFormat="1" x14ac:dyDescent="0.35">
      <c r="A20" s="24">
        <v>900094053</v>
      </c>
      <c r="B20" s="24" t="s">
        <v>11</v>
      </c>
      <c r="C20" s="24" t="s">
        <v>12</v>
      </c>
      <c r="D20" s="24" t="s">
        <v>32</v>
      </c>
      <c r="E20" s="23" t="s">
        <v>143</v>
      </c>
      <c r="F20" s="25">
        <v>45328</v>
      </c>
      <c r="G20" s="25">
        <v>45337</v>
      </c>
      <c r="H20" s="25">
        <v>45337.49749386574</v>
      </c>
      <c r="I20" s="37">
        <v>385000</v>
      </c>
      <c r="J20" s="37">
        <v>385000</v>
      </c>
      <c r="K20" s="33" t="s">
        <v>13</v>
      </c>
      <c r="L20" s="26" t="s">
        <v>14</v>
      </c>
      <c r="M20" s="27"/>
      <c r="N20" s="43" t="s">
        <v>256</v>
      </c>
      <c r="O20" s="43" t="s">
        <v>239</v>
      </c>
      <c r="P20" s="46">
        <v>385000</v>
      </c>
      <c r="Q20" s="46">
        <v>0</v>
      </c>
      <c r="R20" s="46"/>
      <c r="S20" s="46"/>
      <c r="T20" s="46">
        <v>385000</v>
      </c>
      <c r="U20" s="46">
        <v>0</v>
      </c>
      <c r="V20" s="46">
        <v>0</v>
      </c>
      <c r="W20" s="46">
        <v>382459</v>
      </c>
      <c r="X20" s="46">
        <v>382459</v>
      </c>
      <c r="Y20" s="45">
        <v>1222401102</v>
      </c>
      <c r="Z20" s="46">
        <v>0</v>
      </c>
      <c r="AA20" s="27"/>
      <c r="AB20" s="27"/>
      <c r="AC20" s="61">
        <v>45473</v>
      </c>
    </row>
    <row r="21" spans="1:29" s="28" customFormat="1" x14ac:dyDescent="0.35">
      <c r="A21" s="24">
        <v>900094053</v>
      </c>
      <c r="B21" s="24" t="s">
        <v>11</v>
      </c>
      <c r="C21" s="24" t="s">
        <v>12</v>
      </c>
      <c r="D21" s="24" t="s">
        <v>33</v>
      </c>
      <c r="E21" s="23" t="s">
        <v>144</v>
      </c>
      <c r="F21" s="25">
        <v>45328</v>
      </c>
      <c r="G21" s="25">
        <v>45337</v>
      </c>
      <c r="H21" s="25">
        <v>45337.49749386574</v>
      </c>
      <c r="I21" s="37">
        <v>31490</v>
      </c>
      <c r="J21" s="37">
        <v>31490</v>
      </c>
      <c r="K21" s="33" t="s">
        <v>13</v>
      </c>
      <c r="L21" s="26" t="s">
        <v>14</v>
      </c>
      <c r="M21" s="27"/>
      <c r="N21" s="43" t="s">
        <v>256</v>
      </c>
      <c r="O21" s="43" t="s">
        <v>239</v>
      </c>
      <c r="P21" s="46">
        <v>40000</v>
      </c>
      <c r="Q21" s="46">
        <v>0</v>
      </c>
      <c r="R21" s="46"/>
      <c r="S21" s="46"/>
      <c r="T21" s="46">
        <v>40000</v>
      </c>
      <c r="U21" s="46">
        <v>0</v>
      </c>
      <c r="V21" s="46">
        <v>0</v>
      </c>
      <c r="W21" s="46">
        <v>31226</v>
      </c>
      <c r="X21" s="46">
        <v>31226</v>
      </c>
      <c r="Y21" s="45">
        <v>1222401103</v>
      </c>
      <c r="Z21" s="46">
        <v>0</v>
      </c>
      <c r="AA21" s="27"/>
      <c r="AB21" s="27"/>
      <c r="AC21" s="61">
        <v>45473</v>
      </c>
    </row>
    <row r="22" spans="1:29" s="28" customFormat="1" x14ac:dyDescent="0.35">
      <c r="A22" s="24">
        <v>900094053</v>
      </c>
      <c r="B22" s="24" t="s">
        <v>11</v>
      </c>
      <c r="C22" s="24" t="s">
        <v>12</v>
      </c>
      <c r="D22" s="24" t="s">
        <v>34</v>
      </c>
      <c r="E22" s="23" t="s">
        <v>145</v>
      </c>
      <c r="F22" s="25">
        <v>45328</v>
      </c>
      <c r="G22" s="25">
        <v>45337</v>
      </c>
      <c r="H22" s="25">
        <v>45337.49749386574</v>
      </c>
      <c r="I22" s="37">
        <v>24395</v>
      </c>
      <c r="J22" s="37">
        <v>24395</v>
      </c>
      <c r="K22" s="33" t="s">
        <v>13</v>
      </c>
      <c r="L22" s="26" t="s">
        <v>14</v>
      </c>
      <c r="M22" s="27"/>
      <c r="N22" s="43" t="s">
        <v>256</v>
      </c>
      <c r="O22" s="43" t="s">
        <v>239</v>
      </c>
      <c r="P22" s="46">
        <v>24395</v>
      </c>
      <c r="Q22" s="46">
        <v>0</v>
      </c>
      <c r="R22" s="46"/>
      <c r="S22" s="46"/>
      <c r="T22" s="46">
        <v>24395</v>
      </c>
      <c r="U22" s="46">
        <v>0</v>
      </c>
      <c r="V22" s="46">
        <v>0</v>
      </c>
      <c r="W22" s="46">
        <v>24234</v>
      </c>
      <c r="X22" s="46">
        <v>24234</v>
      </c>
      <c r="Y22" s="45">
        <v>1222401107</v>
      </c>
      <c r="Z22" s="46">
        <v>0</v>
      </c>
      <c r="AA22" s="27"/>
      <c r="AB22" s="27"/>
      <c r="AC22" s="61">
        <v>45473</v>
      </c>
    </row>
    <row r="23" spans="1:29" s="28" customFormat="1" x14ac:dyDescent="0.35">
      <c r="A23" s="24">
        <v>900094053</v>
      </c>
      <c r="B23" s="24" t="s">
        <v>11</v>
      </c>
      <c r="C23" s="24" t="s">
        <v>12</v>
      </c>
      <c r="D23" s="24" t="s">
        <v>35</v>
      </c>
      <c r="E23" s="23" t="s">
        <v>146</v>
      </c>
      <c r="F23" s="25">
        <v>45334</v>
      </c>
      <c r="G23" s="25">
        <v>45337</v>
      </c>
      <c r="H23" s="25">
        <v>45337.49749386574</v>
      </c>
      <c r="I23" s="37">
        <v>37000</v>
      </c>
      <c r="J23" s="37">
        <v>37000</v>
      </c>
      <c r="K23" s="33" t="s">
        <v>13</v>
      </c>
      <c r="L23" s="26" t="s">
        <v>14</v>
      </c>
      <c r="M23" s="27"/>
      <c r="N23" s="43" t="s">
        <v>256</v>
      </c>
      <c r="O23" s="43" t="s">
        <v>239</v>
      </c>
      <c r="P23" s="46">
        <v>37000</v>
      </c>
      <c r="Q23" s="46">
        <v>0</v>
      </c>
      <c r="R23" s="46"/>
      <c r="S23" s="46"/>
      <c r="T23" s="46">
        <v>37000</v>
      </c>
      <c r="U23" s="46">
        <v>0</v>
      </c>
      <c r="V23" s="46">
        <v>0</v>
      </c>
      <c r="W23" s="46">
        <v>36756</v>
      </c>
      <c r="X23" s="46">
        <v>36756</v>
      </c>
      <c r="Y23" s="45">
        <v>1222401186</v>
      </c>
      <c r="Z23" s="46">
        <v>0</v>
      </c>
      <c r="AA23" s="27"/>
      <c r="AB23" s="27"/>
      <c r="AC23" s="61">
        <v>45473</v>
      </c>
    </row>
    <row r="24" spans="1:29" s="28" customFormat="1" x14ac:dyDescent="0.35">
      <c r="A24" s="24">
        <v>900094053</v>
      </c>
      <c r="B24" s="24" t="s">
        <v>11</v>
      </c>
      <c r="C24" s="24" t="s">
        <v>12</v>
      </c>
      <c r="D24" s="24" t="s">
        <v>36</v>
      </c>
      <c r="E24" s="23" t="s">
        <v>147</v>
      </c>
      <c r="F24" s="25">
        <v>45337</v>
      </c>
      <c r="G24" s="25">
        <v>45337</v>
      </c>
      <c r="H24" s="25">
        <v>45337.49749386574</v>
      </c>
      <c r="I24" s="37">
        <v>170000</v>
      </c>
      <c r="J24" s="37">
        <v>170000</v>
      </c>
      <c r="K24" s="33" t="s">
        <v>13</v>
      </c>
      <c r="L24" s="26" t="s">
        <v>14</v>
      </c>
      <c r="M24" s="27"/>
      <c r="N24" s="43" t="s">
        <v>256</v>
      </c>
      <c r="O24" s="43" t="s">
        <v>239</v>
      </c>
      <c r="P24" s="46">
        <v>170000</v>
      </c>
      <c r="Q24" s="46">
        <v>0</v>
      </c>
      <c r="R24" s="46"/>
      <c r="S24" s="46"/>
      <c r="T24" s="46">
        <v>170000</v>
      </c>
      <c r="U24" s="46">
        <v>0</v>
      </c>
      <c r="V24" s="46">
        <v>0</v>
      </c>
      <c r="W24" s="46">
        <v>168878</v>
      </c>
      <c r="X24" s="46">
        <v>168878</v>
      </c>
      <c r="Y24" s="45">
        <v>1222401193</v>
      </c>
      <c r="Z24" s="46">
        <v>0</v>
      </c>
      <c r="AA24" s="27"/>
      <c r="AB24" s="27"/>
      <c r="AC24" s="61">
        <v>45473</v>
      </c>
    </row>
    <row r="25" spans="1:29" s="28" customFormat="1" x14ac:dyDescent="0.35">
      <c r="A25" s="24">
        <v>900094053</v>
      </c>
      <c r="B25" s="24" t="s">
        <v>11</v>
      </c>
      <c r="C25" s="24" t="s">
        <v>12</v>
      </c>
      <c r="D25" s="24" t="s">
        <v>37</v>
      </c>
      <c r="E25" s="23" t="s">
        <v>148</v>
      </c>
      <c r="F25" s="25">
        <v>45337</v>
      </c>
      <c r="G25" s="25">
        <v>45337</v>
      </c>
      <c r="H25" s="25">
        <v>45337.49749386574</v>
      </c>
      <c r="I25" s="37">
        <v>620000</v>
      </c>
      <c r="J25" s="37">
        <v>620000</v>
      </c>
      <c r="K25" s="33" t="s">
        <v>13</v>
      </c>
      <c r="L25" s="26" t="s">
        <v>14</v>
      </c>
      <c r="M25" s="27"/>
      <c r="N25" s="43" t="s">
        <v>256</v>
      </c>
      <c r="O25" s="43" t="s">
        <v>239</v>
      </c>
      <c r="P25" s="46">
        <v>620000</v>
      </c>
      <c r="Q25" s="46">
        <v>0</v>
      </c>
      <c r="R25" s="46"/>
      <c r="S25" s="46"/>
      <c r="T25" s="46">
        <v>620000</v>
      </c>
      <c r="U25" s="46">
        <v>0</v>
      </c>
      <c r="V25" s="46">
        <v>0</v>
      </c>
      <c r="W25" s="46">
        <v>615908</v>
      </c>
      <c r="X25" s="46">
        <v>615908</v>
      </c>
      <c r="Y25" s="45">
        <v>1222401194</v>
      </c>
      <c r="Z25" s="46">
        <v>0</v>
      </c>
      <c r="AA25" s="27"/>
      <c r="AB25" s="27"/>
      <c r="AC25" s="61">
        <v>45473</v>
      </c>
    </row>
    <row r="26" spans="1:29" s="28" customFormat="1" x14ac:dyDescent="0.35">
      <c r="A26" s="24">
        <v>900094053</v>
      </c>
      <c r="B26" s="24" t="s">
        <v>11</v>
      </c>
      <c r="C26" s="24" t="s">
        <v>12</v>
      </c>
      <c r="D26" s="24" t="s">
        <v>38</v>
      </c>
      <c r="E26" s="23" t="s">
        <v>149</v>
      </c>
      <c r="F26" s="25">
        <v>45337</v>
      </c>
      <c r="G26" s="25">
        <v>45337</v>
      </c>
      <c r="H26" s="25">
        <v>45337.49749386574</v>
      </c>
      <c r="I26" s="37">
        <v>367000</v>
      </c>
      <c r="J26" s="37">
        <v>367000</v>
      </c>
      <c r="K26" s="33" t="s">
        <v>13</v>
      </c>
      <c r="L26" s="26" t="s">
        <v>14</v>
      </c>
      <c r="M26" s="27"/>
      <c r="N26" s="43" t="s">
        <v>256</v>
      </c>
      <c r="O26" s="43" t="s">
        <v>239</v>
      </c>
      <c r="P26" s="46">
        <v>367000</v>
      </c>
      <c r="Q26" s="46">
        <v>0</v>
      </c>
      <c r="R26" s="46"/>
      <c r="S26" s="46"/>
      <c r="T26" s="46">
        <v>367000</v>
      </c>
      <c r="U26" s="46">
        <v>0</v>
      </c>
      <c r="V26" s="46">
        <v>0</v>
      </c>
      <c r="W26" s="46">
        <v>364578</v>
      </c>
      <c r="X26" s="46">
        <v>364578</v>
      </c>
      <c r="Y26" s="45">
        <v>1222401195</v>
      </c>
      <c r="Z26" s="46">
        <v>0</v>
      </c>
      <c r="AA26" s="27"/>
      <c r="AB26" s="27"/>
      <c r="AC26" s="61">
        <v>45473</v>
      </c>
    </row>
    <row r="27" spans="1:29" s="28" customFormat="1" x14ac:dyDescent="0.35">
      <c r="A27" s="24">
        <v>900094053</v>
      </c>
      <c r="B27" s="24" t="s">
        <v>11</v>
      </c>
      <c r="C27" s="24" t="s">
        <v>12</v>
      </c>
      <c r="D27" s="24" t="s">
        <v>39</v>
      </c>
      <c r="E27" s="23" t="s">
        <v>150</v>
      </c>
      <c r="F27" s="25">
        <v>45355</v>
      </c>
      <c r="G27" s="25">
        <v>45365</v>
      </c>
      <c r="H27" s="25">
        <v>45365.588214236108</v>
      </c>
      <c r="I27" s="37">
        <v>34500</v>
      </c>
      <c r="J27" s="37">
        <v>34500</v>
      </c>
      <c r="K27" s="33" t="s">
        <v>13</v>
      </c>
      <c r="L27" s="26" t="s">
        <v>14</v>
      </c>
      <c r="M27" s="27"/>
      <c r="N27" s="43" t="s">
        <v>256</v>
      </c>
      <c r="O27" s="43" t="s">
        <v>239</v>
      </c>
      <c r="P27" s="46">
        <v>34500</v>
      </c>
      <c r="Q27" s="46">
        <v>0</v>
      </c>
      <c r="R27" s="46"/>
      <c r="S27" s="46"/>
      <c r="T27" s="46">
        <v>34500</v>
      </c>
      <c r="U27" s="46">
        <v>0</v>
      </c>
      <c r="V27" s="46">
        <v>0</v>
      </c>
      <c r="W27" s="46">
        <v>34272</v>
      </c>
      <c r="X27" s="46">
        <v>34272</v>
      </c>
      <c r="Y27" s="45">
        <v>1222426719</v>
      </c>
      <c r="Z27" s="46">
        <v>0</v>
      </c>
      <c r="AA27" s="27"/>
      <c r="AB27" s="27"/>
      <c r="AC27" s="61">
        <v>45473</v>
      </c>
    </row>
    <row r="28" spans="1:29" s="28" customFormat="1" x14ac:dyDescent="0.35">
      <c r="A28" s="24">
        <v>900094053</v>
      </c>
      <c r="B28" s="24" t="s">
        <v>11</v>
      </c>
      <c r="C28" s="24" t="s">
        <v>12</v>
      </c>
      <c r="D28" s="24" t="s">
        <v>40</v>
      </c>
      <c r="E28" s="23" t="s">
        <v>151</v>
      </c>
      <c r="F28" s="25">
        <v>45355</v>
      </c>
      <c r="G28" s="25">
        <v>45365</v>
      </c>
      <c r="H28" s="25">
        <v>45365.588214236108</v>
      </c>
      <c r="I28" s="37">
        <v>175000</v>
      </c>
      <c r="J28" s="37">
        <v>175000</v>
      </c>
      <c r="K28" s="33" t="s">
        <v>13</v>
      </c>
      <c r="L28" s="26" t="s">
        <v>14</v>
      </c>
      <c r="M28" s="27"/>
      <c r="N28" s="43" t="s">
        <v>256</v>
      </c>
      <c r="O28" s="43" t="s">
        <v>239</v>
      </c>
      <c r="P28" s="46">
        <v>175000</v>
      </c>
      <c r="Q28" s="46">
        <v>0</v>
      </c>
      <c r="R28" s="46"/>
      <c r="S28" s="46"/>
      <c r="T28" s="46">
        <v>175000</v>
      </c>
      <c r="U28" s="46">
        <v>0</v>
      </c>
      <c r="V28" s="46">
        <v>0</v>
      </c>
      <c r="W28" s="46">
        <v>173845</v>
      </c>
      <c r="X28" s="46">
        <v>173845</v>
      </c>
      <c r="Y28" s="45">
        <v>1222426720</v>
      </c>
      <c r="Z28" s="46">
        <v>0</v>
      </c>
      <c r="AA28" s="27"/>
      <c r="AB28" s="27"/>
      <c r="AC28" s="61">
        <v>45473</v>
      </c>
    </row>
    <row r="29" spans="1:29" s="28" customFormat="1" x14ac:dyDescent="0.35">
      <c r="A29" s="24">
        <v>900094053</v>
      </c>
      <c r="B29" s="24" t="s">
        <v>11</v>
      </c>
      <c r="C29" s="24" t="s">
        <v>12</v>
      </c>
      <c r="D29" s="24" t="s">
        <v>41</v>
      </c>
      <c r="E29" s="23" t="s">
        <v>152</v>
      </c>
      <c r="F29" s="25">
        <v>45355</v>
      </c>
      <c r="G29" s="25">
        <v>45365</v>
      </c>
      <c r="H29" s="25">
        <v>45365.588214236108</v>
      </c>
      <c r="I29" s="37">
        <v>37000</v>
      </c>
      <c r="J29" s="37">
        <v>37000</v>
      </c>
      <c r="K29" s="33" t="s">
        <v>13</v>
      </c>
      <c r="L29" s="26" t="s">
        <v>14</v>
      </c>
      <c r="M29" s="27"/>
      <c r="N29" s="43" t="s">
        <v>256</v>
      </c>
      <c r="O29" s="43" t="s">
        <v>239</v>
      </c>
      <c r="P29" s="46">
        <v>37000</v>
      </c>
      <c r="Q29" s="46">
        <v>0</v>
      </c>
      <c r="R29" s="46"/>
      <c r="S29" s="46"/>
      <c r="T29" s="46">
        <v>37000</v>
      </c>
      <c r="U29" s="46">
        <v>0</v>
      </c>
      <c r="V29" s="46">
        <v>0</v>
      </c>
      <c r="W29" s="46">
        <v>36756</v>
      </c>
      <c r="X29" s="46">
        <v>36756</v>
      </c>
      <c r="Y29" s="45">
        <v>1222423124</v>
      </c>
      <c r="Z29" s="46">
        <v>0</v>
      </c>
      <c r="AA29" s="27"/>
      <c r="AB29" s="27"/>
      <c r="AC29" s="61">
        <v>45473</v>
      </c>
    </row>
    <row r="30" spans="1:29" s="28" customFormat="1" x14ac:dyDescent="0.35">
      <c r="A30" s="24">
        <v>900094053</v>
      </c>
      <c r="B30" s="24" t="s">
        <v>11</v>
      </c>
      <c r="C30" s="24" t="s">
        <v>12</v>
      </c>
      <c r="D30" s="24" t="s">
        <v>42</v>
      </c>
      <c r="E30" s="23" t="s">
        <v>153</v>
      </c>
      <c r="F30" s="25">
        <v>45355</v>
      </c>
      <c r="G30" s="25">
        <v>45365</v>
      </c>
      <c r="H30" s="25">
        <v>45365.588214236108</v>
      </c>
      <c r="I30" s="37">
        <v>37000</v>
      </c>
      <c r="J30" s="37">
        <v>37000</v>
      </c>
      <c r="K30" s="33" t="s">
        <v>13</v>
      </c>
      <c r="L30" s="26" t="s">
        <v>14</v>
      </c>
      <c r="M30" s="27"/>
      <c r="N30" s="43" t="s">
        <v>256</v>
      </c>
      <c r="O30" s="43" t="s">
        <v>239</v>
      </c>
      <c r="P30" s="46">
        <v>37000</v>
      </c>
      <c r="Q30" s="46">
        <v>0</v>
      </c>
      <c r="R30" s="46"/>
      <c r="S30" s="46"/>
      <c r="T30" s="46">
        <v>37000</v>
      </c>
      <c r="U30" s="46">
        <v>0</v>
      </c>
      <c r="V30" s="46">
        <v>0</v>
      </c>
      <c r="W30" s="46">
        <v>36756</v>
      </c>
      <c r="X30" s="46">
        <v>36756</v>
      </c>
      <c r="Y30" s="45">
        <v>1222426721</v>
      </c>
      <c r="Z30" s="46">
        <v>0</v>
      </c>
      <c r="AA30" s="27"/>
      <c r="AB30" s="27"/>
      <c r="AC30" s="61">
        <v>45473</v>
      </c>
    </row>
    <row r="31" spans="1:29" s="28" customFormat="1" x14ac:dyDescent="0.35">
      <c r="A31" s="24">
        <v>900094053</v>
      </c>
      <c r="B31" s="24" t="s">
        <v>11</v>
      </c>
      <c r="C31" s="24" t="s">
        <v>12</v>
      </c>
      <c r="D31" s="24" t="s">
        <v>43</v>
      </c>
      <c r="E31" s="23" t="s">
        <v>154</v>
      </c>
      <c r="F31" s="25">
        <v>45355</v>
      </c>
      <c r="G31" s="25">
        <v>45365</v>
      </c>
      <c r="H31" s="25">
        <v>45365.588214236108</v>
      </c>
      <c r="I31" s="37">
        <v>34500</v>
      </c>
      <c r="J31" s="37">
        <v>34500</v>
      </c>
      <c r="K31" s="33" t="s">
        <v>13</v>
      </c>
      <c r="L31" s="26" t="s">
        <v>14</v>
      </c>
      <c r="M31" s="27"/>
      <c r="N31" s="43" t="s">
        <v>256</v>
      </c>
      <c r="O31" s="43" t="s">
        <v>239</v>
      </c>
      <c r="P31" s="46">
        <v>34500</v>
      </c>
      <c r="Q31" s="46">
        <v>0</v>
      </c>
      <c r="R31" s="46"/>
      <c r="S31" s="46"/>
      <c r="T31" s="46">
        <v>34500</v>
      </c>
      <c r="U31" s="46">
        <v>0</v>
      </c>
      <c r="V31" s="46">
        <v>0</v>
      </c>
      <c r="W31" s="46">
        <v>34272</v>
      </c>
      <c r="X31" s="46">
        <v>34272</v>
      </c>
      <c r="Y31" s="45">
        <v>1222426722</v>
      </c>
      <c r="Z31" s="46">
        <v>0</v>
      </c>
      <c r="AA31" s="27"/>
      <c r="AB31" s="27"/>
      <c r="AC31" s="61">
        <v>45473</v>
      </c>
    </row>
    <row r="32" spans="1:29" s="28" customFormat="1" x14ac:dyDescent="0.35">
      <c r="A32" s="24">
        <v>900094053</v>
      </c>
      <c r="B32" s="24" t="s">
        <v>11</v>
      </c>
      <c r="C32" s="24" t="s">
        <v>12</v>
      </c>
      <c r="D32" s="24" t="s">
        <v>44</v>
      </c>
      <c r="E32" s="23" t="s">
        <v>155</v>
      </c>
      <c r="F32" s="25">
        <v>45355</v>
      </c>
      <c r="G32" s="25">
        <v>45365</v>
      </c>
      <c r="H32" s="25">
        <v>45365</v>
      </c>
      <c r="I32" s="37">
        <v>385000</v>
      </c>
      <c r="J32" s="37">
        <v>385000</v>
      </c>
      <c r="K32" s="33" t="s">
        <v>13</v>
      </c>
      <c r="L32" s="26" t="s">
        <v>14</v>
      </c>
      <c r="M32" s="27"/>
      <c r="N32" s="43" t="s">
        <v>256</v>
      </c>
      <c r="O32" s="43" t="s">
        <v>239</v>
      </c>
      <c r="P32" s="46">
        <v>385000</v>
      </c>
      <c r="Q32" s="46">
        <v>0</v>
      </c>
      <c r="R32" s="46"/>
      <c r="S32" s="46"/>
      <c r="T32" s="46">
        <v>385000</v>
      </c>
      <c r="U32" s="46">
        <v>0</v>
      </c>
      <c r="V32" s="46">
        <v>0</v>
      </c>
      <c r="W32" s="46">
        <v>382459</v>
      </c>
      <c r="X32" s="46">
        <v>382459</v>
      </c>
      <c r="Y32" s="45">
        <v>1222426723</v>
      </c>
      <c r="Z32" s="46">
        <v>0</v>
      </c>
      <c r="AA32" s="27"/>
      <c r="AB32" s="27"/>
      <c r="AC32" s="61">
        <v>45473</v>
      </c>
    </row>
    <row r="33" spans="1:29" s="28" customFormat="1" x14ac:dyDescent="0.35">
      <c r="A33" s="24">
        <v>900094053</v>
      </c>
      <c r="B33" s="24" t="s">
        <v>11</v>
      </c>
      <c r="C33" s="24" t="s">
        <v>12</v>
      </c>
      <c r="D33" s="24" t="s">
        <v>45</v>
      </c>
      <c r="E33" s="23" t="s">
        <v>156</v>
      </c>
      <c r="F33" s="25">
        <v>45355</v>
      </c>
      <c r="G33" s="25">
        <v>45365</v>
      </c>
      <c r="H33" s="25">
        <v>45365.588214236108</v>
      </c>
      <c r="I33" s="37">
        <v>18500</v>
      </c>
      <c r="J33" s="37">
        <v>18500</v>
      </c>
      <c r="K33" s="33" t="s">
        <v>13</v>
      </c>
      <c r="L33" s="26" t="s">
        <v>14</v>
      </c>
      <c r="M33" s="27"/>
      <c r="N33" s="43" t="s">
        <v>256</v>
      </c>
      <c r="O33" s="43" t="s">
        <v>239</v>
      </c>
      <c r="P33" s="46">
        <v>18500</v>
      </c>
      <c r="Q33" s="46">
        <v>0</v>
      </c>
      <c r="R33" s="46"/>
      <c r="S33" s="46"/>
      <c r="T33" s="46">
        <v>18500</v>
      </c>
      <c r="U33" s="46">
        <v>0</v>
      </c>
      <c r="V33" s="46">
        <v>0</v>
      </c>
      <c r="W33" s="46">
        <v>18378</v>
      </c>
      <c r="X33" s="46">
        <v>18378</v>
      </c>
      <c r="Y33" s="45">
        <v>1222426724</v>
      </c>
      <c r="Z33" s="46">
        <v>0</v>
      </c>
      <c r="AA33" s="27"/>
      <c r="AB33" s="27"/>
      <c r="AC33" s="61">
        <v>45473</v>
      </c>
    </row>
    <row r="34" spans="1:29" s="28" customFormat="1" x14ac:dyDescent="0.35">
      <c r="A34" s="24">
        <v>900094053</v>
      </c>
      <c r="B34" s="24" t="s">
        <v>11</v>
      </c>
      <c r="C34" s="24" t="s">
        <v>12</v>
      </c>
      <c r="D34" s="24" t="s">
        <v>46</v>
      </c>
      <c r="E34" s="23" t="s">
        <v>157</v>
      </c>
      <c r="F34" s="25">
        <v>45355</v>
      </c>
      <c r="G34" s="25">
        <v>45365</v>
      </c>
      <c r="H34" s="25">
        <v>45365.588214236108</v>
      </c>
      <c r="I34" s="37">
        <v>37000</v>
      </c>
      <c r="J34" s="37">
        <v>37000</v>
      </c>
      <c r="K34" s="33" t="s">
        <v>13</v>
      </c>
      <c r="L34" s="26" t="s">
        <v>14</v>
      </c>
      <c r="M34" s="27"/>
      <c r="N34" s="43" t="s">
        <v>256</v>
      </c>
      <c r="O34" s="43" t="s">
        <v>239</v>
      </c>
      <c r="P34" s="46">
        <v>37000</v>
      </c>
      <c r="Q34" s="46">
        <v>0</v>
      </c>
      <c r="R34" s="46"/>
      <c r="S34" s="46"/>
      <c r="T34" s="46">
        <v>37000</v>
      </c>
      <c r="U34" s="46">
        <v>0</v>
      </c>
      <c r="V34" s="46">
        <v>0</v>
      </c>
      <c r="W34" s="46">
        <v>36756</v>
      </c>
      <c r="X34" s="46">
        <v>36756</v>
      </c>
      <c r="Y34" s="45">
        <v>1222426725</v>
      </c>
      <c r="Z34" s="46">
        <v>0</v>
      </c>
      <c r="AA34" s="27"/>
      <c r="AB34" s="27"/>
      <c r="AC34" s="61">
        <v>45473</v>
      </c>
    </row>
    <row r="35" spans="1:29" s="28" customFormat="1" x14ac:dyDescent="0.35">
      <c r="A35" s="24">
        <v>900094053</v>
      </c>
      <c r="B35" s="24" t="s">
        <v>11</v>
      </c>
      <c r="C35" s="24" t="s">
        <v>12</v>
      </c>
      <c r="D35" s="24" t="s">
        <v>47</v>
      </c>
      <c r="E35" s="23" t="s">
        <v>158</v>
      </c>
      <c r="F35" s="25">
        <v>45355</v>
      </c>
      <c r="G35" s="25">
        <v>45365</v>
      </c>
      <c r="H35" s="25">
        <v>45365.588214236108</v>
      </c>
      <c r="I35" s="37">
        <v>24395</v>
      </c>
      <c r="J35" s="37">
        <v>24395</v>
      </c>
      <c r="K35" s="33" t="s">
        <v>13</v>
      </c>
      <c r="L35" s="26" t="s">
        <v>14</v>
      </c>
      <c r="M35" s="27"/>
      <c r="N35" s="43" t="s">
        <v>256</v>
      </c>
      <c r="O35" s="43" t="s">
        <v>239</v>
      </c>
      <c r="P35" s="46">
        <v>24395</v>
      </c>
      <c r="Q35" s="46">
        <v>0</v>
      </c>
      <c r="R35" s="46"/>
      <c r="S35" s="46"/>
      <c r="T35" s="46">
        <v>24395</v>
      </c>
      <c r="U35" s="46">
        <v>0</v>
      </c>
      <c r="V35" s="46">
        <v>0</v>
      </c>
      <c r="W35" s="46">
        <v>24234</v>
      </c>
      <c r="X35" s="46">
        <v>24234</v>
      </c>
      <c r="Y35" s="45">
        <v>1222426727</v>
      </c>
      <c r="Z35" s="46">
        <v>0</v>
      </c>
      <c r="AA35" s="27"/>
      <c r="AB35" s="27"/>
      <c r="AC35" s="61">
        <v>45473</v>
      </c>
    </row>
    <row r="36" spans="1:29" s="28" customFormat="1" x14ac:dyDescent="0.35">
      <c r="A36" s="24">
        <v>900094053</v>
      </c>
      <c r="B36" s="24" t="s">
        <v>11</v>
      </c>
      <c r="C36" s="24" t="s">
        <v>12</v>
      </c>
      <c r="D36" s="24" t="s">
        <v>48</v>
      </c>
      <c r="E36" s="23" t="s">
        <v>159</v>
      </c>
      <c r="F36" s="25">
        <v>45355</v>
      </c>
      <c r="G36" s="25">
        <v>45365</v>
      </c>
      <c r="H36" s="25">
        <v>45365.588214236108</v>
      </c>
      <c r="I36" s="37">
        <v>98500</v>
      </c>
      <c r="J36" s="37">
        <v>98500</v>
      </c>
      <c r="K36" s="33" t="s">
        <v>13</v>
      </c>
      <c r="L36" s="26" t="s">
        <v>14</v>
      </c>
      <c r="M36" s="27"/>
      <c r="N36" s="43" t="s">
        <v>256</v>
      </c>
      <c r="O36" s="43" t="s">
        <v>239</v>
      </c>
      <c r="P36" s="46">
        <v>98500</v>
      </c>
      <c r="Q36" s="46">
        <v>0</v>
      </c>
      <c r="R36" s="46"/>
      <c r="S36" s="46"/>
      <c r="T36" s="46">
        <v>98500</v>
      </c>
      <c r="U36" s="46">
        <v>0</v>
      </c>
      <c r="V36" s="46">
        <v>0</v>
      </c>
      <c r="W36" s="46">
        <v>97850</v>
      </c>
      <c r="X36" s="46">
        <v>97850</v>
      </c>
      <c r="Y36" s="45">
        <v>1222426728</v>
      </c>
      <c r="Z36" s="46">
        <v>0</v>
      </c>
      <c r="AA36" s="27"/>
      <c r="AB36" s="27"/>
      <c r="AC36" s="61">
        <v>45473</v>
      </c>
    </row>
    <row r="37" spans="1:29" s="28" customFormat="1" x14ac:dyDescent="0.35">
      <c r="A37" s="24">
        <v>900094053</v>
      </c>
      <c r="B37" s="24" t="s">
        <v>11</v>
      </c>
      <c r="C37" s="24" t="s">
        <v>12</v>
      </c>
      <c r="D37" s="24" t="s">
        <v>49</v>
      </c>
      <c r="E37" s="23" t="s">
        <v>160</v>
      </c>
      <c r="F37" s="25">
        <v>45355</v>
      </c>
      <c r="G37" s="25">
        <v>45365</v>
      </c>
      <c r="H37" s="25">
        <v>45365.588214236108</v>
      </c>
      <c r="I37" s="37">
        <v>370000</v>
      </c>
      <c r="J37" s="37">
        <v>370000</v>
      </c>
      <c r="K37" s="33" t="s">
        <v>13</v>
      </c>
      <c r="L37" s="26" t="s">
        <v>14</v>
      </c>
      <c r="M37" s="27"/>
      <c r="N37" s="43" t="s">
        <v>256</v>
      </c>
      <c r="O37" s="43" t="s">
        <v>239</v>
      </c>
      <c r="P37" s="46">
        <v>370000</v>
      </c>
      <c r="Q37" s="46">
        <v>0</v>
      </c>
      <c r="R37" s="46"/>
      <c r="S37" s="46"/>
      <c r="T37" s="46">
        <v>370000</v>
      </c>
      <c r="U37" s="46">
        <v>0</v>
      </c>
      <c r="V37" s="46">
        <v>0</v>
      </c>
      <c r="W37" s="46">
        <v>367558</v>
      </c>
      <c r="X37" s="46">
        <v>367558</v>
      </c>
      <c r="Y37" s="45">
        <v>1222423127</v>
      </c>
      <c r="Z37" s="46">
        <v>0</v>
      </c>
      <c r="AA37" s="27"/>
      <c r="AB37" s="27"/>
      <c r="AC37" s="61">
        <v>45473</v>
      </c>
    </row>
    <row r="38" spans="1:29" s="28" customFormat="1" x14ac:dyDescent="0.35">
      <c r="A38" s="24">
        <v>900094053</v>
      </c>
      <c r="B38" s="24" t="s">
        <v>11</v>
      </c>
      <c r="C38" s="24" t="s">
        <v>12</v>
      </c>
      <c r="D38" s="24" t="s">
        <v>50</v>
      </c>
      <c r="E38" s="23" t="s">
        <v>161</v>
      </c>
      <c r="F38" s="25">
        <v>45355</v>
      </c>
      <c r="G38" s="25">
        <v>45365</v>
      </c>
      <c r="H38" s="25">
        <v>45365</v>
      </c>
      <c r="I38" s="37">
        <v>183500</v>
      </c>
      <c r="J38" s="37">
        <v>183500</v>
      </c>
      <c r="K38" s="33" t="s">
        <v>13</v>
      </c>
      <c r="L38" s="26" t="s">
        <v>14</v>
      </c>
      <c r="M38" s="27"/>
      <c r="N38" s="43" t="s">
        <v>256</v>
      </c>
      <c r="O38" s="43" t="s">
        <v>239</v>
      </c>
      <c r="P38" s="46">
        <v>183500</v>
      </c>
      <c r="Q38" s="46">
        <v>0</v>
      </c>
      <c r="R38" s="46"/>
      <c r="S38" s="46"/>
      <c r="T38" s="46">
        <v>183500</v>
      </c>
      <c r="U38" s="46">
        <v>0</v>
      </c>
      <c r="V38" s="46">
        <v>0</v>
      </c>
      <c r="W38" s="46">
        <v>182289</v>
      </c>
      <c r="X38" s="46">
        <v>182289</v>
      </c>
      <c r="Y38" s="45">
        <v>1222426729</v>
      </c>
      <c r="Z38" s="46">
        <v>0</v>
      </c>
      <c r="AA38" s="27"/>
      <c r="AB38" s="27"/>
      <c r="AC38" s="61">
        <v>45473</v>
      </c>
    </row>
    <row r="39" spans="1:29" s="28" customFormat="1" x14ac:dyDescent="0.35">
      <c r="A39" s="24">
        <v>900094053</v>
      </c>
      <c r="B39" s="24" t="s">
        <v>11</v>
      </c>
      <c r="C39" s="24" t="s">
        <v>12</v>
      </c>
      <c r="D39" s="24" t="s">
        <v>51</v>
      </c>
      <c r="E39" s="23" t="s">
        <v>162</v>
      </c>
      <c r="F39" s="25">
        <v>45356</v>
      </c>
      <c r="G39" s="25">
        <v>45365</v>
      </c>
      <c r="H39" s="25">
        <v>45365</v>
      </c>
      <c r="I39" s="37">
        <v>20500</v>
      </c>
      <c r="J39" s="37">
        <v>20500</v>
      </c>
      <c r="K39" s="33" t="s">
        <v>13</v>
      </c>
      <c r="L39" s="26" t="s">
        <v>14</v>
      </c>
      <c r="M39" s="27"/>
      <c r="N39" s="43" t="s">
        <v>256</v>
      </c>
      <c r="O39" s="43" t="s">
        <v>239</v>
      </c>
      <c r="P39" s="46">
        <v>20500</v>
      </c>
      <c r="Q39" s="46">
        <v>0</v>
      </c>
      <c r="R39" s="46"/>
      <c r="S39" s="46"/>
      <c r="T39" s="46">
        <v>20500</v>
      </c>
      <c r="U39" s="46">
        <v>0</v>
      </c>
      <c r="V39" s="46">
        <v>0</v>
      </c>
      <c r="W39" s="46">
        <v>20365</v>
      </c>
      <c r="X39" s="46">
        <v>20365</v>
      </c>
      <c r="Y39" s="45">
        <v>1222426730</v>
      </c>
      <c r="Z39" s="46">
        <v>0</v>
      </c>
      <c r="AA39" s="27"/>
      <c r="AB39" s="27"/>
      <c r="AC39" s="61">
        <v>45473</v>
      </c>
    </row>
    <row r="40" spans="1:29" s="28" customFormat="1" x14ac:dyDescent="0.35">
      <c r="A40" s="24">
        <v>900094053</v>
      </c>
      <c r="B40" s="24" t="s">
        <v>11</v>
      </c>
      <c r="C40" s="24" t="s">
        <v>12</v>
      </c>
      <c r="D40" s="25" t="s">
        <v>52</v>
      </c>
      <c r="E40" s="23" t="s">
        <v>163</v>
      </c>
      <c r="F40" s="25">
        <v>45356</v>
      </c>
      <c r="G40" s="25">
        <v>45365</v>
      </c>
      <c r="H40" s="25">
        <v>45365.588214236108</v>
      </c>
      <c r="I40" s="37">
        <v>37000</v>
      </c>
      <c r="J40" s="37">
        <v>37000</v>
      </c>
      <c r="K40" s="33" t="s">
        <v>13</v>
      </c>
      <c r="L40" s="26" t="s">
        <v>14</v>
      </c>
      <c r="M40" s="27"/>
      <c r="N40" s="43" t="s">
        <v>256</v>
      </c>
      <c r="O40" s="43" t="s">
        <v>239</v>
      </c>
      <c r="P40" s="46">
        <v>37000</v>
      </c>
      <c r="Q40" s="46">
        <v>0</v>
      </c>
      <c r="R40" s="46"/>
      <c r="S40" s="46"/>
      <c r="T40" s="46">
        <v>37000</v>
      </c>
      <c r="U40" s="46">
        <v>0</v>
      </c>
      <c r="V40" s="46">
        <v>0</v>
      </c>
      <c r="W40" s="46">
        <v>36756</v>
      </c>
      <c r="X40" s="46">
        <v>36756</v>
      </c>
      <c r="Y40" s="45">
        <v>1222426731</v>
      </c>
      <c r="Z40" s="46">
        <v>0</v>
      </c>
      <c r="AA40" s="27"/>
      <c r="AB40" s="27"/>
      <c r="AC40" s="61">
        <v>45473</v>
      </c>
    </row>
    <row r="41" spans="1:29" s="28" customFormat="1" x14ac:dyDescent="0.35">
      <c r="A41" s="24">
        <v>900094053</v>
      </c>
      <c r="B41" s="24" t="s">
        <v>11</v>
      </c>
      <c r="C41" s="24" t="s">
        <v>12</v>
      </c>
      <c r="D41" s="24" t="s">
        <v>53</v>
      </c>
      <c r="E41" s="23" t="s">
        <v>164</v>
      </c>
      <c r="F41" s="25">
        <v>45356</v>
      </c>
      <c r="G41" s="25">
        <v>45365</v>
      </c>
      <c r="H41" s="25">
        <v>45365</v>
      </c>
      <c r="I41" s="37">
        <v>14091925</v>
      </c>
      <c r="J41" s="37">
        <v>14091925</v>
      </c>
      <c r="K41" s="33" t="s">
        <v>13</v>
      </c>
      <c r="L41" s="26" t="s">
        <v>14</v>
      </c>
      <c r="M41" s="27"/>
      <c r="N41" s="43" t="s">
        <v>256</v>
      </c>
      <c r="O41" s="43" t="s">
        <v>239</v>
      </c>
      <c r="P41" s="46">
        <v>43000000</v>
      </c>
      <c r="Q41" s="46">
        <v>0</v>
      </c>
      <c r="R41" s="46"/>
      <c r="S41" s="46"/>
      <c r="T41" s="46">
        <v>43000000</v>
      </c>
      <c r="U41" s="46">
        <v>0</v>
      </c>
      <c r="V41" s="46">
        <v>0</v>
      </c>
      <c r="W41" s="46">
        <v>41641200</v>
      </c>
      <c r="X41" s="46">
        <v>12733125</v>
      </c>
      <c r="Y41" s="45">
        <v>4800064177</v>
      </c>
      <c r="Z41" s="46">
        <v>28908075</v>
      </c>
      <c r="AA41" s="27">
        <v>4800064177</v>
      </c>
      <c r="AB41" s="27" t="s">
        <v>254</v>
      </c>
      <c r="AC41" s="61">
        <v>45473</v>
      </c>
    </row>
    <row r="42" spans="1:29" s="28" customFormat="1" x14ac:dyDescent="0.35">
      <c r="A42" s="24">
        <v>900094053</v>
      </c>
      <c r="B42" s="24" t="s">
        <v>11</v>
      </c>
      <c r="C42" s="24" t="s">
        <v>12</v>
      </c>
      <c r="D42" s="24" t="s">
        <v>54</v>
      </c>
      <c r="E42" s="23" t="s">
        <v>165</v>
      </c>
      <c r="F42" s="25">
        <v>45356</v>
      </c>
      <c r="G42" s="25">
        <v>45365</v>
      </c>
      <c r="H42" s="25">
        <v>45365</v>
      </c>
      <c r="I42" s="37">
        <v>3850000</v>
      </c>
      <c r="J42" s="37">
        <v>3850000</v>
      </c>
      <c r="K42" s="33" t="s">
        <v>13</v>
      </c>
      <c r="L42" s="26" t="s">
        <v>14</v>
      </c>
      <c r="M42" s="27"/>
      <c r="N42" s="43" t="s">
        <v>256</v>
      </c>
      <c r="O42" s="43" t="s">
        <v>239</v>
      </c>
      <c r="P42" s="46">
        <v>3850000</v>
      </c>
      <c r="Q42" s="46">
        <v>0</v>
      </c>
      <c r="R42" s="46"/>
      <c r="S42" s="46"/>
      <c r="T42" s="46">
        <v>3850000</v>
      </c>
      <c r="U42" s="46">
        <v>0</v>
      </c>
      <c r="V42" s="46">
        <v>0</v>
      </c>
      <c r="W42" s="46">
        <v>3728340</v>
      </c>
      <c r="X42" s="46">
        <v>3728340</v>
      </c>
      <c r="Y42" s="45">
        <v>1222423142</v>
      </c>
      <c r="Z42" s="46">
        <v>0</v>
      </c>
      <c r="AA42" s="27"/>
      <c r="AB42" s="27"/>
      <c r="AC42" s="61">
        <v>45473</v>
      </c>
    </row>
    <row r="43" spans="1:29" s="28" customFormat="1" x14ac:dyDescent="0.35">
      <c r="A43" s="24">
        <v>900094053</v>
      </c>
      <c r="B43" s="24" t="s">
        <v>11</v>
      </c>
      <c r="C43" s="24" t="s">
        <v>12</v>
      </c>
      <c r="D43" s="24" t="s">
        <v>55</v>
      </c>
      <c r="E43" s="23" t="s">
        <v>166</v>
      </c>
      <c r="F43" s="25">
        <v>45358</v>
      </c>
      <c r="G43" s="25">
        <v>45365</v>
      </c>
      <c r="H43" s="25">
        <v>45365.588214236108</v>
      </c>
      <c r="I43" s="37">
        <v>173725</v>
      </c>
      <c r="J43" s="37">
        <v>173725</v>
      </c>
      <c r="K43" s="33" t="s">
        <v>13</v>
      </c>
      <c r="L43" s="26" t="s">
        <v>14</v>
      </c>
      <c r="M43" s="27"/>
      <c r="N43" s="43" t="s">
        <v>256</v>
      </c>
      <c r="O43" s="43" t="s">
        <v>239</v>
      </c>
      <c r="P43" s="46">
        <v>183500</v>
      </c>
      <c r="Q43" s="46">
        <v>0</v>
      </c>
      <c r="R43" s="46"/>
      <c r="S43" s="46"/>
      <c r="T43" s="46">
        <v>183500</v>
      </c>
      <c r="U43" s="46">
        <v>0</v>
      </c>
      <c r="V43" s="46">
        <v>0</v>
      </c>
      <c r="W43" s="46">
        <v>182289</v>
      </c>
      <c r="X43" s="46">
        <v>182289</v>
      </c>
      <c r="Y43" s="45">
        <v>1222426732</v>
      </c>
      <c r="Z43" s="46">
        <v>0</v>
      </c>
      <c r="AA43" s="27"/>
      <c r="AB43" s="27"/>
      <c r="AC43" s="61">
        <v>45473</v>
      </c>
    </row>
    <row r="44" spans="1:29" s="28" customFormat="1" x14ac:dyDescent="0.35">
      <c r="A44" s="24">
        <v>900094053</v>
      </c>
      <c r="B44" s="24" t="s">
        <v>11</v>
      </c>
      <c r="C44" s="24" t="s">
        <v>12</v>
      </c>
      <c r="D44" s="24" t="s">
        <v>56</v>
      </c>
      <c r="E44" s="23" t="s">
        <v>167</v>
      </c>
      <c r="F44" s="25">
        <v>45362</v>
      </c>
      <c r="G44" s="25">
        <v>45365</v>
      </c>
      <c r="H44" s="25">
        <v>45365.588214236108</v>
      </c>
      <c r="I44" s="37">
        <v>20800</v>
      </c>
      <c r="J44" s="37">
        <v>20800</v>
      </c>
      <c r="K44" s="33" t="s">
        <v>13</v>
      </c>
      <c r="L44" s="26" t="s">
        <v>14</v>
      </c>
      <c r="M44" s="27"/>
      <c r="N44" s="43" t="s">
        <v>256</v>
      </c>
      <c r="O44" s="43" t="s">
        <v>239</v>
      </c>
      <c r="P44" s="46">
        <v>20800</v>
      </c>
      <c r="Q44" s="46">
        <v>0</v>
      </c>
      <c r="R44" s="46"/>
      <c r="S44" s="46"/>
      <c r="T44" s="46">
        <v>20800</v>
      </c>
      <c r="U44" s="46">
        <v>0</v>
      </c>
      <c r="V44" s="46">
        <v>0</v>
      </c>
      <c r="W44" s="46">
        <v>20663</v>
      </c>
      <c r="X44" s="46">
        <v>20663</v>
      </c>
      <c r="Y44" s="45">
        <v>1222426733</v>
      </c>
      <c r="Z44" s="46">
        <v>0</v>
      </c>
      <c r="AA44" s="27"/>
      <c r="AB44" s="27"/>
      <c r="AC44" s="61">
        <v>45473</v>
      </c>
    </row>
    <row r="45" spans="1:29" s="28" customFormat="1" x14ac:dyDescent="0.35">
      <c r="A45" s="24">
        <v>900094053</v>
      </c>
      <c r="B45" s="24" t="s">
        <v>11</v>
      </c>
      <c r="C45" s="24" t="s">
        <v>12</v>
      </c>
      <c r="D45" s="24" t="s">
        <v>57</v>
      </c>
      <c r="E45" s="23" t="s">
        <v>168</v>
      </c>
      <c r="F45" s="25">
        <v>45364</v>
      </c>
      <c r="G45" s="25">
        <v>45365</v>
      </c>
      <c r="H45" s="25">
        <v>45365.588214236108</v>
      </c>
      <c r="I45" s="37">
        <v>18500</v>
      </c>
      <c r="J45" s="37">
        <v>18500</v>
      </c>
      <c r="K45" s="33" t="s">
        <v>13</v>
      </c>
      <c r="L45" s="26" t="s">
        <v>14</v>
      </c>
      <c r="M45" s="27"/>
      <c r="N45" s="43" t="s">
        <v>256</v>
      </c>
      <c r="O45" s="43" t="s">
        <v>239</v>
      </c>
      <c r="P45" s="46">
        <v>18500</v>
      </c>
      <c r="Q45" s="46">
        <v>0</v>
      </c>
      <c r="R45" s="46"/>
      <c r="S45" s="46"/>
      <c r="T45" s="46">
        <v>18500</v>
      </c>
      <c r="U45" s="46">
        <v>0</v>
      </c>
      <c r="V45" s="46">
        <v>0</v>
      </c>
      <c r="W45" s="46">
        <v>18378</v>
      </c>
      <c r="X45" s="46">
        <v>18378</v>
      </c>
      <c r="Y45" s="45">
        <v>1222426734</v>
      </c>
      <c r="Z45" s="46">
        <v>0</v>
      </c>
      <c r="AA45" s="27"/>
      <c r="AB45" s="27"/>
      <c r="AC45" s="61">
        <v>45473</v>
      </c>
    </row>
    <row r="46" spans="1:29" s="28" customFormat="1" x14ac:dyDescent="0.35">
      <c r="A46" s="24">
        <v>900094053</v>
      </c>
      <c r="B46" s="24" t="s">
        <v>11</v>
      </c>
      <c r="C46" s="24" t="s">
        <v>12</v>
      </c>
      <c r="D46" s="24" t="s">
        <v>58</v>
      </c>
      <c r="E46" s="23" t="s">
        <v>169</v>
      </c>
      <c r="F46" s="25">
        <v>45391</v>
      </c>
      <c r="G46" s="25">
        <v>45397</v>
      </c>
      <c r="H46" s="25">
        <v>45397.739162812497</v>
      </c>
      <c r="I46" s="37">
        <v>58000</v>
      </c>
      <c r="J46" s="37">
        <v>58000</v>
      </c>
      <c r="K46" s="33" t="s">
        <v>13</v>
      </c>
      <c r="L46" s="26" t="s">
        <v>14</v>
      </c>
      <c r="M46" s="27"/>
      <c r="N46" s="43" t="s">
        <v>256</v>
      </c>
      <c r="O46" s="43" t="s">
        <v>239</v>
      </c>
      <c r="P46" s="46">
        <v>58000</v>
      </c>
      <c r="Q46" s="46">
        <v>0</v>
      </c>
      <c r="R46" s="46"/>
      <c r="S46" s="46"/>
      <c r="T46" s="46">
        <v>58000</v>
      </c>
      <c r="U46" s="46">
        <v>0</v>
      </c>
      <c r="V46" s="46">
        <v>0</v>
      </c>
      <c r="W46" s="46">
        <v>57617</v>
      </c>
      <c r="X46" s="46">
        <v>57617</v>
      </c>
      <c r="Y46" s="45">
        <v>1222434482</v>
      </c>
      <c r="Z46" s="46">
        <v>0</v>
      </c>
      <c r="AA46" s="27"/>
      <c r="AB46" s="27"/>
      <c r="AC46" s="61">
        <v>45473</v>
      </c>
    </row>
    <row r="47" spans="1:29" s="28" customFormat="1" x14ac:dyDescent="0.35">
      <c r="A47" s="24">
        <v>900094053</v>
      </c>
      <c r="B47" s="24" t="s">
        <v>11</v>
      </c>
      <c r="C47" s="24" t="s">
        <v>12</v>
      </c>
      <c r="D47" s="24" t="s">
        <v>59</v>
      </c>
      <c r="E47" s="23" t="s">
        <v>170</v>
      </c>
      <c r="F47" s="25">
        <v>45391</v>
      </c>
      <c r="G47" s="25">
        <v>45397</v>
      </c>
      <c r="H47" s="25">
        <v>45397.739162812497</v>
      </c>
      <c r="I47" s="37">
        <v>170000</v>
      </c>
      <c r="J47" s="37">
        <v>170000</v>
      </c>
      <c r="K47" s="33" t="s">
        <v>13</v>
      </c>
      <c r="L47" s="26" t="s">
        <v>14</v>
      </c>
      <c r="M47" s="27"/>
      <c r="N47" s="43" t="s">
        <v>256</v>
      </c>
      <c r="O47" s="43" t="s">
        <v>239</v>
      </c>
      <c r="P47" s="46">
        <v>170000</v>
      </c>
      <c r="Q47" s="46">
        <v>0</v>
      </c>
      <c r="R47" s="46"/>
      <c r="S47" s="46"/>
      <c r="T47" s="46">
        <v>170000</v>
      </c>
      <c r="U47" s="46">
        <v>0</v>
      </c>
      <c r="V47" s="46">
        <v>0</v>
      </c>
      <c r="W47" s="46">
        <v>168878</v>
      </c>
      <c r="X47" s="46">
        <v>168878</v>
      </c>
      <c r="Y47" s="45">
        <v>1222441234</v>
      </c>
      <c r="Z47" s="46">
        <v>0</v>
      </c>
      <c r="AA47" s="27"/>
      <c r="AB47" s="27"/>
      <c r="AC47" s="61">
        <v>45473</v>
      </c>
    </row>
    <row r="48" spans="1:29" s="28" customFormat="1" x14ac:dyDescent="0.35">
      <c r="A48" s="24">
        <v>900094053</v>
      </c>
      <c r="B48" s="24" t="s">
        <v>11</v>
      </c>
      <c r="C48" s="24" t="s">
        <v>12</v>
      </c>
      <c r="D48" s="24" t="s">
        <v>60</v>
      </c>
      <c r="E48" s="23" t="s">
        <v>171</v>
      </c>
      <c r="F48" s="25">
        <v>45391</v>
      </c>
      <c r="G48" s="25">
        <v>45397</v>
      </c>
      <c r="H48" s="25">
        <v>45397.739162812497</v>
      </c>
      <c r="I48" s="37">
        <v>40000</v>
      </c>
      <c r="J48" s="37">
        <v>40000</v>
      </c>
      <c r="K48" s="33" t="s">
        <v>13</v>
      </c>
      <c r="L48" s="26" t="s">
        <v>14</v>
      </c>
      <c r="M48" s="27"/>
      <c r="N48" s="43" t="s">
        <v>256</v>
      </c>
      <c r="O48" s="43" t="s">
        <v>239</v>
      </c>
      <c r="P48" s="46">
        <v>40000</v>
      </c>
      <c r="Q48" s="46">
        <v>0</v>
      </c>
      <c r="R48" s="46"/>
      <c r="S48" s="46"/>
      <c r="T48" s="46">
        <v>40000</v>
      </c>
      <c r="U48" s="46">
        <v>0</v>
      </c>
      <c r="V48" s="46">
        <v>0</v>
      </c>
      <c r="W48" s="46">
        <v>39736</v>
      </c>
      <c r="X48" s="46">
        <v>39736</v>
      </c>
      <c r="Y48" s="45">
        <v>1222441235</v>
      </c>
      <c r="Z48" s="46">
        <v>0</v>
      </c>
      <c r="AA48" s="27"/>
      <c r="AB48" s="27"/>
      <c r="AC48" s="61">
        <v>45473</v>
      </c>
    </row>
    <row r="49" spans="1:29" s="28" customFormat="1" x14ac:dyDescent="0.35">
      <c r="A49" s="24">
        <v>900094053</v>
      </c>
      <c r="B49" s="24" t="s">
        <v>11</v>
      </c>
      <c r="C49" s="24" t="s">
        <v>12</v>
      </c>
      <c r="D49" s="24" t="s">
        <v>61</v>
      </c>
      <c r="E49" s="23" t="s">
        <v>172</v>
      </c>
      <c r="F49" s="25">
        <v>45391</v>
      </c>
      <c r="G49" s="25">
        <v>45397</v>
      </c>
      <c r="H49" s="25">
        <v>45397.739162812497</v>
      </c>
      <c r="I49" s="37">
        <v>3680000</v>
      </c>
      <c r="J49" s="37">
        <v>3680000</v>
      </c>
      <c r="K49" s="33" t="s">
        <v>13</v>
      </c>
      <c r="L49" s="26" t="s">
        <v>14</v>
      </c>
      <c r="M49" s="27"/>
      <c r="N49" s="43" t="s">
        <v>256</v>
      </c>
      <c r="O49" s="43" t="s">
        <v>239</v>
      </c>
      <c r="P49" s="46">
        <v>3680000</v>
      </c>
      <c r="Q49" s="46">
        <v>0</v>
      </c>
      <c r="R49" s="46"/>
      <c r="S49" s="46"/>
      <c r="T49" s="46">
        <v>3680000</v>
      </c>
      <c r="U49" s="46">
        <v>0</v>
      </c>
      <c r="V49" s="46">
        <v>0</v>
      </c>
      <c r="W49" s="46">
        <v>3563712</v>
      </c>
      <c r="X49" s="46">
        <v>3563712</v>
      </c>
      <c r="Y49" s="45">
        <v>1222441236</v>
      </c>
      <c r="Z49" s="46">
        <v>0</v>
      </c>
      <c r="AA49" s="27"/>
      <c r="AB49" s="27"/>
      <c r="AC49" s="61">
        <v>45473</v>
      </c>
    </row>
    <row r="50" spans="1:29" s="28" customFormat="1" x14ac:dyDescent="0.35">
      <c r="A50" s="24">
        <v>900094053</v>
      </c>
      <c r="B50" s="24" t="s">
        <v>11</v>
      </c>
      <c r="C50" s="24" t="s">
        <v>12</v>
      </c>
      <c r="D50" s="24" t="s">
        <v>62</v>
      </c>
      <c r="E50" s="23" t="s">
        <v>173</v>
      </c>
      <c r="F50" s="25">
        <v>45391</v>
      </c>
      <c r="G50" s="25">
        <v>45397</v>
      </c>
      <c r="H50" s="25">
        <v>45397.739162812497</v>
      </c>
      <c r="I50" s="37">
        <v>98500</v>
      </c>
      <c r="J50" s="37">
        <v>98500</v>
      </c>
      <c r="K50" s="33" t="s">
        <v>13</v>
      </c>
      <c r="L50" s="26" t="s">
        <v>14</v>
      </c>
      <c r="M50" s="27"/>
      <c r="N50" s="43" t="s">
        <v>256</v>
      </c>
      <c r="O50" s="43" t="s">
        <v>239</v>
      </c>
      <c r="P50" s="46">
        <v>98500</v>
      </c>
      <c r="Q50" s="46">
        <v>0</v>
      </c>
      <c r="R50" s="46"/>
      <c r="S50" s="46"/>
      <c r="T50" s="46">
        <v>98500</v>
      </c>
      <c r="U50" s="46">
        <v>0</v>
      </c>
      <c r="V50" s="46">
        <v>0</v>
      </c>
      <c r="W50" s="46">
        <v>97850</v>
      </c>
      <c r="X50" s="46">
        <v>97850</v>
      </c>
      <c r="Y50" s="45">
        <v>1222441237</v>
      </c>
      <c r="Z50" s="46">
        <v>0</v>
      </c>
      <c r="AA50" s="27"/>
      <c r="AB50" s="27"/>
      <c r="AC50" s="61">
        <v>45473</v>
      </c>
    </row>
    <row r="51" spans="1:29" s="28" customFormat="1" x14ac:dyDescent="0.35">
      <c r="A51" s="24">
        <v>900094053</v>
      </c>
      <c r="B51" s="24" t="s">
        <v>11</v>
      </c>
      <c r="C51" s="24" t="s">
        <v>12</v>
      </c>
      <c r="D51" s="24" t="s">
        <v>63</v>
      </c>
      <c r="E51" s="23" t="s">
        <v>174</v>
      </c>
      <c r="F51" s="25">
        <v>45391</v>
      </c>
      <c r="G51" s="25">
        <v>45397</v>
      </c>
      <c r="H51" s="25">
        <v>45397.739162812497</v>
      </c>
      <c r="I51" s="37">
        <v>183500</v>
      </c>
      <c r="J51" s="37">
        <v>183500</v>
      </c>
      <c r="K51" s="33" t="s">
        <v>13</v>
      </c>
      <c r="L51" s="26" t="s">
        <v>14</v>
      </c>
      <c r="M51" s="27"/>
      <c r="N51" s="43" t="s">
        <v>256</v>
      </c>
      <c r="O51" s="43" t="s">
        <v>239</v>
      </c>
      <c r="P51" s="46">
        <v>183500</v>
      </c>
      <c r="Q51" s="46">
        <v>0</v>
      </c>
      <c r="R51" s="46"/>
      <c r="S51" s="46"/>
      <c r="T51" s="46">
        <v>183500</v>
      </c>
      <c r="U51" s="46">
        <v>0</v>
      </c>
      <c r="V51" s="46">
        <v>0</v>
      </c>
      <c r="W51" s="46">
        <v>182289</v>
      </c>
      <c r="X51" s="46">
        <v>182289</v>
      </c>
      <c r="Y51" s="45">
        <v>1222441238</v>
      </c>
      <c r="Z51" s="46">
        <v>0</v>
      </c>
      <c r="AA51" s="27"/>
      <c r="AB51" s="27"/>
      <c r="AC51" s="61">
        <v>45473</v>
      </c>
    </row>
    <row r="52" spans="1:29" s="28" customFormat="1" x14ac:dyDescent="0.35">
      <c r="A52" s="24">
        <v>900094053</v>
      </c>
      <c r="B52" s="24" t="s">
        <v>11</v>
      </c>
      <c r="C52" s="24" t="s">
        <v>12</v>
      </c>
      <c r="D52" s="24" t="s">
        <v>64</v>
      </c>
      <c r="E52" s="23" t="s">
        <v>175</v>
      </c>
      <c r="F52" s="25">
        <v>45391</v>
      </c>
      <c r="G52" s="25">
        <v>45397</v>
      </c>
      <c r="H52" s="25">
        <v>45397.739162812497</v>
      </c>
      <c r="I52" s="37">
        <v>34500</v>
      </c>
      <c r="J52" s="37">
        <v>34500</v>
      </c>
      <c r="K52" s="33" t="s">
        <v>13</v>
      </c>
      <c r="L52" s="26" t="s">
        <v>14</v>
      </c>
      <c r="M52" s="27"/>
      <c r="N52" s="43" t="s">
        <v>256</v>
      </c>
      <c r="O52" s="43" t="s">
        <v>239</v>
      </c>
      <c r="P52" s="46">
        <v>34500</v>
      </c>
      <c r="Q52" s="46">
        <v>0</v>
      </c>
      <c r="R52" s="46"/>
      <c r="S52" s="46"/>
      <c r="T52" s="46">
        <v>34500</v>
      </c>
      <c r="U52" s="46">
        <v>0</v>
      </c>
      <c r="V52" s="46">
        <v>0</v>
      </c>
      <c r="W52" s="46">
        <v>34272</v>
      </c>
      <c r="X52" s="46">
        <v>34272</v>
      </c>
      <c r="Y52" s="45">
        <v>1222441239</v>
      </c>
      <c r="Z52" s="46">
        <v>0</v>
      </c>
      <c r="AA52" s="27"/>
      <c r="AB52" s="27"/>
      <c r="AC52" s="61">
        <v>45473</v>
      </c>
    </row>
    <row r="53" spans="1:29" s="28" customFormat="1" x14ac:dyDescent="0.35">
      <c r="A53" s="24">
        <v>900094053</v>
      </c>
      <c r="B53" s="24" t="s">
        <v>11</v>
      </c>
      <c r="C53" s="24" t="s">
        <v>12</v>
      </c>
      <c r="D53" s="24" t="s">
        <v>65</v>
      </c>
      <c r="E53" s="23" t="s">
        <v>176</v>
      </c>
      <c r="F53" s="25">
        <v>45391</v>
      </c>
      <c r="G53" s="25">
        <v>45397</v>
      </c>
      <c r="H53" s="25">
        <v>45397.739162812497</v>
      </c>
      <c r="I53" s="37">
        <v>37000</v>
      </c>
      <c r="J53" s="37">
        <v>37000</v>
      </c>
      <c r="K53" s="33" t="s">
        <v>13</v>
      </c>
      <c r="L53" s="26" t="s">
        <v>14</v>
      </c>
      <c r="M53" s="27"/>
      <c r="N53" s="43" t="s">
        <v>256</v>
      </c>
      <c r="O53" s="43" t="s">
        <v>239</v>
      </c>
      <c r="P53" s="46">
        <v>37000</v>
      </c>
      <c r="Q53" s="46">
        <v>0</v>
      </c>
      <c r="R53" s="46"/>
      <c r="S53" s="46"/>
      <c r="T53" s="46">
        <v>37000</v>
      </c>
      <c r="U53" s="46">
        <v>0</v>
      </c>
      <c r="V53" s="46">
        <v>0</v>
      </c>
      <c r="W53" s="46">
        <v>36756</v>
      </c>
      <c r="X53" s="46">
        <v>36756</v>
      </c>
      <c r="Y53" s="45">
        <v>1222441240</v>
      </c>
      <c r="Z53" s="46">
        <v>0</v>
      </c>
      <c r="AA53" s="27"/>
      <c r="AB53" s="27"/>
      <c r="AC53" s="61">
        <v>45473</v>
      </c>
    </row>
    <row r="54" spans="1:29" s="28" customFormat="1" x14ac:dyDescent="0.35">
      <c r="A54" s="24">
        <v>900094053</v>
      </c>
      <c r="B54" s="24" t="s">
        <v>11</v>
      </c>
      <c r="C54" s="24" t="s">
        <v>12</v>
      </c>
      <c r="D54" s="24" t="s">
        <v>66</v>
      </c>
      <c r="E54" s="23" t="s">
        <v>177</v>
      </c>
      <c r="F54" s="25">
        <v>45391</v>
      </c>
      <c r="G54" s="25">
        <v>45397</v>
      </c>
      <c r="H54" s="25">
        <v>45397.739162812497</v>
      </c>
      <c r="I54" s="37">
        <v>170000</v>
      </c>
      <c r="J54" s="37">
        <v>170000</v>
      </c>
      <c r="K54" s="33" t="s">
        <v>13</v>
      </c>
      <c r="L54" s="26" t="s">
        <v>14</v>
      </c>
      <c r="M54" s="27"/>
      <c r="N54" s="43" t="s">
        <v>256</v>
      </c>
      <c r="O54" s="43" t="s">
        <v>239</v>
      </c>
      <c r="P54" s="46">
        <v>170000</v>
      </c>
      <c r="Q54" s="46">
        <v>0</v>
      </c>
      <c r="R54" s="46"/>
      <c r="S54" s="46"/>
      <c r="T54" s="46">
        <v>170000</v>
      </c>
      <c r="U54" s="46">
        <v>0</v>
      </c>
      <c r="V54" s="46">
        <v>0</v>
      </c>
      <c r="W54" s="46">
        <v>168878</v>
      </c>
      <c r="X54" s="46">
        <v>168878</v>
      </c>
      <c r="Y54" s="45">
        <v>1222435133</v>
      </c>
      <c r="Z54" s="46">
        <v>0</v>
      </c>
      <c r="AA54" s="27"/>
      <c r="AB54" s="27"/>
      <c r="AC54" s="61">
        <v>45473</v>
      </c>
    </row>
    <row r="55" spans="1:29" s="28" customFormat="1" x14ac:dyDescent="0.35">
      <c r="A55" s="24">
        <v>900094053</v>
      </c>
      <c r="B55" s="24" t="s">
        <v>11</v>
      </c>
      <c r="C55" s="24" t="s">
        <v>12</v>
      </c>
      <c r="D55" s="24" t="s">
        <v>67</v>
      </c>
      <c r="E55" s="23" t="s">
        <v>178</v>
      </c>
      <c r="F55" s="25">
        <v>45391</v>
      </c>
      <c r="G55" s="25">
        <v>45397</v>
      </c>
      <c r="H55" s="25">
        <v>45397.739162812497</v>
      </c>
      <c r="I55" s="37">
        <v>18500</v>
      </c>
      <c r="J55" s="37">
        <v>18500</v>
      </c>
      <c r="K55" s="33" t="s">
        <v>13</v>
      </c>
      <c r="L55" s="26" t="s">
        <v>14</v>
      </c>
      <c r="M55" s="27"/>
      <c r="N55" s="43" t="s">
        <v>256</v>
      </c>
      <c r="O55" s="43" t="s">
        <v>239</v>
      </c>
      <c r="P55" s="46">
        <v>18500</v>
      </c>
      <c r="Q55" s="46">
        <v>0</v>
      </c>
      <c r="R55" s="46"/>
      <c r="S55" s="46"/>
      <c r="T55" s="46">
        <v>18500</v>
      </c>
      <c r="U55" s="46">
        <v>0</v>
      </c>
      <c r="V55" s="46">
        <v>0</v>
      </c>
      <c r="W55" s="46">
        <v>18378</v>
      </c>
      <c r="X55" s="46">
        <v>18378</v>
      </c>
      <c r="Y55" s="45">
        <v>1222441241</v>
      </c>
      <c r="Z55" s="46">
        <v>0</v>
      </c>
      <c r="AA55" s="27"/>
      <c r="AB55" s="27"/>
      <c r="AC55" s="61">
        <v>45473</v>
      </c>
    </row>
    <row r="56" spans="1:29" s="28" customFormat="1" x14ac:dyDescent="0.35">
      <c r="A56" s="24">
        <v>900094053</v>
      </c>
      <c r="B56" s="24" t="s">
        <v>11</v>
      </c>
      <c r="C56" s="24" t="s">
        <v>12</v>
      </c>
      <c r="D56" s="24" t="s">
        <v>68</v>
      </c>
      <c r="E56" s="23" t="s">
        <v>179</v>
      </c>
      <c r="F56" s="25">
        <v>45391</v>
      </c>
      <c r="G56" s="25">
        <v>45397</v>
      </c>
      <c r="H56" s="25">
        <v>45397.739162812497</v>
      </c>
      <c r="I56" s="37">
        <v>105900</v>
      </c>
      <c r="J56" s="37">
        <v>105900</v>
      </c>
      <c r="K56" s="33" t="s">
        <v>13</v>
      </c>
      <c r="L56" s="26" t="s">
        <v>14</v>
      </c>
      <c r="M56" s="27"/>
      <c r="N56" s="43" t="s">
        <v>256</v>
      </c>
      <c r="O56" s="43" t="s">
        <v>239</v>
      </c>
      <c r="P56" s="46">
        <v>105900</v>
      </c>
      <c r="Q56" s="46">
        <v>0</v>
      </c>
      <c r="R56" s="46"/>
      <c r="S56" s="46"/>
      <c r="T56" s="46">
        <v>105900</v>
      </c>
      <c r="U56" s="46">
        <v>0</v>
      </c>
      <c r="V56" s="46">
        <v>0</v>
      </c>
      <c r="W56" s="46">
        <v>105201</v>
      </c>
      <c r="X56" s="46">
        <v>105201</v>
      </c>
      <c r="Y56" s="45">
        <v>1222441242</v>
      </c>
      <c r="Z56" s="46">
        <v>0</v>
      </c>
      <c r="AA56" s="27"/>
      <c r="AB56" s="27"/>
      <c r="AC56" s="61">
        <v>45473</v>
      </c>
    </row>
    <row r="57" spans="1:29" s="28" customFormat="1" x14ac:dyDescent="0.35">
      <c r="A57" s="24">
        <v>900094053</v>
      </c>
      <c r="B57" s="24" t="s">
        <v>11</v>
      </c>
      <c r="C57" s="24" t="s">
        <v>12</v>
      </c>
      <c r="D57" s="24" t="s">
        <v>69</v>
      </c>
      <c r="E57" s="23" t="s">
        <v>180</v>
      </c>
      <c r="F57" s="25">
        <v>45391</v>
      </c>
      <c r="G57" s="25">
        <v>45397</v>
      </c>
      <c r="H57" s="25">
        <v>45397.739162812497</v>
      </c>
      <c r="I57" s="37">
        <v>312700</v>
      </c>
      <c r="J57" s="37">
        <v>312700</v>
      </c>
      <c r="K57" s="33" t="s">
        <v>13</v>
      </c>
      <c r="L57" s="26" t="s">
        <v>14</v>
      </c>
      <c r="M57" s="27"/>
      <c r="N57" s="43" t="s">
        <v>256</v>
      </c>
      <c r="O57" s="43" t="s">
        <v>239</v>
      </c>
      <c r="P57" s="46">
        <v>312700</v>
      </c>
      <c r="Q57" s="46">
        <v>0</v>
      </c>
      <c r="R57" s="46"/>
      <c r="S57" s="46"/>
      <c r="T57" s="46">
        <v>312700</v>
      </c>
      <c r="U57" s="46">
        <v>0</v>
      </c>
      <c r="V57" s="46">
        <v>0</v>
      </c>
      <c r="W57" s="46">
        <v>310636</v>
      </c>
      <c r="X57" s="46">
        <v>310636</v>
      </c>
      <c r="Y57" s="45">
        <v>1222434536</v>
      </c>
      <c r="Z57" s="46">
        <v>0</v>
      </c>
      <c r="AA57" s="27"/>
      <c r="AB57" s="27"/>
      <c r="AC57" s="61">
        <v>45473</v>
      </c>
    </row>
    <row r="58" spans="1:29" s="28" customFormat="1" x14ac:dyDescent="0.35">
      <c r="A58" s="24">
        <v>900094053</v>
      </c>
      <c r="B58" s="24" t="s">
        <v>11</v>
      </c>
      <c r="C58" s="24" t="s">
        <v>12</v>
      </c>
      <c r="D58" s="24" t="s">
        <v>70</v>
      </c>
      <c r="E58" s="23" t="s">
        <v>181</v>
      </c>
      <c r="F58" s="25">
        <v>45391</v>
      </c>
      <c r="G58" s="25">
        <v>45397</v>
      </c>
      <c r="H58" s="25">
        <v>45397.739162812497</v>
      </c>
      <c r="I58" s="37">
        <v>37600</v>
      </c>
      <c r="J58" s="37">
        <v>37600</v>
      </c>
      <c r="K58" s="33" t="s">
        <v>13</v>
      </c>
      <c r="L58" s="26" t="s">
        <v>14</v>
      </c>
      <c r="M58" s="27"/>
      <c r="N58" s="43" t="s">
        <v>256</v>
      </c>
      <c r="O58" s="43" t="s">
        <v>239</v>
      </c>
      <c r="P58" s="46">
        <v>37600</v>
      </c>
      <c r="Q58" s="46">
        <v>0</v>
      </c>
      <c r="R58" s="46"/>
      <c r="S58" s="46"/>
      <c r="T58" s="46">
        <v>37600</v>
      </c>
      <c r="U58" s="46">
        <v>0</v>
      </c>
      <c r="V58" s="46">
        <v>0</v>
      </c>
      <c r="W58" s="46">
        <v>37352</v>
      </c>
      <c r="X58" s="46">
        <v>37352</v>
      </c>
      <c r="Y58" s="45">
        <v>1222441243</v>
      </c>
      <c r="Z58" s="46">
        <v>0</v>
      </c>
      <c r="AA58" s="27"/>
      <c r="AB58" s="27"/>
      <c r="AC58" s="61">
        <v>45473</v>
      </c>
    </row>
    <row r="59" spans="1:29" s="28" customFormat="1" x14ac:dyDescent="0.35">
      <c r="A59" s="24">
        <v>900094053</v>
      </c>
      <c r="B59" s="24" t="s">
        <v>11</v>
      </c>
      <c r="C59" s="24" t="s">
        <v>12</v>
      </c>
      <c r="D59" s="24" t="s">
        <v>71</v>
      </c>
      <c r="E59" s="23" t="s">
        <v>182</v>
      </c>
      <c r="F59" s="25">
        <v>45391</v>
      </c>
      <c r="G59" s="25">
        <v>45397</v>
      </c>
      <c r="H59" s="25">
        <v>45397.739162812497</v>
      </c>
      <c r="I59" s="37">
        <v>175000</v>
      </c>
      <c r="J59" s="37">
        <v>175000</v>
      </c>
      <c r="K59" s="33" t="s">
        <v>13</v>
      </c>
      <c r="L59" s="26" t="s">
        <v>14</v>
      </c>
      <c r="M59" s="27"/>
      <c r="N59" s="43" t="s">
        <v>256</v>
      </c>
      <c r="O59" s="43" t="s">
        <v>239</v>
      </c>
      <c r="P59" s="46">
        <v>175000</v>
      </c>
      <c r="Q59" s="46">
        <v>0</v>
      </c>
      <c r="R59" s="46"/>
      <c r="S59" s="46"/>
      <c r="T59" s="46">
        <v>175000</v>
      </c>
      <c r="U59" s="46">
        <v>0</v>
      </c>
      <c r="V59" s="46">
        <v>0</v>
      </c>
      <c r="W59" s="46">
        <v>173845</v>
      </c>
      <c r="X59" s="46">
        <v>173845</v>
      </c>
      <c r="Y59" s="45">
        <v>1222441244</v>
      </c>
      <c r="Z59" s="46">
        <v>0</v>
      </c>
      <c r="AA59" s="27"/>
      <c r="AB59" s="27"/>
      <c r="AC59" s="61">
        <v>45473</v>
      </c>
    </row>
    <row r="60" spans="1:29" s="28" customFormat="1" x14ac:dyDescent="0.35">
      <c r="A60" s="24">
        <v>900094053</v>
      </c>
      <c r="B60" s="24" t="s">
        <v>11</v>
      </c>
      <c r="C60" s="24" t="s">
        <v>12</v>
      </c>
      <c r="D60" s="24" t="s">
        <v>72</v>
      </c>
      <c r="E60" s="23" t="s">
        <v>183</v>
      </c>
      <c r="F60" s="25">
        <v>45391</v>
      </c>
      <c r="G60" s="25">
        <v>45397</v>
      </c>
      <c r="H60" s="25">
        <v>45397.739162812497</v>
      </c>
      <c r="I60" s="37">
        <v>96000</v>
      </c>
      <c r="J60" s="37">
        <v>96000</v>
      </c>
      <c r="K60" s="33" t="s">
        <v>13</v>
      </c>
      <c r="L60" s="26" t="s">
        <v>14</v>
      </c>
      <c r="M60" s="27"/>
      <c r="N60" s="43" t="s">
        <v>256</v>
      </c>
      <c r="O60" s="43" t="s">
        <v>239</v>
      </c>
      <c r="P60" s="46">
        <v>96000</v>
      </c>
      <c r="Q60" s="46">
        <v>0</v>
      </c>
      <c r="R60" s="46"/>
      <c r="S60" s="46"/>
      <c r="T60" s="46">
        <v>96000</v>
      </c>
      <c r="U60" s="46">
        <v>0</v>
      </c>
      <c r="V60" s="46">
        <v>0</v>
      </c>
      <c r="W60" s="46">
        <v>95366</v>
      </c>
      <c r="X60" s="46">
        <v>95366</v>
      </c>
      <c r="Y60" s="45">
        <v>1222441245</v>
      </c>
      <c r="Z60" s="46">
        <v>0</v>
      </c>
      <c r="AA60" s="27"/>
      <c r="AB60" s="27"/>
      <c r="AC60" s="61">
        <v>45473</v>
      </c>
    </row>
    <row r="61" spans="1:29" s="28" customFormat="1" x14ac:dyDescent="0.35">
      <c r="A61" s="24">
        <v>900094053</v>
      </c>
      <c r="B61" s="24" t="s">
        <v>11</v>
      </c>
      <c r="C61" s="24" t="s">
        <v>12</v>
      </c>
      <c r="D61" s="24" t="s">
        <v>73</v>
      </c>
      <c r="E61" s="23" t="s">
        <v>184</v>
      </c>
      <c r="F61" s="25">
        <v>45391</v>
      </c>
      <c r="G61" s="25">
        <v>45397</v>
      </c>
      <c r="H61" s="25">
        <v>45397.739162812497</v>
      </c>
      <c r="I61" s="37">
        <v>18111</v>
      </c>
      <c r="J61" s="37">
        <v>18111</v>
      </c>
      <c r="K61" s="33" t="s">
        <v>13</v>
      </c>
      <c r="L61" s="26" t="s">
        <v>14</v>
      </c>
      <c r="M61" s="27"/>
      <c r="N61" s="43" t="s">
        <v>256</v>
      </c>
      <c r="O61" s="43" t="s">
        <v>239</v>
      </c>
      <c r="P61" s="46">
        <v>21900</v>
      </c>
      <c r="Q61" s="46">
        <v>0</v>
      </c>
      <c r="R61" s="46"/>
      <c r="S61" s="46"/>
      <c r="T61" s="46">
        <v>21900</v>
      </c>
      <c r="U61" s="46">
        <v>0</v>
      </c>
      <c r="V61" s="46">
        <v>0</v>
      </c>
      <c r="W61" s="46">
        <v>17966</v>
      </c>
      <c r="X61" s="46">
        <v>17966</v>
      </c>
      <c r="Y61" s="45">
        <v>1222440792</v>
      </c>
      <c r="Z61" s="46">
        <v>0</v>
      </c>
      <c r="AA61" s="27"/>
      <c r="AB61" s="27"/>
      <c r="AC61" s="61">
        <v>45473</v>
      </c>
    </row>
    <row r="62" spans="1:29" s="28" customFormat="1" x14ac:dyDescent="0.35">
      <c r="A62" s="24">
        <v>900094053</v>
      </c>
      <c r="B62" s="24" t="s">
        <v>11</v>
      </c>
      <c r="C62" s="24" t="s">
        <v>12</v>
      </c>
      <c r="D62" s="24" t="s">
        <v>74</v>
      </c>
      <c r="E62" s="23" t="s">
        <v>185</v>
      </c>
      <c r="F62" s="25">
        <v>45391</v>
      </c>
      <c r="G62" s="25">
        <v>45397</v>
      </c>
      <c r="H62" s="25">
        <v>45397.739162812497</v>
      </c>
      <c r="I62" s="37">
        <v>34500</v>
      </c>
      <c r="J62" s="37">
        <v>34500</v>
      </c>
      <c r="K62" s="33" t="s">
        <v>13</v>
      </c>
      <c r="L62" s="26" t="s">
        <v>14</v>
      </c>
      <c r="M62" s="27"/>
      <c r="N62" s="43" t="s">
        <v>256</v>
      </c>
      <c r="O62" s="43" t="s">
        <v>239</v>
      </c>
      <c r="P62" s="46">
        <v>34500</v>
      </c>
      <c r="Q62" s="46">
        <v>0</v>
      </c>
      <c r="R62" s="46"/>
      <c r="S62" s="46"/>
      <c r="T62" s="46">
        <v>34500</v>
      </c>
      <c r="U62" s="46">
        <v>0</v>
      </c>
      <c r="V62" s="46">
        <v>0</v>
      </c>
      <c r="W62" s="46">
        <v>34272</v>
      </c>
      <c r="X62" s="46">
        <v>34272</v>
      </c>
      <c r="Y62" s="45">
        <v>1222441246</v>
      </c>
      <c r="Z62" s="46">
        <v>0</v>
      </c>
      <c r="AA62" s="27"/>
      <c r="AB62" s="27"/>
      <c r="AC62" s="61">
        <v>45473</v>
      </c>
    </row>
    <row r="63" spans="1:29" s="28" customFormat="1" x14ac:dyDescent="0.35">
      <c r="A63" s="24">
        <v>900094053</v>
      </c>
      <c r="B63" s="24" t="s">
        <v>11</v>
      </c>
      <c r="C63" s="24" t="s">
        <v>12</v>
      </c>
      <c r="D63" s="24" t="s">
        <v>75</v>
      </c>
      <c r="E63" s="23" t="s">
        <v>186</v>
      </c>
      <c r="F63" s="25">
        <v>45391</v>
      </c>
      <c r="G63" s="25">
        <v>45397</v>
      </c>
      <c r="H63" s="25">
        <v>45397.739162812497</v>
      </c>
      <c r="I63" s="37">
        <v>18500</v>
      </c>
      <c r="J63" s="37">
        <v>18500</v>
      </c>
      <c r="K63" s="33" t="s">
        <v>13</v>
      </c>
      <c r="L63" s="26" t="s">
        <v>14</v>
      </c>
      <c r="M63" s="27"/>
      <c r="N63" s="43" t="s">
        <v>256</v>
      </c>
      <c r="O63" s="43" t="s">
        <v>239</v>
      </c>
      <c r="P63" s="46">
        <v>18500</v>
      </c>
      <c r="Q63" s="46">
        <v>0</v>
      </c>
      <c r="R63" s="46"/>
      <c r="S63" s="46"/>
      <c r="T63" s="46">
        <v>18500</v>
      </c>
      <c r="U63" s="46">
        <v>0</v>
      </c>
      <c r="V63" s="46">
        <v>0</v>
      </c>
      <c r="W63" s="46">
        <v>18378</v>
      </c>
      <c r="X63" s="46">
        <v>18378</v>
      </c>
      <c r="Y63" s="45">
        <v>1222441247</v>
      </c>
      <c r="Z63" s="46">
        <v>0</v>
      </c>
      <c r="AA63" s="27"/>
      <c r="AB63" s="27"/>
      <c r="AC63" s="61">
        <v>45473</v>
      </c>
    </row>
    <row r="64" spans="1:29" s="28" customFormat="1" x14ac:dyDescent="0.35">
      <c r="A64" s="24">
        <v>900094053</v>
      </c>
      <c r="B64" s="24" t="s">
        <v>11</v>
      </c>
      <c r="C64" s="24" t="s">
        <v>12</v>
      </c>
      <c r="D64" s="24" t="s">
        <v>76</v>
      </c>
      <c r="E64" s="23" t="s">
        <v>187</v>
      </c>
      <c r="F64" s="25">
        <v>45391</v>
      </c>
      <c r="G64" s="25">
        <v>45397</v>
      </c>
      <c r="H64" s="25">
        <v>45397.728322141207</v>
      </c>
      <c r="I64" s="37">
        <v>13200000</v>
      </c>
      <c r="J64" s="37">
        <v>13200000</v>
      </c>
      <c r="K64" s="33" t="s">
        <v>13</v>
      </c>
      <c r="L64" s="26" t="s">
        <v>14</v>
      </c>
      <c r="M64" s="27"/>
      <c r="N64" s="43" t="s">
        <v>256</v>
      </c>
      <c r="O64" s="43" t="s">
        <v>239</v>
      </c>
      <c r="P64" s="46">
        <v>13200000</v>
      </c>
      <c r="Q64" s="46">
        <v>0</v>
      </c>
      <c r="R64" s="46"/>
      <c r="S64" s="46"/>
      <c r="T64" s="46">
        <v>13200000</v>
      </c>
      <c r="U64" s="46">
        <v>0</v>
      </c>
      <c r="V64" s="46">
        <v>0</v>
      </c>
      <c r="W64" s="46">
        <v>12782880</v>
      </c>
      <c r="X64" s="46">
        <v>12782880</v>
      </c>
      <c r="Y64" s="45">
        <v>1222434537</v>
      </c>
      <c r="Z64" s="46">
        <v>0</v>
      </c>
      <c r="AA64" s="27"/>
      <c r="AB64" s="27"/>
      <c r="AC64" s="61">
        <v>45473</v>
      </c>
    </row>
    <row r="65" spans="1:29" s="28" customFormat="1" x14ac:dyDescent="0.35">
      <c r="A65" s="24">
        <v>900094053</v>
      </c>
      <c r="B65" s="24" t="s">
        <v>11</v>
      </c>
      <c r="C65" s="24" t="s">
        <v>12</v>
      </c>
      <c r="D65" s="24" t="s">
        <v>77</v>
      </c>
      <c r="E65" s="23" t="s">
        <v>188</v>
      </c>
      <c r="F65" s="25">
        <v>45391</v>
      </c>
      <c r="G65" s="25">
        <v>45397</v>
      </c>
      <c r="H65" s="25">
        <v>45397.728322141207</v>
      </c>
      <c r="I65" s="37">
        <v>2550000</v>
      </c>
      <c r="J65" s="37">
        <v>2550000</v>
      </c>
      <c r="K65" s="33" t="s">
        <v>13</v>
      </c>
      <c r="L65" s="26" t="s">
        <v>14</v>
      </c>
      <c r="M65" s="27"/>
      <c r="N65" s="43" t="s">
        <v>256</v>
      </c>
      <c r="O65" s="43" t="s">
        <v>239</v>
      </c>
      <c r="P65" s="46">
        <v>2550000</v>
      </c>
      <c r="Q65" s="46">
        <v>0</v>
      </c>
      <c r="R65" s="46"/>
      <c r="S65" s="46"/>
      <c r="T65" s="46">
        <v>2550000</v>
      </c>
      <c r="U65" s="46">
        <v>0</v>
      </c>
      <c r="V65" s="46">
        <v>0</v>
      </c>
      <c r="W65" s="46">
        <v>2533170</v>
      </c>
      <c r="X65" s="46">
        <v>2533170</v>
      </c>
      <c r="Y65" s="45">
        <v>1222434538</v>
      </c>
      <c r="Z65" s="46">
        <v>0</v>
      </c>
      <c r="AA65" s="27"/>
      <c r="AB65" s="27"/>
      <c r="AC65" s="61">
        <v>45473</v>
      </c>
    </row>
    <row r="66" spans="1:29" s="28" customFormat="1" x14ac:dyDescent="0.35">
      <c r="A66" s="24">
        <v>900094053</v>
      </c>
      <c r="B66" s="24" t="s">
        <v>11</v>
      </c>
      <c r="C66" s="24" t="s">
        <v>12</v>
      </c>
      <c r="D66" s="24" t="s">
        <v>78</v>
      </c>
      <c r="E66" s="23" t="s">
        <v>189</v>
      </c>
      <c r="F66" s="25">
        <v>45395</v>
      </c>
      <c r="G66" s="25">
        <v>45397</v>
      </c>
      <c r="H66" s="25">
        <v>45397.739162812497</v>
      </c>
      <c r="I66" s="37">
        <v>49504</v>
      </c>
      <c r="J66" s="37">
        <v>49504</v>
      </c>
      <c r="K66" s="33" t="s">
        <v>13</v>
      </c>
      <c r="L66" s="26" t="s">
        <v>14</v>
      </c>
      <c r="M66" s="27"/>
      <c r="N66" s="43" t="s">
        <v>256</v>
      </c>
      <c r="O66" s="43" t="s">
        <v>239</v>
      </c>
      <c r="P66" s="46">
        <v>49504</v>
      </c>
      <c r="Q66" s="46">
        <v>0</v>
      </c>
      <c r="R66" s="46"/>
      <c r="S66" s="46"/>
      <c r="T66" s="46">
        <v>49504</v>
      </c>
      <c r="U66" s="46">
        <v>0</v>
      </c>
      <c r="V66" s="46">
        <v>0</v>
      </c>
      <c r="W66" s="46">
        <v>49177</v>
      </c>
      <c r="X66" s="46">
        <v>49177</v>
      </c>
      <c r="Y66" s="45">
        <v>1222441260</v>
      </c>
      <c r="Z66" s="46">
        <v>0</v>
      </c>
      <c r="AA66" s="27"/>
      <c r="AB66" s="27"/>
      <c r="AC66" s="61">
        <v>45473</v>
      </c>
    </row>
    <row r="67" spans="1:29" s="28" customFormat="1" x14ac:dyDescent="0.35">
      <c r="A67" s="24">
        <v>900094053</v>
      </c>
      <c r="B67" s="24" t="s">
        <v>11</v>
      </c>
      <c r="C67" s="24" t="s">
        <v>12</v>
      </c>
      <c r="D67" s="24" t="s">
        <v>79</v>
      </c>
      <c r="E67" s="23" t="s">
        <v>190</v>
      </c>
      <c r="F67" s="25">
        <v>45395</v>
      </c>
      <c r="G67" s="25">
        <v>45397</v>
      </c>
      <c r="H67" s="25">
        <v>45397.739162812497</v>
      </c>
      <c r="I67" s="37">
        <v>40000</v>
      </c>
      <c r="J67" s="37">
        <v>40000</v>
      </c>
      <c r="K67" s="33" t="s">
        <v>13</v>
      </c>
      <c r="L67" s="26" t="s">
        <v>14</v>
      </c>
      <c r="M67" s="27"/>
      <c r="N67" s="43" t="s">
        <v>256</v>
      </c>
      <c r="O67" s="43" t="s">
        <v>239</v>
      </c>
      <c r="P67" s="46">
        <v>40000</v>
      </c>
      <c r="Q67" s="46">
        <v>0</v>
      </c>
      <c r="R67" s="46"/>
      <c r="S67" s="46"/>
      <c r="T67" s="46">
        <v>40000</v>
      </c>
      <c r="U67" s="46">
        <v>0</v>
      </c>
      <c r="V67" s="46">
        <v>0</v>
      </c>
      <c r="W67" s="46">
        <v>39736</v>
      </c>
      <c r="X67" s="46">
        <v>39736</v>
      </c>
      <c r="Y67" s="45">
        <v>1222434539</v>
      </c>
      <c r="Z67" s="46">
        <v>0</v>
      </c>
      <c r="AA67" s="27"/>
      <c r="AB67" s="27"/>
      <c r="AC67" s="61">
        <v>45473</v>
      </c>
    </row>
    <row r="68" spans="1:29" s="28" customFormat="1" x14ac:dyDescent="0.35">
      <c r="A68" s="24">
        <v>900094053</v>
      </c>
      <c r="B68" s="24" t="s">
        <v>11</v>
      </c>
      <c r="C68" s="24" t="s">
        <v>12</v>
      </c>
      <c r="D68" s="24" t="s">
        <v>80</v>
      </c>
      <c r="E68" s="23" t="s">
        <v>191</v>
      </c>
      <c r="F68" s="25">
        <v>45395</v>
      </c>
      <c r="G68" s="25">
        <v>45397</v>
      </c>
      <c r="H68" s="25">
        <v>45397.739162812497</v>
      </c>
      <c r="I68" s="37">
        <v>37000</v>
      </c>
      <c r="J68" s="37">
        <v>37000</v>
      </c>
      <c r="K68" s="33" t="s">
        <v>13</v>
      </c>
      <c r="L68" s="26" t="s">
        <v>14</v>
      </c>
      <c r="M68" s="27"/>
      <c r="N68" s="43" t="s">
        <v>256</v>
      </c>
      <c r="O68" s="43" t="s">
        <v>239</v>
      </c>
      <c r="P68" s="46">
        <v>37000</v>
      </c>
      <c r="Q68" s="46">
        <v>0</v>
      </c>
      <c r="R68" s="46"/>
      <c r="S68" s="46"/>
      <c r="T68" s="46">
        <v>37000</v>
      </c>
      <c r="U68" s="46">
        <v>0</v>
      </c>
      <c r="V68" s="46">
        <v>0</v>
      </c>
      <c r="W68" s="46">
        <v>36756</v>
      </c>
      <c r="X68" s="46">
        <v>36756</v>
      </c>
      <c r="Y68" s="45">
        <v>1222441261</v>
      </c>
      <c r="Z68" s="46">
        <v>0</v>
      </c>
      <c r="AA68" s="27"/>
      <c r="AB68" s="27"/>
      <c r="AC68" s="61">
        <v>45473</v>
      </c>
    </row>
    <row r="69" spans="1:29" s="28" customFormat="1" x14ac:dyDescent="0.35">
      <c r="A69" s="24">
        <v>900094053</v>
      </c>
      <c r="B69" s="24" t="s">
        <v>11</v>
      </c>
      <c r="C69" s="24" t="s">
        <v>12</v>
      </c>
      <c r="D69" s="24" t="s">
        <v>81</v>
      </c>
      <c r="E69" s="23" t="s">
        <v>192</v>
      </c>
      <c r="F69" s="25">
        <v>45395</v>
      </c>
      <c r="G69" s="25">
        <v>45397</v>
      </c>
      <c r="H69" s="25">
        <v>45397.739162812497</v>
      </c>
      <c r="I69" s="37">
        <v>37600</v>
      </c>
      <c r="J69" s="37">
        <v>37600</v>
      </c>
      <c r="K69" s="33" t="s">
        <v>13</v>
      </c>
      <c r="L69" s="26" t="s">
        <v>14</v>
      </c>
      <c r="M69" s="27"/>
      <c r="N69" s="43" t="s">
        <v>256</v>
      </c>
      <c r="O69" s="43" t="s">
        <v>239</v>
      </c>
      <c r="P69" s="46">
        <v>37600</v>
      </c>
      <c r="Q69" s="46">
        <v>0</v>
      </c>
      <c r="R69" s="46"/>
      <c r="S69" s="46"/>
      <c r="T69" s="46">
        <v>37600</v>
      </c>
      <c r="U69" s="46">
        <v>0</v>
      </c>
      <c r="V69" s="46">
        <v>0</v>
      </c>
      <c r="W69" s="46">
        <v>37352</v>
      </c>
      <c r="X69" s="46">
        <v>37352</v>
      </c>
      <c r="Y69" s="45">
        <v>1222441262</v>
      </c>
      <c r="Z69" s="46">
        <v>0</v>
      </c>
      <c r="AA69" s="27"/>
      <c r="AB69" s="27"/>
      <c r="AC69" s="61">
        <v>45473</v>
      </c>
    </row>
    <row r="70" spans="1:29" s="28" customFormat="1" x14ac:dyDescent="0.35">
      <c r="A70" s="24">
        <v>900094053</v>
      </c>
      <c r="B70" s="24" t="s">
        <v>11</v>
      </c>
      <c r="C70" s="24" t="s">
        <v>12</v>
      </c>
      <c r="D70" s="24" t="s">
        <v>82</v>
      </c>
      <c r="E70" s="23" t="s">
        <v>193</v>
      </c>
      <c r="F70" s="25">
        <v>45395</v>
      </c>
      <c r="G70" s="25">
        <v>45397</v>
      </c>
      <c r="H70" s="25">
        <v>45397.739162812497</v>
      </c>
      <c r="I70" s="37">
        <v>4790000</v>
      </c>
      <c r="J70" s="37">
        <v>4790000</v>
      </c>
      <c r="K70" s="33" t="s">
        <v>13</v>
      </c>
      <c r="L70" s="26" t="s">
        <v>14</v>
      </c>
      <c r="M70" s="27"/>
      <c r="N70" s="43" t="s">
        <v>256</v>
      </c>
      <c r="O70" s="43" t="s">
        <v>239</v>
      </c>
      <c r="P70" s="46">
        <v>4790000</v>
      </c>
      <c r="Q70" s="46">
        <v>0</v>
      </c>
      <c r="R70" s="46"/>
      <c r="S70" s="46"/>
      <c r="T70" s="46">
        <v>4790000</v>
      </c>
      <c r="U70" s="46">
        <v>0</v>
      </c>
      <c r="V70" s="46">
        <v>0</v>
      </c>
      <c r="W70" s="46">
        <v>4758386</v>
      </c>
      <c r="X70" s="46">
        <v>4758386</v>
      </c>
      <c r="Y70" s="45">
        <v>1222441263</v>
      </c>
      <c r="Z70" s="46">
        <v>0</v>
      </c>
      <c r="AA70" s="27"/>
      <c r="AB70" s="27"/>
      <c r="AC70" s="61">
        <v>45473</v>
      </c>
    </row>
    <row r="71" spans="1:29" s="28" customFormat="1" x14ac:dyDescent="0.35">
      <c r="A71" s="24">
        <v>900094053</v>
      </c>
      <c r="B71" s="24" t="s">
        <v>11</v>
      </c>
      <c r="C71" s="24" t="s">
        <v>12</v>
      </c>
      <c r="D71" s="24" t="s">
        <v>83</v>
      </c>
      <c r="E71" s="23" t="s">
        <v>194</v>
      </c>
      <c r="F71" s="25">
        <v>45415</v>
      </c>
      <c r="G71" s="25">
        <v>45422</v>
      </c>
      <c r="H71" s="25">
        <v>45422.446016747686</v>
      </c>
      <c r="I71" s="37">
        <v>40000</v>
      </c>
      <c r="J71" s="37">
        <v>40000</v>
      </c>
      <c r="K71" s="33" t="s">
        <v>13</v>
      </c>
      <c r="L71" s="26" t="s">
        <v>14</v>
      </c>
      <c r="M71" s="27"/>
      <c r="N71" s="43" t="s">
        <v>256</v>
      </c>
      <c r="O71" s="43" t="s">
        <v>239</v>
      </c>
      <c r="P71" s="46">
        <v>40000</v>
      </c>
      <c r="Q71" s="46">
        <v>0</v>
      </c>
      <c r="R71" s="46"/>
      <c r="S71" s="46"/>
      <c r="T71" s="46">
        <v>40000</v>
      </c>
      <c r="U71" s="46">
        <v>0</v>
      </c>
      <c r="V71" s="46">
        <v>0</v>
      </c>
      <c r="W71" s="46">
        <v>39736</v>
      </c>
      <c r="X71" s="46">
        <v>39736</v>
      </c>
      <c r="Y71" s="45">
        <v>1222467334</v>
      </c>
      <c r="Z71" s="46">
        <v>0</v>
      </c>
      <c r="AA71" s="27"/>
      <c r="AB71" s="27"/>
      <c r="AC71" s="61">
        <v>45473</v>
      </c>
    </row>
    <row r="72" spans="1:29" s="28" customFormat="1" x14ac:dyDescent="0.35">
      <c r="A72" s="24">
        <v>900094053</v>
      </c>
      <c r="B72" s="24" t="s">
        <v>11</v>
      </c>
      <c r="C72" s="24" t="s">
        <v>12</v>
      </c>
      <c r="D72" s="24" t="s">
        <v>84</v>
      </c>
      <c r="E72" s="23" t="s">
        <v>195</v>
      </c>
      <c r="F72" s="25">
        <v>45415</v>
      </c>
      <c r="G72" s="25">
        <v>45422</v>
      </c>
      <c r="H72" s="25">
        <v>45422.446016747686</v>
      </c>
      <c r="I72" s="37">
        <v>40000</v>
      </c>
      <c r="J72" s="37">
        <v>40000</v>
      </c>
      <c r="K72" s="33" t="s">
        <v>13</v>
      </c>
      <c r="L72" s="26" t="s">
        <v>14</v>
      </c>
      <c r="M72" s="27"/>
      <c r="N72" s="43" t="s">
        <v>256</v>
      </c>
      <c r="O72" s="43" t="s">
        <v>239</v>
      </c>
      <c r="P72" s="46">
        <v>40000</v>
      </c>
      <c r="Q72" s="46">
        <v>0</v>
      </c>
      <c r="R72" s="46"/>
      <c r="S72" s="46"/>
      <c r="T72" s="46">
        <v>40000</v>
      </c>
      <c r="U72" s="46">
        <v>0</v>
      </c>
      <c r="V72" s="46">
        <v>0</v>
      </c>
      <c r="W72" s="46">
        <v>39736</v>
      </c>
      <c r="X72" s="46">
        <v>39736</v>
      </c>
      <c r="Y72" s="45">
        <v>1222467335</v>
      </c>
      <c r="Z72" s="46">
        <v>0</v>
      </c>
      <c r="AA72" s="27"/>
      <c r="AB72" s="27"/>
      <c r="AC72" s="61">
        <v>45473</v>
      </c>
    </row>
    <row r="73" spans="1:29" s="28" customFormat="1" x14ac:dyDescent="0.35">
      <c r="A73" s="24">
        <v>900094053</v>
      </c>
      <c r="B73" s="24" t="s">
        <v>11</v>
      </c>
      <c r="C73" s="24" t="s">
        <v>12</v>
      </c>
      <c r="D73" s="24" t="s">
        <v>85</v>
      </c>
      <c r="E73" s="23" t="s">
        <v>196</v>
      </c>
      <c r="F73" s="25">
        <v>45415</v>
      </c>
      <c r="G73" s="25">
        <v>45422</v>
      </c>
      <c r="H73" s="25">
        <v>45422.446016747686</v>
      </c>
      <c r="I73" s="37">
        <v>30532</v>
      </c>
      <c r="J73" s="37">
        <v>30532</v>
      </c>
      <c r="K73" s="33" t="s">
        <v>13</v>
      </c>
      <c r="L73" s="26" t="s">
        <v>14</v>
      </c>
      <c r="M73" s="27"/>
      <c r="N73" s="43" t="s">
        <v>256</v>
      </c>
      <c r="O73" s="43" t="s">
        <v>239</v>
      </c>
      <c r="P73" s="46">
        <v>34500</v>
      </c>
      <c r="Q73" s="46">
        <v>0</v>
      </c>
      <c r="R73" s="46"/>
      <c r="S73" s="46"/>
      <c r="T73" s="46">
        <v>34500</v>
      </c>
      <c r="U73" s="46">
        <v>0</v>
      </c>
      <c r="V73" s="46">
        <v>0</v>
      </c>
      <c r="W73" s="46">
        <v>34272</v>
      </c>
      <c r="X73" s="46">
        <v>34272</v>
      </c>
      <c r="Y73" s="45">
        <v>1222467336</v>
      </c>
      <c r="Z73" s="46">
        <v>0</v>
      </c>
      <c r="AA73" s="27"/>
      <c r="AB73" s="27"/>
      <c r="AC73" s="61">
        <v>45473</v>
      </c>
    </row>
    <row r="74" spans="1:29" s="28" customFormat="1" x14ac:dyDescent="0.35">
      <c r="A74" s="24">
        <v>900094053</v>
      </c>
      <c r="B74" s="24" t="s">
        <v>11</v>
      </c>
      <c r="C74" s="24" t="s">
        <v>12</v>
      </c>
      <c r="D74" s="24" t="s">
        <v>86</v>
      </c>
      <c r="E74" s="23" t="s">
        <v>197</v>
      </c>
      <c r="F74" s="25">
        <v>45415</v>
      </c>
      <c r="G74" s="25">
        <v>45422</v>
      </c>
      <c r="H74" s="25">
        <v>45422.446016747686</v>
      </c>
      <c r="I74" s="37">
        <v>187000</v>
      </c>
      <c r="J74" s="37">
        <v>187000</v>
      </c>
      <c r="K74" s="33" t="s">
        <v>13</v>
      </c>
      <c r="L74" s="26" t="s">
        <v>14</v>
      </c>
      <c r="M74" s="27"/>
      <c r="N74" s="43" t="s">
        <v>256</v>
      </c>
      <c r="O74" s="43" t="s">
        <v>239</v>
      </c>
      <c r="P74" s="46">
        <v>187000</v>
      </c>
      <c r="Q74" s="46">
        <v>0</v>
      </c>
      <c r="R74" s="46"/>
      <c r="S74" s="46"/>
      <c r="T74" s="46">
        <v>187000</v>
      </c>
      <c r="U74" s="46">
        <v>0</v>
      </c>
      <c r="V74" s="46">
        <v>0</v>
      </c>
      <c r="W74" s="46">
        <v>185766</v>
      </c>
      <c r="X74" s="46">
        <v>185766</v>
      </c>
      <c r="Y74" s="45">
        <v>1222467337</v>
      </c>
      <c r="Z74" s="46">
        <v>0</v>
      </c>
      <c r="AA74" s="27"/>
      <c r="AB74" s="27"/>
      <c r="AC74" s="61">
        <v>45473</v>
      </c>
    </row>
    <row r="75" spans="1:29" s="28" customFormat="1" x14ac:dyDescent="0.35">
      <c r="A75" s="24">
        <v>900094053</v>
      </c>
      <c r="B75" s="24" t="s">
        <v>11</v>
      </c>
      <c r="C75" s="24" t="s">
        <v>12</v>
      </c>
      <c r="D75" s="24" t="s">
        <v>87</v>
      </c>
      <c r="E75" s="23" t="s">
        <v>198</v>
      </c>
      <c r="F75" s="25">
        <v>45415</v>
      </c>
      <c r="G75" s="25">
        <v>45422</v>
      </c>
      <c r="H75" s="25">
        <v>45422.446016747686</v>
      </c>
      <c r="I75" s="37">
        <v>193500</v>
      </c>
      <c r="J75" s="37">
        <v>193500</v>
      </c>
      <c r="K75" s="33" t="s">
        <v>13</v>
      </c>
      <c r="L75" s="26" t="s">
        <v>14</v>
      </c>
      <c r="M75" s="27"/>
      <c r="N75" s="43" t="s">
        <v>256</v>
      </c>
      <c r="O75" s="43" t="s">
        <v>239</v>
      </c>
      <c r="P75" s="46">
        <v>193500</v>
      </c>
      <c r="Q75" s="46">
        <v>0</v>
      </c>
      <c r="R75" s="46"/>
      <c r="S75" s="46"/>
      <c r="T75" s="46">
        <v>193500</v>
      </c>
      <c r="U75" s="46">
        <v>0</v>
      </c>
      <c r="V75" s="46">
        <v>0</v>
      </c>
      <c r="W75" s="46">
        <v>192223</v>
      </c>
      <c r="X75" s="46">
        <v>192223</v>
      </c>
      <c r="Y75" s="45">
        <v>1222467338</v>
      </c>
      <c r="Z75" s="46">
        <v>0</v>
      </c>
      <c r="AA75" s="27"/>
      <c r="AB75" s="27"/>
      <c r="AC75" s="61">
        <v>45473</v>
      </c>
    </row>
    <row r="76" spans="1:29" s="28" customFormat="1" x14ac:dyDescent="0.35">
      <c r="A76" s="24">
        <v>900094053</v>
      </c>
      <c r="B76" s="24" t="s">
        <v>11</v>
      </c>
      <c r="C76" s="24" t="s">
        <v>12</v>
      </c>
      <c r="D76" s="24" t="s">
        <v>88</v>
      </c>
      <c r="E76" s="23" t="s">
        <v>199</v>
      </c>
      <c r="F76" s="25">
        <v>45415</v>
      </c>
      <c r="G76" s="25">
        <v>45422</v>
      </c>
      <c r="H76" s="25">
        <v>45422.446016747686</v>
      </c>
      <c r="I76" s="37">
        <v>170000</v>
      </c>
      <c r="J76" s="37">
        <v>170000</v>
      </c>
      <c r="K76" s="33" t="s">
        <v>13</v>
      </c>
      <c r="L76" s="26" t="s">
        <v>14</v>
      </c>
      <c r="M76" s="27"/>
      <c r="N76" s="43" t="s">
        <v>256</v>
      </c>
      <c r="O76" s="43" t="s">
        <v>239</v>
      </c>
      <c r="P76" s="46">
        <v>170000</v>
      </c>
      <c r="Q76" s="46">
        <v>0</v>
      </c>
      <c r="R76" s="46"/>
      <c r="S76" s="46"/>
      <c r="T76" s="46">
        <v>170000</v>
      </c>
      <c r="U76" s="46">
        <v>0</v>
      </c>
      <c r="V76" s="46">
        <v>0</v>
      </c>
      <c r="W76" s="46">
        <v>168878</v>
      </c>
      <c r="X76" s="46">
        <v>168878</v>
      </c>
      <c r="Y76" s="45">
        <v>1222467339</v>
      </c>
      <c r="Z76" s="46">
        <v>0</v>
      </c>
      <c r="AA76" s="27"/>
      <c r="AB76" s="27"/>
      <c r="AC76" s="61">
        <v>45473</v>
      </c>
    </row>
    <row r="77" spans="1:29" s="28" customFormat="1" x14ac:dyDescent="0.35">
      <c r="A77" s="24">
        <v>900094053</v>
      </c>
      <c r="B77" s="24" t="s">
        <v>11</v>
      </c>
      <c r="C77" s="24" t="s">
        <v>12</v>
      </c>
      <c r="D77" s="24" t="s">
        <v>89</v>
      </c>
      <c r="E77" s="23" t="s">
        <v>200</v>
      </c>
      <c r="F77" s="25">
        <v>45415</v>
      </c>
      <c r="G77" s="25">
        <v>45422</v>
      </c>
      <c r="H77" s="25">
        <v>45422.446016747686</v>
      </c>
      <c r="I77" s="37">
        <v>34500</v>
      </c>
      <c r="J77" s="37">
        <v>34500</v>
      </c>
      <c r="K77" s="33" t="s">
        <v>13</v>
      </c>
      <c r="L77" s="26" t="s">
        <v>14</v>
      </c>
      <c r="M77" s="27"/>
      <c r="N77" s="43" t="s">
        <v>256</v>
      </c>
      <c r="O77" s="43" t="s">
        <v>239</v>
      </c>
      <c r="P77" s="46">
        <v>34500</v>
      </c>
      <c r="Q77" s="46">
        <v>0</v>
      </c>
      <c r="R77" s="46"/>
      <c r="S77" s="46"/>
      <c r="T77" s="46">
        <v>34500</v>
      </c>
      <c r="U77" s="46">
        <v>0</v>
      </c>
      <c r="V77" s="46">
        <v>0</v>
      </c>
      <c r="W77" s="46">
        <v>34272</v>
      </c>
      <c r="X77" s="46">
        <v>34272</v>
      </c>
      <c r="Y77" s="45">
        <v>1222467340</v>
      </c>
      <c r="Z77" s="46">
        <v>0</v>
      </c>
      <c r="AA77" s="27"/>
      <c r="AB77" s="27"/>
      <c r="AC77" s="61">
        <v>45473</v>
      </c>
    </row>
    <row r="78" spans="1:29" s="28" customFormat="1" x14ac:dyDescent="0.35">
      <c r="A78" s="24">
        <v>900094053</v>
      </c>
      <c r="B78" s="24" t="s">
        <v>11</v>
      </c>
      <c r="C78" s="24" t="s">
        <v>12</v>
      </c>
      <c r="D78" s="24" t="s">
        <v>90</v>
      </c>
      <c r="E78" s="23" t="s">
        <v>201</v>
      </c>
      <c r="F78" s="25">
        <v>45415</v>
      </c>
      <c r="G78" s="25">
        <v>45422</v>
      </c>
      <c r="H78" s="25">
        <v>45422.446016747686</v>
      </c>
      <c r="I78" s="37">
        <v>334570</v>
      </c>
      <c r="J78" s="37">
        <v>334570</v>
      </c>
      <c r="K78" s="33" t="s">
        <v>13</v>
      </c>
      <c r="L78" s="26" t="s">
        <v>14</v>
      </c>
      <c r="M78" s="27"/>
      <c r="N78" s="43" t="s">
        <v>256</v>
      </c>
      <c r="O78" s="43" t="s">
        <v>239</v>
      </c>
      <c r="P78" s="46">
        <v>367000</v>
      </c>
      <c r="Q78" s="46">
        <v>0</v>
      </c>
      <c r="R78" s="46"/>
      <c r="S78" s="46"/>
      <c r="T78" s="46">
        <v>367000</v>
      </c>
      <c r="U78" s="46">
        <v>0</v>
      </c>
      <c r="V78" s="46">
        <v>0</v>
      </c>
      <c r="W78" s="46">
        <v>364578</v>
      </c>
      <c r="X78" s="46">
        <v>364578</v>
      </c>
      <c r="Y78" s="45">
        <v>1222467341</v>
      </c>
      <c r="Z78" s="46">
        <v>0</v>
      </c>
      <c r="AA78" s="27"/>
      <c r="AB78" s="27"/>
      <c r="AC78" s="61">
        <v>45473</v>
      </c>
    </row>
    <row r="79" spans="1:29" s="28" customFormat="1" x14ac:dyDescent="0.35">
      <c r="A79" s="24">
        <v>900094053</v>
      </c>
      <c r="B79" s="24" t="s">
        <v>11</v>
      </c>
      <c r="C79" s="24" t="s">
        <v>12</v>
      </c>
      <c r="D79" s="24" t="s">
        <v>91</v>
      </c>
      <c r="E79" s="23" t="s">
        <v>202</v>
      </c>
      <c r="F79" s="25">
        <v>45415</v>
      </c>
      <c r="G79" s="25">
        <v>45422</v>
      </c>
      <c r="H79" s="25">
        <v>45422.446016747686</v>
      </c>
      <c r="I79" s="37">
        <v>158000</v>
      </c>
      <c r="J79" s="37">
        <v>158000</v>
      </c>
      <c r="K79" s="33" t="s">
        <v>13</v>
      </c>
      <c r="L79" s="26" t="s">
        <v>14</v>
      </c>
      <c r="M79" s="27"/>
      <c r="N79" s="43" t="s">
        <v>256</v>
      </c>
      <c r="O79" s="43" t="s">
        <v>239</v>
      </c>
      <c r="P79" s="46">
        <v>158000</v>
      </c>
      <c r="Q79" s="46">
        <v>0</v>
      </c>
      <c r="R79" s="46"/>
      <c r="S79" s="46"/>
      <c r="T79" s="46">
        <v>158000</v>
      </c>
      <c r="U79" s="46">
        <v>0</v>
      </c>
      <c r="V79" s="46">
        <v>0</v>
      </c>
      <c r="W79" s="46">
        <v>156957</v>
      </c>
      <c r="X79" s="46">
        <v>156957</v>
      </c>
      <c r="Y79" s="45">
        <v>1222467342</v>
      </c>
      <c r="Z79" s="46">
        <v>0</v>
      </c>
      <c r="AA79" s="27"/>
      <c r="AB79" s="27"/>
      <c r="AC79" s="61">
        <v>45473</v>
      </c>
    </row>
    <row r="80" spans="1:29" s="28" customFormat="1" x14ac:dyDescent="0.35">
      <c r="A80" s="24">
        <v>900094053</v>
      </c>
      <c r="B80" s="24" t="s">
        <v>11</v>
      </c>
      <c r="C80" s="24" t="s">
        <v>12</v>
      </c>
      <c r="D80" s="24" t="s">
        <v>92</v>
      </c>
      <c r="E80" s="23" t="s">
        <v>203</v>
      </c>
      <c r="F80" s="25">
        <v>45415</v>
      </c>
      <c r="G80" s="25">
        <v>45422</v>
      </c>
      <c r="H80" s="25">
        <v>45422.446016747686</v>
      </c>
      <c r="I80" s="37">
        <v>480000</v>
      </c>
      <c r="J80" s="37">
        <v>480000</v>
      </c>
      <c r="K80" s="33" t="s">
        <v>13</v>
      </c>
      <c r="L80" s="26" t="s">
        <v>14</v>
      </c>
      <c r="M80" s="27"/>
      <c r="N80" s="43" t="s">
        <v>256</v>
      </c>
      <c r="O80" s="43" t="s">
        <v>239</v>
      </c>
      <c r="P80" s="46">
        <v>480000</v>
      </c>
      <c r="Q80" s="46">
        <v>0</v>
      </c>
      <c r="R80" s="46"/>
      <c r="S80" s="46"/>
      <c r="T80" s="46">
        <v>480000</v>
      </c>
      <c r="U80" s="46">
        <v>0</v>
      </c>
      <c r="V80" s="46">
        <v>0</v>
      </c>
      <c r="W80" s="46">
        <v>476832</v>
      </c>
      <c r="X80" s="46">
        <v>476832</v>
      </c>
      <c r="Y80" s="45">
        <v>1222467343</v>
      </c>
      <c r="Z80" s="46">
        <v>0</v>
      </c>
      <c r="AA80" s="27"/>
      <c r="AB80" s="27"/>
      <c r="AC80" s="61">
        <v>45473</v>
      </c>
    </row>
    <row r="81" spans="1:29" s="28" customFormat="1" x14ac:dyDescent="0.35">
      <c r="A81" s="24">
        <v>900094053</v>
      </c>
      <c r="B81" s="24" t="s">
        <v>11</v>
      </c>
      <c r="C81" s="24" t="s">
        <v>12</v>
      </c>
      <c r="D81" s="24" t="s">
        <v>93</v>
      </c>
      <c r="E81" s="23" t="s">
        <v>204</v>
      </c>
      <c r="F81" s="25">
        <v>45415</v>
      </c>
      <c r="G81" s="25">
        <v>45422</v>
      </c>
      <c r="H81" s="25">
        <v>45422.446016747686</v>
      </c>
      <c r="I81" s="37">
        <v>100900</v>
      </c>
      <c r="J81" s="37">
        <v>100900</v>
      </c>
      <c r="K81" s="33" t="s">
        <v>13</v>
      </c>
      <c r="L81" s="26" t="s">
        <v>14</v>
      </c>
      <c r="M81" s="27"/>
      <c r="N81" s="43" t="s">
        <v>256</v>
      </c>
      <c r="O81" s="43" t="s">
        <v>239</v>
      </c>
      <c r="P81" s="46">
        <v>100900</v>
      </c>
      <c r="Q81" s="46">
        <v>0</v>
      </c>
      <c r="R81" s="46"/>
      <c r="S81" s="46"/>
      <c r="T81" s="46">
        <v>100900</v>
      </c>
      <c r="U81" s="46">
        <v>0</v>
      </c>
      <c r="V81" s="46">
        <v>0</v>
      </c>
      <c r="W81" s="46">
        <v>100234</v>
      </c>
      <c r="X81" s="46">
        <v>100234</v>
      </c>
      <c r="Y81" s="45">
        <v>1222467344</v>
      </c>
      <c r="Z81" s="46">
        <v>0</v>
      </c>
      <c r="AA81" s="27"/>
      <c r="AB81" s="27"/>
      <c r="AC81" s="61">
        <v>45473</v>
      </c>
    </row>
    <row r="82" spans="1:29" s="28" customFormat="1" x14ac:dyDescent="0.35">
      <c r="A82" s="24">
        <v>900094053</v>
      </c>
      <c r="B82" s="24" t="s">
        <v>11</v>
      </c>
      <c r="C82" s="24" t="s">
        <v>12</v>
      </c>
      <c r="D82" s="24" t="s">
        <v>94</v>
      </c>
      <c r="E82" s="23" t="s">
        <v>205</v>
      </c>
      <c r="F82" s="25">
        <v>45415</v>
      </c>
      <c r="G82" s="25">
        <v>45422</v>
      </c>
      <c r="H82" s="25">
        <v>45422.446016747686</v>
      </c>
      <c r="I82" s="37">
        <v>206800</v>
      </c>
      <c r="J82" s="37">
        <v>206800</v>
      </c>
      <c r="K82" s="33" t="s">
        <v>13</v>
      </c>
      <c r="L82" s="26" t="s">
        <v>14</v>
      </c>
      <c r="M82" s="27"/>
      <c r="N82" s="43" t="s">
        <v>256</v>
      </c>
      <c r="O82" s="43" t="s">
        <v>239</v>
      </c>
      <c r="P82" s="46">
        <v>206800</v>
      </c>
      <c r="Q82" s="46">
        <v>0</v>
      </c>
      <c r="R82" s="46"/>
      <c r="S82" s="46"/>
      <c r="T82" s="46">
        <v>206800</v>
      </c>
      <c r="U82" s="46">
        <v>0</v>
      </c>
      <c r="V82" s="46">
        <v>0</v>
      </c>
      <c r="W82" s="46">
        <v>205435</v>
      </c>
      <c r="X82" s="46">
        <v>205435</v>
      </c>
      <c r="Y82" s="45">
        <v>1222467345</v>
      </c>
      <c r="Z82" s="46">
        <v>0</v>
      </c>
      <c r="AA82" s="27"/>
      <c r="AB82" s="27"/>
      <c r="AC82" s="61">
        <v>45473</v>
      </c>
    </row>
    <row r="83" spans="1:29" s="28" customFormat="1" x14ac:dyDescent="0.35">
      <c r="A83" s="24">
        <v>900094053</v>
      </c>
      <c r="B83" s="24" t="s">
        <v>11</v>
      </c>
      <c r="C83" s="24" t="s">
        <v>12</v>
      </c>
      <c r="D83" s="24" t="s">
        <v>95</v>
      </c>
      <c r="E83" s="23" t="s">
        <v>206</v>
      </c>
      <c r="F83" s="25">
        <v>45415</v>
      </c>
      <c r="G83" s="25">
        <v>45422</v>
      </c>
      <c r="H83" s="25">
        <v>45422.446016747686</v>
      </c>
      <c r="I83" s="37">
        <v>160000</v>
      </c>
      <c r="J83" s="37">
        <v>160000</v>
      </c>
      <c r="K83" s="33" t="s">
        <v>13</v>
      </c>
      <c r="L83" s="26" t="s">
        <v>14</v>
      </c>
      <c r="M83" s="27"/>
      <c r="N83" s="43" t="s">
        <v>256</v>
      </c>
      <c r="O83" s="43" t="s">
        <v>239</v>
      </c>
      <c r="P83" s="46">
        <v>160000</v>
      </c>
      <c r="Q83" s="46">
        <v>0</v>
      </c>
      <c r="R83" s="46"/>
      <c r="S83" s="46"/>
      <c r="T83" s="46">
        <v>160000</v>
      </c>
      <c r="U83" s="46">
        <v>0</v>
      </c>
      <c r="V83" s="46">
        <v>0</v>
      </c>
      <c r="W83" s="46">
        <v>158944</v>
      </c>
      <c r="X83" s="46">
        <v>158944</v>
      </c>
      <c r="Y83" s="45">
        <v>1222467346</v>
      </c>
      <c r="Z83" s="46">
        <v>0</v>
      </c>
      <c r="AA83" s="27"/>
      <c r="AB83" s="27"/>
      <c r="AC83" s="61">
        <v>45473</v>
      </c>
    </row>
    <row r="84" spans="1:29" s="28" customFormat="1" x14ac:dyDescent="0.35">
      <c r="A84" s="24">
        <v>900094053</v>
      </c>
      <c r="B84" s="24" t="s">
        <v>11</v>
      </c>
      <c r="C84" s="24" t="s">
        <v>12</v>
      </c>
      <c r="D84" s="24" t="s">
        <v>96</v>
      </c>
      <c r="E84" s="23" t="s">
        <v>207</v>
      </c>
      <c r="F84" s="25">
        <v>45415</v>
      </c>
      <c r="G84" s="25">
        <v>45422</v>
      </c>
      <c r="H84" s="25">
        <v>45422.446016747686</v>
      </c>
      <c r="I84" s="37">
        <v>37600</v>
      </c>
      <c r="J84" s="37">
        <v>37600</v>
      </c>
      <c r="K84" s="33" t="s">
        <v>13</v>
      </c>
      <c r="L84" s="26" t="s">
        <v>14</v>
      </c>
      <c r="M84" s="27"/>
      <c r="N84" s="43" t="s">
        <v>256</v>
      </c>
      <c r="O84" s="43" t="s">
        <v>239</v>
      </c>
      <c r="P84" s="46">
        <v>37600</v>
      </c>
      <c r="Q84" s="46">
        <v>0</v>
      </c>
      <c r="R84" s="46"/>
      <c r="S84" s="46"/>
      <c r="T84" s="46">
        <v>37600</v>
      </c>
      <c r="U84" s="46">
        <v>0</v>
      </c>
      <c r="V84" s="46">
        <v>0</v>
      </c>
      <c r="W84" s="46">
        <v>37352</v>
      </c>
      <c r="X84" s="46">
        <v>37352</v>
      </c>
      <c r="Y84" s="45">
        <v>1222467347</v>
      </c>
      <c r="Z84" s="46">
        <v>0</v>
      </c>
      <c r="AA84" s="27"/>
      <c r="AB84" s="27"/>
      <c r="AC84" s="61">
        <v>45473</v>
      </c>
    </row>
    <row r="85" spans="1:29" s="28" customFormat="1" x14ac:dyDescent="0.35">
      <c r="A85" s="24">
        <v>900094053</v>
      </c>
      <c r="B85" s="24" t="s">
        <v>11</v>
      </c>
      <c r="C85" s="24" t="s">
        <v>12</v>
      </c>
      <c r="D85" s="24" t="s">
        <v>97</v>
      </c>
      <c r="E85" s="23" t="s">
        <v>208</v>
      </c>
      <c r="F85" s="25">
        <v>45421</v>
      </c>
      <c r="G85" s="25">
        <v>45447</v>
      </c>
      <c r="H85" s="25">
        <v>45447.291666666664</v>
      </c>
      <c r="I85" s="37">
        <v>3850000</v>
      </c>
      <c r="J85" s="37">
        <v>3850000</v>
      </c>
      <c r="K85" s="33" t="s">
        <v>13</v>
      </c>
      <c r="L85" s="26" t="s">
        <v>14</v>
      </c>
      <c r="M85" s="27"/>
      <c r="N85" s="43" t="s">
        <v>265</v>
      </c>
      <c r="O85" s="43" t="s">
        <v>238</v>
      </c>
      <c r="P85" s="46">
        <v>0</v>
      </c>
      <c r="Q85" s="37">
        <v>3850000</v>
      </c>
      <c r="R85" s="51" t="s">
        <v>260</v>
      </c>
      <c r="S85" s="46"/>
      <c r="T85" s="46">
        <v>0</v>
      </c>
      <c r="U85" s="46">
        <v>0</v>
      </c>
      <c r="V85" s="46">
        <v>0</v>
      </c>
      <c r="W85" s="46">
        <v>0</v>
      </c>
      <c r="X85" s="46">
        <v>0</v>
      </c>
      <c r="Y85" s="45"/>
      <c r="Z85" s="46">
        <v>0</v>
      </c>
      <c r="AA85" s="27"/>
      <c r="AB85" s="27"/>
      <c r="AC85" s="61">
        <v>45473</v>
      </c>
    </row>
    <row r="86" spans="1:29" s="28" customFormat="1" x14ac:dyDescent="0.35">
      <c r="A86" s="24">
        <v>900094053</v>
      </c>
      <c r="B86" s="24" t="s">
        <v>11</v>
      </c>
      <c r="C86" s="24" t="s">
        <v>12</v>
      </c>
      <c r="D86" s="24" t="s">
        <v>98</v>
      </c>
      <c r="E86" s="23" t="s">
        <v>209</v>
      </c>
      <c r="F86" s="25">
        <v>45421</v>
      </c>
      <c r="G86" s="25">
        <v>45422</v>
      </c>
      <c r="H86" s="25">
        <v>45422.446016747686</v>
      </c>
      <c r="I86" s="37">
        <v>193500</v>
      </c>
      <c r="J86" s="37">
        <v>193500</v>
      </c>
      <c r="K86" s="33" t="s">
        <v>13</v>
      </c>
      <c r="L86" s="26" t="s">
        <v>14</v>
      </c>
      <c r="M86" s="27"/>
      <c r="N86" s="43" t="s">
        <v>256</v>
      </c>
      <c r="O86" s="43" t="s">
        <v>239</v>
      </c>
      <c r="P86" s="46">
        <v>193500</v>
      </c>
      <c r="Q86" s="46">
        <v>0</v>
      </c>
      <c r="R86" s="46"/>
      <c r="S86" s="46"/>
      <c r="T86" s="46">
        <v>193500</v>
      </c>
      <c r="U86" s="46">
        <v>0</v>
      </c>
      <c r="V86" s="46">
        <v>0</v>
      </c>
      <c r="W86" s="46">
        <v>192223</v>
      </c>
      <c r="X86" s="46">
        <v>192223</v>
      </c>
      <c r="Y86" s="45">
        <v>1222467352</v>
      </c>
      <c r="Z86" s="46">
        <v>0</v>
      </c>
      <c r="AA86" s="27"/>
      <c r="AB86" s="27"/>
      <c r="AC86" s="61">
        <v>45473</v>
      </c>
    </row>
    <row r="87" spans="1:29" s="28" customFormat="1" x14ac:dyDescent="0.35">
      <c r="A87" s="24">
        <v>900094053</v>
      </c>
      <c r="B87" s="24" t="s">
        <v>11</v>
      </c>
      <c r="C87" s="24" t="s">
        <v>12</v>
      </c>
      <c r="D87" s="24" t="s">
        <v>99</v>
      </c>
      <c r="E87" s="23" t="s">
        <v>210</v>
      </c>
      <c r="F87" s="25">
        <v>45427</v>
      </c>
      <c r="G87" s="25">
        <v>45427</v>
      </c>
      <c r="H87" s="25">
        <v>45427.476190706016</v>
      </c>
      <c r="I87" s="37">
        <v>3850000</v>
      </c>
      <c r="J87" s="37">
        <v>3850000</v>
      </c>
      <c r="K87" s="33" t="s">
        <v>13</v>
      </c>
      <c r="L87" s="26" t="s">
        <v>14</v>
      </c>
      <c r="M87" s="27"/>
      <c r="N87" s="43" t="s">
        <v>256</v>
      </c>
      <c r="O87" s="43" t="s">
        <v>239</v>
      </c>
      <c r="P87" s="46">
        <v>3850000</v>
      </c>
      <c r="Q87" s="46">
        <v>0</v>
      </c>
      <c r="R87" s="46"/>
      <c r="S87" s="46"/>
      <c r="T87" s="46">
        <v>3850000</v>
      </c>
      <c r="U87" s="46">
        <v>0</v>
      </c>
      <c r="V87" s="46">
        <v>0</v>
      </c>
      <c r="W87" s="46">
        <v>3728340</v>
      </c>
      <c r="X87" s="46">
        <v>3728340</v>
      </c>
      <c r="Y87" s="45">
        <v>1222467361</v>
      </c>
      <c r="Z87" s="46">
        <v>0</v>
      </c>
      <c r="AA87" s="27"/>
      <c r="AB87" s="27"/>
      <c r="AC87" s="61">
        <v>45473</v>
      </c>
    </row>
    <row r="88" spans="1:29" s="28" customFormat="1" x14ac:dyDescent="0.35">
      <c r="A88" s="24">
        <v>900094053</v>
      </c>
      <c r="B88" s="24" t="s">
        <v>11</v>
      </c>
      <c r="C88" s="24" t="s">
        <v>12</v>
      </c>
      <c r="D88" s="24" t="s">
        <v>100</v>
      </c>
      <c r="E88" s="23" t="s">
        <v>211</v>
      </c>
      <c r="F88" s="25">
        <v>45448</v>
      </c>
      <c r="G88" s="25">
        <v>45456</v>
      </c>
      <c r="H88" s="25">
        <v>45456.718221145835</v>
      </c>
      <c r="I88" s="37">
        <v>277400</v>
      </c>
      <c r="J88" s="37">
        <v>277400</v>
      </c>
      <c r="K88" s="33" t="s">
        <v>13</v>
      </c>
      <c r="L88" s="26" t="s">
        <v>14</v>
      </c>
      <c r="M88" s="27"/>
      <c r="N88" s="43" t="s">
        <v>255</v>
      </c>
      <c r="O88" s="43" t="s">
        <v>240</v>
      </c>
      <c r="P88" s="46">
        <v>0</v>
      </c>
      <c r="Q88" s="46">
        <v>0</v>
      </c>
      <c r="R88" s="46"/>
      <c r="S88" s="46"/>
      <c r="T88" s="46">
        <v>0</v>
      </c>
      <c r="U88" s="46">
        <v>0</v>
      </c>
      <c r="V88" s="46">
        <v>0</v>
      </c>
      <c r="W88" s="46">
        <v>0</v>
      </c>
      <c r="X88" s="46">
        <v>0</v>
      </c>
      <c r="Y88" s="45"/>
      <c r="Z88" s="46">
        <v>0</v>
      </c>
      <c r="AA88" s="27"/>
      <c r="AB88" s="27"/>
      <c r="AC88" s="61">
        <v>45473</v>
      </c>
    </row>
    <row r="89" spans="1:29" s="28" customFormat="1" x14ac:dyDescent="0.35">
      <c r="A89" s="24">
        <v>900094053</v>
      </c>
      <c r="B89" s="24" t="s">
        <v>11</v>
      </c>
      <c r="C89" s="24" t="s">
        <v>12</v>
      </c>
      <c r="D89" s="24" t="s">
        <v>101</v>
      </c>
      <c r="E89" s="23" t="s">
        <v>212</v>
      </c>
      <c r="F89" s="25">
        <v>45448</v>
      </c>
      <c r="G89" s="25">
        <v>45457</v>
      </c>
      <c r="H89" s="25">
        <v>45457.419420289349</v>
      </c>
      <c r="I89" s="37">
        <v>178000</v>
      </c>
      <c r="J89" s="37">
        <v>178000</v>
      </c>
      <c r="K89" s="33" t="s">
        <v>13</v>
      </c>
      <c r="L89" s="26" t="s">
        <v>14</v>
      </c>
      <c r="M89" s="27"/>
      <c r="N89" s="43" t="s">
        <v>255</v>
      </c>
      <c r="O89" s="43" t="s">
        <v>240</v>
      </c>
      <c r="P89" s="46">
        <v>0</v>
      </c>
      <c r="Q89" s="46">
        <v>0</v>
      </c>
      <c r="R89" s="46"/>
      <c r="S89" s="46"/>
      <c r="T89" s="46">
        <v>0</v>
      </c>
      <c r="U89" s="46">
        <v>0</v>
      </c>
      <c r="V89" s="46">
        <v>0</v>
      </c>
      <c r="W89" s="46">
        <v>0</v>
      </c>
      <c r="X89" s="46">
        <v>0</v>
      </c>
      <c r="Y89" s="45"/>
      <c r="Z89" s="46">
        <v>0</v>
      </c>
      <c r="AA89" s="27"/>
      <c r="AB89" s="27"/>
      <c r="AC89" s="61">
        <v>45473</v>
      </c>
    </row>
    <row r="90" spans="1:29" s="28" customFormat="1" x14ac:dyDescent="0.35">
      <c r="A90" s="24">
        <v>900094053</v>
      </c>
      <c r="B90" s="24" t="s">
        <v>11</v>
      </c>
      <c r="C90" s="24" t="s">
        <v>12</v>
      </c>
      <c r="D90" s="24" t="s">
        <v>102</v>
      </c>
      <c r="E90" s="23" t="s">
        <v>213</v>
      </c>
      <c r="F90" s="25">
        <v>45448</v>
      </c>
      <c r="G90" s="25">
        <v>45457</v>
      </c>
      <c r="H90" s="25">
        <v>45457.420709409722</v>
      </c>
      <c r="I90" s="37">
        <v>60000</v>
      </c>
      <c r="J90" s="37">
        <v>60000</v>
      </c>
      <c r="K90" s="33" t="s">
        <v>13</v>
      </c>
      <c r="L90" s="26" t="s">
        <v>14</v>
      </c>
      <c r="M90" s="27"/>
      <c r="N90" s="43" t="s">
        <v>255</v>
      </c>
      <c r="O90" s="43" t="s">
        <v>240</v>
      </c>
      <c r="P90" s="46">
        <v>0</v>
      </c>
      <c r="Q90" s="46">
        <v>0</v>
      </c>
      <c r="R90" s="46"/>
      <c r="S90" s="46"/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5"/>
      <c r="Z90" s="46">
        <v>0</v>
      </c>
      <c r="AA90" s="27"/>
      <c r="AB90" s="27"/>
      <c r="AC90" s="61">
        <v>45473</v>
      </c>
    </row>
    <row r="91" spans="1:29" s="28" customFormat="1" x14ac:dyDescent="0.35">
      <c r="A91" s="24">
        <v>900094053</v>
      </c>
      <c r="B91" s="24" t="s">
        <v>11</v>
      </c>
      <c r="C91" s="24" t="s">
        <v>12</v>
      </c>
      <c r="D91" s="24" t="s">
        <v>103</v>
      </c>
      <c r="E91" s="23" t="s">
        <v>214</v>
      </c>
      <c r="F91" s="25">
        <v>45448</v>
      </c>
      <c r="G91" s="25">
        <v>45457</v>
      </c>
      <c r="H91" s="25">
        <v>45457.426780636575</v>
      </c>
      <c r="I91" s="37">
        <v>20000</v>
      </c>
      <c r="J91" s="37">
        <v>20000</v>
      </c>
      <c r="K91" s="33" t="s">
        <v>13</v>
      </c>
      <c r="L91" s="26" t="s">
        <v>14</v>
      </c>
      <c r="M91" s="27"/>
      <c r="N91" s="43" t="s">
        <v>255</v>
      </c>
      <c r="O91" s="43" t="s">
        <v>240</v>
      </c>
      <c r="P91" s="46">
        <v>0</v>
      </c>
      <c r="Q91" s="46">
        <v>0</v>
      </c>
      <c r="R91" s="46"/>
      <c r="S91" s="46"/>
      <c r="T91" s="46">
        <v>0</v>
      </c>
      <c r="U91" s="46">
        <v>0</v>
      </c>
      <c r="V91" s="46">
        <v>0</v>
      </c>
      <c r="W91" s="46">
        <v>0</v>
      </c>
      <c r="X91" s="46">
        <v>0</v>
      </c>
      <c r="Y91" s="45"/>
      <c r="Z91" s="46">
        <v>0</v>
      </c>
      <c r="AA91" s="27"/>
      <c r="AB91" s="27"/>
      <c r="AC91" s="61">
        <v>45473</v>
      </c>
    </row>
    <row r="92" spans="1:29" s="28" customFormat="1" x14ac:dyDescent="0.35">
      <c r="A92" s="24">
        <v>900094053</v>
      </c>
      <c r="B92" s="24" t="s">
        <v>11</v>
      </c>
      <c r="C92" s="24" t="s">
        <v>12</v>
      </c>
      <c r="D92" s="24" t="s">
        <v>104</v>
      </c>
      <c r="E92" s="23" t="s">
        <v>215</v>
      </c>
      <c r="F92" s="25">
        <v>45448</v>
      </c>
      <c r="G92" s="25">
        <v>45457</v>
      </c>
      <c r="H92" s="25">
        <v>45457.429009027779</v>
      </c>
      <c r="I92" s="37">
        <v>40000</v>
      </c>
      <c r="J92" s="37">
        <v>40000</v>
      </c>
      <c r="K92" s="33" t="s">
        <v>13</v>
      </c>
      <c r="L92" s="26" t="s">
        <v>14</v>
      </c>
      <c r="M92" s="27"/>
      <c r="N92" s="43" t="s">
        <v>255</v>
      </c>
      <c r="O92" s="43" t="s">
        <v>240</v>
      </c>
      <c r="P92" s="46">
        <v>0</v>
      </c>
      <c r="Q92" s="46">
        <v>0</v>
      </c>
      <c r="R92" s="46"/>
      <c r="S92" s="46"/>
      <c r="T92" s="46">
        <v>0</v>
      </c>
      <c r="U92" s="46">
        <v>0</v>
      </c>
      <c r="V92" s="46">
        <v>0</v>
      </c>
      <c r="W92" s="46">
        <v>0</v>
      </c>
      <c r="X92" s="46">
        <v>0</v>
      </c>
      <c r="Y92" s="45"/>
      <c r="Z92" s="46">
        <v>0</v>
      </c>
      <c r="AA92" s="27"/>
      <c r="AB92" s="27"/>
      <c r="AC92" s="61">
        <v>45473</v>
      </c>
    </row>
    <row r="93" spans="1:29" s="28" customFormat="1" x14ac:dyDescent="0.35">
      <c r="A93" s="24">
        <v>900094053</v>
      </c>
      <c r="B93" s="24" t="s">
        <v>11</v>
      </c>
      <c r="C93" s="24" t="s">
        <v>12</v>
      </c>
      <c r="D93" s="24" t="s">
        <v>105</v>
      </c>
      <c r="E93" s="23" t="s">
        <v>216</v>
      </c>
      <c r="F93" s="25">
        <v>45448</v>
      </c>
      <c r="G93" s="25">
        <v>45457</v>
      </c>
      <c r="H93" s="25">
        <v>45457.430252743055</v>
      </c>
      <c r="I93" s="37">
        <v>211800</v>
      </c>
      <c r="J93" s="37">
        <v>211800</v>
      </c>
      <c r="K93" s="33" t="s">
        <v>13</v>
      </c>
      <c r="L93" s="26" t="s">
        <v>14</v>
      </c>
      <c r="M93" s="27"/>
      <c r="N93" s="43" t="s">
        <v>255</v>
      </c>
      <c r="O93" s="43" t="s">
        <v>240</v>
      </c>
      <c r="P93" s="46">
        <v>0</v>
      </c>
      <c r="Q93" s="46">
        <v>0</v>
      </c>
      <c r="R93" s="46"/>
      <c r="S93" s="46"/>
      <c r="T93" s="46">
        <v>0</v>
      </c>
      <c r="U93" s="46">
        <v>0</v>
      </c>
      <c r="V93" s="46">
        <v>0</v>
      </c>
      <c r="W93" s="46">
        <v>0</v>
      </c>
      <c r="X93" s="46">
        <v>0</v>
      </c>
      <c r="Y93" s="45"/>
      <c r="Z93" s="46">
        <v>0</v>
      </c>
      <c r="AA93" s="27"/>
      <c r="AB93" s="27"/>
      <c r="AC93" s="61">
        <v>45473</v>
      </c>
    </row>
    <row r="94" spans="1:29" s="28" customFormat="1" x14ac:dyDescent="0.35">
      <c r="A94" s="24">
        <v>900094053</v>
      </c>
      <c r="B94" s="24" t="s">
        <v>11</v>
      </c>
      <c r="C94" s="24" t="s">
        <v>12</v>
      </c>
      <c r="D94" s="24" t="s">
        <v>106</v>
      </c>
      <c r="E94" s="23" t="s">
        <v>217</v>
      </c>
      <c r="F94" s="25">
        <v>45448</v>
      </c>
      <c r="G94" s="25">
        <v>45457</v>
      </c>
      <c r="H94" s="25">
        <v>45457.432015706021</v>
      </c>
      <c r="I94" s="37">
        <v>100900</v>
      </c>
      <c r="J94" s="37">
        <v>100900</v>
      </c>
      <c r="K94" s="33" t="s">
        <v>13</v>
      </c>
      <c r="L94" s="26" t="s">
        <v>14</v>
      </c>
      <c r="M94" s="27"/>
      <c r="N94" s="43" t="s">
        <v>255</v>
      </c>
      <c r="O94" s="43" t="s">
        <v>240</v>
      </c>
      <c r="P94" s="46">
        <v>0</v>
      </c>
      <c r="Q94" s="46">
        <v>0</v>
      </c>
      <c r="R94" s="46"/>
      <c r="S94" s="46"/>
      <c r="T94" s="46">
        <v>0</v>
      </c>
      <c r="U94" s="46">
        <v>0</v>
      </c>
      <c r="V94" s="46">
        <v>0</v>
      </c>
      <c r="W94" s="46">
        <v>0</v>
      </c>
      <c r="X94" s="46">
        <v>0</v>
      </c>
      <c r="Y94" s="45"/>
      <c r="Z94" s="46">
        <v>0</v>
      </c>
      <c r="AA94" s="27"/>
      <c r="AB94" s="27"/>
      <c r="AC94" s="61">
        <v>45473</v>
      </c>
    </row>
    <row r="95" spans="1:29" s="28" customFormat="1" x14ac:dyDescent="0.35">
      <c r="A95" s="24">
        <v>900094053</v>
      </c>
      <c r="B95" s="24" t="s">
        <v>11</v>
      </c>
      <c r="C95" s="24" t="s">
        <v>12</v>
      </c>
      <c r="D95" s="24" t="s">
        <v>107</v>
      </c>
      <c r="E95" s="23" t="s">
        <v>218</v>
      </c>
      <c r="F95" s="25">
        <v>45448</v>
      </c>
      <c r="G95" s="25">
        <v>45457</v>
      </c>
      <c r="H95" s="25">
        <v>45457.433410335645</v>
      </c>
      <c r="I95" s="37">
        <v>211800</v>
      </c>
      <c r="J95" s="37">
        <v>211800</v>
      </c>
      <c r="K95" s="33" t="s">
        <v>13</v>
      </c>
      <c r="L95" s="26" t="s">
        <v>14</v>
      </c>
      <c r="M95" s="27"/>
      <c r="N95" s="43" t="s">
        <v>255</v>
      </c>
      <c r="O95" s="43" t="s">
        <v>240</v>
      </c>
      <c r="P95" s="46">
        <v>0</v>
      </c>
      <c r="Q95" s="46">
        <v>0</v>
      </c>
      <c r="R95" s="46"/>
      <c r="S95" s="46"/>
      <c r="T95" s="46">
        <v>0</v>
      </c>
      <c r="U95" s="46">
        <v>0</v>
      </c>
      <c r="V95" s="46">
        <v>0</v>
      </c>
      <c r="W95" s="46">
        <v>0</v>
      </c>
      <c r="X95" s="46">
        <v>0</v>
      </c>
      <c r="Y95" s="45"/>
      <c r="Z95" s="46">
        <v>0</v>
      </c>
      <c r="AA95" s="27"/>
      <c r="AB95" s="27"/>
      <c r="AC95" s="61">
        <v>45473</v>
      </c>
    </row>
    <row r="96" spans="1:29" s="28" customFormat="1" x14ac:dyDescent="0.35">
      <c r="A96" s="24">
        <v>900094053</v>
      </c>
      <c r="B96" s="24" t="s">
        <v>11</v>
      </c>
      <c r="C96" s="24" t="s">
        <v>12</v>
      </c>
      <c r="D96" s="24" t="s">
        <v>108</v>
      </c>
      <c r="E96" s="23" t="s">
        <v>219</v>
      </c>
      <c r="F96" s="25">
        <v>45448</v>
      </c>
      <c r="G96" s="25">
        <v>45457</v>
      </c>
      <c r="H96" s="25">
        <v>45457.434681516206</v>
      </c>
      <c r="I96" s="37">
        <v>79000</v>
      </c>
      <c r="J96" s="37">
        <v>79000</v>
      </c>
      <c r="K96" s="33" t="s">
        <v>13</v>
      </c>
      <c r="L96" s="26" t="s">
        <v>14</v>
      </c>
      <c r="M96" s="27"/>
      <c r="N96" s="43" t="s">
        <v>255</v>
      </c>
      <c r="O96" s="43" t="s">
        <v>240</v>
      </c>
      <c r="P96" s="46">
        <v>0</v>
      </c>
      <c r="Q96" s="46">
        <v>0</v>
      </c>
      <c r="R96" s="46"/>
      <c r="S96" s="46"/>
      <c r="T96" s="46">
        <v>0</v>
      </c>
      <c r="U96" s="46">
        <v>0</v>
      </c>
      <c r="V96" s="46">
        <v>0</v>
      </c>
      <c r="W96" s="46">
        <v>0</v>
      </c>
      <c r="X96" s="46">
        <v>0</v>
      </c>
      <c r="Y96" s="45"/>
      <c r="Z96" s="46">
        <v>0</v>
      </c>
      <c r="AA96" s="27"/>
      <c r="AB96" s="27"/>
      <c r="AC96" s="61">
        <v>45473</v>
      </c>
    </row>
    <row r="97" spans="1:29" s="28" customFormat="1" x14ac:dyDescent="0.35">
      <c r="A97" s="24">
        <v>900094053</v>
      </c>
      <c r="B97" s="24" t="s">
        <v>11</v>
      </c>
      <c r="C97" s="24" t="s">
        <v>12</v>
      </c>
      <c r="D97" s="24" t="s">
        <v>109</v>
      </c>
      <c r="E97" s="23" t="s">
        <v>220</v>
      </c>
      <c r="F97" s="25">
        <v>45448</v>
      </c>
      <c r="G97" s="25">
        <v>45457</v>
      </c>
      <c r="H97" s="25">
        <v>45457.439676122682</v>
      </c>
      <c r="I97" s="37">
        <v>114125</v>
      </c>
      <c r="J97" s="37">
        <v>114125</v>
      </c>
      <c r="K97" s="33" t="s">
        <v>13</v>
      </c>
      <c r="L97" s="26" t="s">
        <v>14</v>
      </c>
      <c r="M97" s="27"/>
      <c r="N97" s="43" t="s">
        <v>255</v>
      </c>
      <c r="O97" s="43" t="s">
        <v>240</v>
      </c>
      <c r="P97" s="46">
        <v>0</v>
      </c>
      <c r="Q97" s="46">
        <v>0</v>
      </c>
      <c r="R97" s="46"/>
      <c r="S97" s="46"/>
      <c r="T97" s="46">
        <v>0</v>
      </c>
      <c r="U97" s="46">
        <v>0</v>
      </c>
      <c r="V97" s="46">
        <v>0</v>
      </c>
      <c r="W97" s="46">
        <v>0</v>
      </c>
      <c r="X97" s="46">
        <v>0</v>
      </c>
      <c r="Y97" s="45"/>
      <c r="Z97" s="46">
        <v>0</v>
      </c>
      <c r="AA97" s="27"/>
      <c r="AB97" s="27"/>
      <c r="AC97" s="61">
        <v>45473</v>
      </c>
    </row>
    <row r="98" spans="1:29" s="28" customFormat="1" x14ac:dyDescent="0.35">
      <c r="A98" s="24">
        <v>900094053</v>
      </c>
      <c r="B98" s="24" t="s">
        <v>11</v>
      </c>
      <c r="C98" s="24" t="s">
        <v>12</v>
      </c>
      <c r="D98" s="24" t="s">
        <v>110</v>
      </c>
      <c r="E98" s="23" t="s">
        <v>221</v>
      </c>
      <c r="F98" s="25">
        <v>45448</v>
      </c>
      <c r="G98" s="25">
        <v>45457</v>
      </c>
      <c r="H98" s="25">
        <v>45457.446036458336</v>
      </c>
      <c r="I98" s="37">
        <v>43800</v>
      </c>
      <c r="J98" s="37">
        <v>43800</v>
      </c>
      <c r="K98" s="33" t="s">
        <v>13</v>
      </c>
      <c r="L98" s="26" t="s">
        <v>14</v>
      </c>
      <c r="M98" s="27"/>
      <c r="N98" s="43" t="s">
        <v>255</v>
      </c>
      <c r="O98" s="43" t="s">
        <v>240</v>
      </c>
      <c r="P98" s="46">
        <v>0</v>
      </c>
      <c r="Q98" s="46">
        <v>0</v>
      </c>
      <c r="R98" s="46"/>
      <c r="S98" s="46"/>
      <c r="T98" s="46">
        <v>0</v>
      </c>
      <c r="U98" s="46">
        <v>0</v>
      </c>
      <c r="V98" s="46">
        <v>0</v>
      </c>
      <c r="W98" s="46">
        <v>0</v>
      </c>
      <c r="X98" s="46">
        <v>0</v>
      </c>
      <c r="Y98" s="45"/>
      <c r="Z98" s="46">
        <v>0</v>
      </c>
      <c r="AA98" s="27"/>
      <c r="AB98" s="27"/>
      <c r="AC98" s="61">
        <v>45473</v>
      </c>
    </row>
    <row r="99" spans="1:29" s="28" customFormat="1" x14ac:dyDescent="0.35">
      <c r="A99" s="24">
        <v>900094053</v>
      </c>
      <c r="B99" s="24" t="s">
        <v>11</v>
      </c>
      <c r="C99" s="24" t="s">
        <v>12</v>
      </c>
      <c r="D99" s="24" t="s">
        <v>111</v>
      </c>
      <c r="E99" s="23" t="s">
        <v>222</v>
      </c>
      <c r="F99" s="25">
        <v>45448</v>
      </c>
      <c r="G99" s="25">
        <v>45457</v>
      </c>
      <c r="H99" s="25">
        <v>45457.448037303242</v>
      </c>
      <c r="I99" s="37">
        <v>413600</v>
      </c>
      <c r="J99" s="37">
        <v>413600</v>
      </c>
      <c r="K99" s="33" t="s">
        <v>13</v>
      </c>
      <c r="L99" s="26" t="s">
        <v>14</v>
      </c>
      <c r="M99" s="27"/>
      <c r="N99" s="43" t="s">
        <v>255</v>
      </c>
      <c r="O99" s="43" t="s">
        <v>240</v>
      </c>
      <c r="P99" s="46">
        <v>0</v>
      </c>
      <c r="Q99" s="46">
        <v>0</v>
      </c>
      <c r="R99" s="46"/>
      <c r="S99" s="46"/>
      <c r="T99" s="46">
        <v>0</v>
      </c>
      <c r="U99" s="46">
        <v>0</v>
      </c>
      <c r="V99" s="46">
        <v>0</v>
      </c>
      <c r="W99" s="46">
        <v>0</v>
      </c>
      <c r="X99" s="46">
        <v>0</v>
      </c>
      <c r="Y99" s="45"/>
      <c r="Z99" s="46">
        <v>0</v>
      </c>
      <c r="AA99" s="27"/>
      <c r="AB99" s="27"/>
      <c r="AC99" s="61">
        <v>45473</v>
      </c>
    </row>
    <row r="100" spans="1:29" s="28" customFormat="1" x14ac:dyDescent="0.35">
      <c r="A100" s="24">
        <v>900094053</v>
      </c>
      <c r="B100" s="24" t="s">
        <v>11</v>
      </c>
      <c r="C100" s="24" t="s">
        <v>12</v>
      </c>
      <c r="D100" s="24" t="s">
        <v>112</v>
      </c>
      <c r="E100" s="23" t="s">
        <v>223</v>
      </c>
      <c r="F100" s="25">
        <v>45448</v>
      </c>
      <c r="G100" s="25">
        <v>45457</v>
      </c>
      <c r="H100" s="25">
        <v>45457.449685567131</v>
      </c>
      <c r="I100" s="37">
        <v>211800</v>
      </c>
      <c r="J100" s="37">
        <v>211800</v>
      </c>
      <c r="K100" s="33" t="s">
        <v>13</v>
      </c>
      <c r="L100" s="26" t="s">
        <v>14</v>
      </c>
      <c r="M100" s="27"/>
      <c r="N100" s="43" t="s">
        <v>255</v>
      </c>
      <c r="O100" s="43" t="s">
        <v>240</v>
      </c>
      <c r="P100" s="46">
        <v>0</v>
      </c>
      <c r="Q100" s="46">
        <v>0</v>
      </c>
      <c r="R100" s="46"/>
      <c r="S100" s="46"/>
      <c r="T100" s="46">
        <v>0</v>
      </c>
      <c r="U100" s="46">
        <v>0</v>
      </c>
      <c r="V100" s="46">
        <v>0</v>
      </c>
      <c r="W100" s="46">
        <v>0</v>
      </c>
      <c r="X100" s="46">
        <v>0</v>
      </c>
      <c r="Y100" s="45"/>
      <c r="Z100" s="46">
        <v>0</v>
      </c>
      <c r="AA100" s="27"/>
      <c r="AB100" s="27"/>
      <c r="AC100" s="61">
        <v>45473</v>
      </c>
    </row>
    <row r="101" spans="1:29" s="28" customFormat="1" x14ac:dyDescent="0.35">
      <c r="A101" s="24">
        <v>900094053</v>
      </c>
      <c r="B101" s="24" t="s">
        <v>11</v>
      </c>
      <c r="C101" s="24" t="s">
        <v>12</v>
      </c>
      <c r="D101" s="24" t="s">
        <v>113</v>
      </c>
      <c r="E101" s="23" t="s">
        <v>224</v>
      </c>
      <c r="F101" s="25">
        <v>45448</v>
      </c>
      <c r="G101" s="25">
        <v>45457</v>
      </c>
      <c r="H101" s="25">
        <v>45457.458193252314</v>
      </c>
      <c r="I101" s="37">
        <v>850000</v>
      </c>
      <c r="J101" s="37">
        <v>850000</v>
      </c>
      <c r="K101" s="33" t="s">
        <v>13</v>
      </c>
      <c r="L101" s="26" t="s">
        <v>14</v>
      </c>
      <c r="M101" s="27"/>
      <c r="N101" s="43" t="s">
        <v>255</v>
      </c>
      <c r="O101" s="43" t="s">
        <v>240</v>
      </c>
      <c r="P101" s="46">
        <v>0</v>
      </c>
      <c r="Q101" s="46">
        <v>0</v>
      </c>
      <c r="R101" s="46"/>
      <c r="S101" s="46"/>
      <c r="T101" s="46">
        <v>0</v>
      </c>
      <c r="U101" s="46">
        <v>0</v>
      </c>
      <c r="V101" s="46">
        <v>0</v>
      </c>
      <c r="W101" s="46">
        <v>0</v>
      </c>
      <c r="X101" s="46">
        <v>0</v>
      </c>
      <c r="Y101" s="45"/>
      <c r="Z101" s="46">
        <v>0</v>
      </c>
      <c r="AA101" s="27"/>
      <c r="AB101" s="27"/>
      <c r="AC101" s="61">
        <v>45473</v>
      </c>
    </row>
    <row r="102" spans="1:29" s="28" customFormat="1" x14ac:dyDescent="0.35">
      <c r="A102" s="24">
        <v>900094053</v>
      </c>
      <c r="B102" s="24" t="s">
        <v>11</v>
      </c>
      <c r="C102" s="24" t="s">
        <v>12</v>
      </c>
      <c r="D102" s="24" t="s">
        <v>114</v>
      </c>
      <c r="E102" s="23" t="s">
        <v>225</v>
      </c>
      <c r="F102" s="25">
        <v>45448</v>
      </c>
      <c r="G102" s="25">
        <v>45457</v>
      </c>
      <c r="H102" s="25">
        <v>45457.462411342596</v>
      </c>
      <c r="I102" s="37">
        <v>2500000</v>
      </c>
      <c r="J102" s="37">
        <v>2500000</v>
      </c>
      <c r="K102" s="33" t="s">
        <v>13</v>
      </c>
      <c r="L102" s="26" t="s">
        <v>14</v>
      </c>
      <c r="M102" s="27"/>
      <c r="N102" s="43" t="s">
        <v>255</v>
      </c>
      <c r="O102" s="43" t="s">
        <v>240</v>
      </c>
      <c r="P102" s="46">
        <v>0</v>
      </c>
      <c r="Q102" s="46">
        <v>0</v>
      </c>
      <c r="R102" s="46"/>
      <c r="S102" s="46"/>
      <c r="T102" s="46">
        <v>0</v>
      </c>
      <c r="U102" s="46">
        <v>0</v>
      </c>
      <c r="V102" s="46">
        <v>0</v>
      </c>
      <c r="W102" s="46">
        <v>0</v>
      </c>
      <c r="X102" s="46">
        <v>0</v>
      </c>
      <c r="Y102" s="45"/>
      <c r="Z102" s="46">
        <v>0</v>
      </c>
      <c r="AA102" s="27"/>
      <c r="AB102" s="27"/>
      <c r="AC102" s="61">
        <v>45473</v>
      </c>
    </row>
    <row r="103" spans="1:29" s="28" customFormat="1" x14ac:dyDescent="0.35">
      <c r="A103" s="24">
        <v>900094053</v>
      </c>
      <c r="B103" s="24" t="s">
        <v>11</v>
      </c>
      <c r="C103" s="24" t="s">
        <v>12</v>
      </c>
      <c r="D103" s="24" t="s">
        <v>115</v>
      </c>
      <c r="E103" s="23" t="s">
        <v>226</v>
      </c>
      <c r="F103" s="25">
        <v>45448</v>
      </c>
      <c r="G103" s="25">
        <v>45457</v>
      </c>
      <c r="H103" s="25">
        <v>45457.465092164355</v>
      </c>
      <c r="I103" s="37">
        <v>185000</v>
      </c>
      <c r="J103" s="37">
        <v>185000</v>
      </c>
      <c r="K103" s="33" t="s">
        <v>13</v>
      </c>
      <c r="L103" s="26" t="s">
        <v>14</v>
      </c>
      <c r="M103" s="27"/>
      <c r="N103" s="43" t="s">
        <v>255</v>
      </c>
      <c r="O103" s="43" t="s">
        <v>240</v>
      </c>
      <c r="P103" s="46">
        <v>0</v>
      </c>
      <c r="Q103" s="46">
        <v>0</v>
      </c>
      <c r="R103" s="46"/>
      <c r="S103" s="46"/>
      <c r="T103" s="46">
        <v>0</v>
      </c>
      <c r="U103" s="46">
        <v>0</v>
      </c>
      <c r="V103" s="46">
        <v>0</v>
      </c>
      <c r="W103" s="46">
        <v>0</v>
      </c>
      <c r="X103" s="46">
        <v>0</v>
      </c>
      <c r="Y103" s="45"/>
      <c r="Z103" s="46">
        <v>0</v>
      </c>
      <c r="AA103" s="27"/>
      <c r="AB103" s="27"/>
      <c r="AC103" s="61">
        <v>45473</v>
      </c>
    </row>
    <row r="104" spans="1:29" s="28" customFormat="1" x14ac:dyDescent="0.35">
      <c r="A104" s="24">
        <v>900094053</v>
      </c>
      <c r="B104" s="24" t="s">
        <v>11</v>
      </c>
      <c r="C104" s="24" t="s">
        <v>12</v>
      </c>
      <c r="D104" s="24" t="s">
        <v>116</v>
      </c>
      <c r="E104" s="23" t="s">
        <v>227</v>
      </c>
      <c r="F104" s="25">
        <v>45448</v>
      </c>
      <c r="G104" s="25">
        <v>45457</v>
      </c>
      <c r="H104" s="25">
        <v>45457.490884293984</v>
      </c>
      <c r="I104" s="37">
        <v>3580000</v>
      </c>
      <c r="J104" s="37">
        <v>3580000</v>
      </c>
      <c r="K104" s="33" t="s">
        <v>13</v>
      </c>
      <c r="L104" s="26" t="s">
        <v>14</v>
      </c>
      <c r="M104" s="27"/>
      <c r="N104" s="43" t="s">
        <v>255</v>
      </c>
      <c r="O104" s="43" t="s">
        <v>240</v>
      </c>
      <c r="P104" s="46">
        <v>0</v>
      </c>
      <c r="Q104" s="46">
        <v>0</v>
      </c>
      <c r="R104" s="46"/>
      <c r="S104" s="46"/>
      <c r="T104" s="46">
        <v>0</v>
      </c>
      <c r="U104" s="46">
        <v>0</v>
      </c>
      <c r="V104" s="46">
        <v>0</v>
      </c>
      <c r="W104" s="46">
        <v>0</v>
      </c>
      <c r="X104" s="46">
        <v>0</v>
      </c>
      <c r="Y104" s="45"/>
      <c r="Z104" s="46">
        <v>0</v>
      </c>
      <c r="AA104" s="27"/>
      <c r="AB104" s="27"/>
      <c r="AC104" s="61">
        <v>45473</v>
      </c>
    </row>
    <row r="105" spans="1:29" s="28" customFormat="1" x14ac:dyDescent="0.35">
      <c r="A105" s="24">
        <v>900094053</v>
      </c>
      <c r="B105" s="24" t="s">
        <v>11</v>
      </c>
      <c r="C105" s="24" t="s">
        <v>12</v>
      </c>
      <c r="D105" s="24" t="s">
        <v>117</v>
      </c>
      <c r="E105" s="23" t="s">
        <v>228</v>
      </c>
      <c r="F105" s="25">
        <v>45448</v>
      </c>
      <c r="G105" s="25">
        <v>45457</v>
      </c>
      <c r="H105" s="25">
        <v>45457.4722744213</v>
      </c>
      <c r="I105" s="37">
        <v>12210000</v>
      </c>
      <c r="J105" s="37">
        <v>12210000</v>
      </c>
      <c r="K105" s="33" t="s">
        <v>13</v>
      </c>
      <c r="L105" s="26" t="s">
        <v>14</v>
      </c>
      <c r="M105" s="27"/>
      <c r="N105" s="43" t="s">
        <v>255</v>
      </c>
      <c r="O105" s="43" t="s">
        <v>240</v>
      </c>
      <c r="P105" s="46">
        <v>0</v>
      </c>
      <c r="Q105" s="46">
        <v>0</v>
      </c>
      <c r="R105" s="46"/>
      <c r="S105" s="46"/>
      <c r="T105" s="46">
        <v>0</v>
      </c>
      <c r="U105" s="46">
        <v>0</v>
      </c>
      <c r="V105" s="46">
        <v>0</v>
      </c>
      <c r="W105" s="46">
        <v>0</v>
      </c>
      <c r="X105" s="46">
        <v>0</v>
      </c>
      <c r="Y105" s="45"/>
      <c r="Z105" s="46">
        <v>0</v>
      </c>
      <c r="AA105" s="27"/>
      <c r="AB105" s="27"/>
      <c r="AC105" s="61">
        <v>45473</v>
      </c>
    </row>
    <row r="106" spans="1:29" s="28" customFormat="1" x14ac:dyDescent="0.35">
      <c r="A106" s="24">
        <v>900094053</v>
      </c>
      <c r="B106" s="24" t="s">
        <v>11</v>
      </c>
      <c r="C106" s="24" t="s">
        <v>12</v>
      </c>
      <c r="D106" s="24" t="s">
        <v>118</v>
      </c>
      <c r="E106" s="23" t="s">
        <v>229</v>
      </c>
      <c r="F106" s="25">
        <v>45449</v>
      </c>
      <c r="G106" s="25">
        <v>45457</v>
      </c>
      <c r="H106" s="25">
        <v>45457.478633530096</v>
      </c>
      <c r="I106" s="37">
        <v>4980000</v>
      </c>
      <c r="J106" s="37">
        <v>4980000</v>
      </c>
      <c r="K106" s="33" t="s">
        <v>13</v>
      </c>
      <c r="L106" s="26" t="s">
        <v>14</v>
      </c>
      <c r="M106" s="27"/>
      <c r="N106" s="43" t="s">
        <v>255</v>
      </c>
      <c r="O106" s="43" t="s">
        <v>240</v>
      </c>
      <c r="P106" s="46">
        <v>0</v>
      </c>
      <c r="Q106" s="46">
        <v>0</v>
      </c>
      <c r="R106" s="46"/>
      <c r="S106" s="46"/>
      <c r="T106" s="46">
        <v>0</v>
      </c>
      <c r="U106" s="46">
        <v>0</v>
      </c>
      <c r="V106" s="46">
        <v>0</v>
      </c>
      <c r="W106" s="46">
        <v>0</v>
      </c>
      <c r="X106" s="46">
        <v>0</v>
      </c>
      <c r="Y106" s="45"/>
      <c r="Z106" s="46">
        <v>0</v>
      </c>
      <c r="AA106" s="27"/>
      <c r="AB106" s="27"/>
      <c r="AC106" s="61">
        <v>45473</v>
      </c>
    </row>
    <row r="107" spans="1:29" s="28" customFormat="1" x14ac:dyDescent="0.35">
      <c r="A107" s="24">
        <v>900094053</v>
      </c>
      <c r="B107" s="24" t="s">
        <v>11</v>
      </c>
      <c r="C107" s="24" t="s">
        <v>12</v>
      </c>
      <c r="D107" s="24" t="s">
        <v>119</v>
      </c>
      <c r="E107" s="23" t="s">
        <v>230</v>
      </c>
      <c r="F107" s="25">
        <v>45449</v>
      </c>
      <c r="G107" s="25">
        <v>45457</v>
      </c>
      <c r="H107" s="25">
        <v>45457.480359293979</v>
      </c>
      <c r="I107" s="37">
        <v>40000</v>
      </c>
      <c r="J107" s="37">
        <v>40000</v>
      </c>
      <c r="K107" s="33" t="s">
        <v>13</v>
      </c>
      <c r="L107" s="26" t="s">
        <v>14</v>
      </c>
      <c r="M107" s="27"/>
      <c r="N107" s="43" t="s">
        <v>255</v>
      </c>
      <c r="O107" s="43" t="s">
        <v>240</v>
      </c>
      <c r="P107" s="46">
        <v>0</v>
      </c>
      <c r="Q107" s="46">
        <v>0</v>
      </c>
      <c r="R107" s="46"/>
      <c r="S107" s="46"/>
      <c r="T107" s="46">
        <v>0</v>
      </c>
      <c r="U107" s="46">
        <v>0</v>
      </c>
      <c r="V107" s="46">
        <v>0</v>
      </c>
      <c r="W107" s="46">
        <v>0</v>
      </c>
      <c r="X107" s="46">
        <v>0</v>
      </c>
      <c r="Y107" s="45"/>
      <c r="Z107" s="46">
        <v>0</v>
      </c>
      <c r="AA107" s="27"/>
      <c r="AB107" s="27"/>
      <c r="AC107" s="61">
        <v>45473</v>
      </c>
    </row>
    <row r="108" spans="1:29" s="28" customFormat="1" x14ac:dyDescent="0.35">
      <c r="A108" s="24">
        <v>900094053</v>
      </c>
      <c r="B108" s="24" t="s">
        <v>11</v>
      </c>
      <c r="C108" s="24" t="s">
        <v>12</v>
      </c>
      <c r="D108" s="24" t="s">
        <v>120</v>
      </c>
      <c r="E108" s="23" t="s">
        <v>231</v>
      </c>
      <c r="F108" s="25">
        <v>45455</v>
      </c>
      <c r="G108" s="25">
        <v>45457</v>
      </c>
      <c r="H108" s="25">
        <v>45457.481870752315</v>
      </c>
      <c r="I108" s="37">
        <v>5112000</v>
      </c>
      <c r="J108" s="37">
        <v>5112000</v>
      </c>
      <c r="K108" s="33" t="s">
        <v>13</v>
      </c>
      <c r="L108" s="26" t="s">
        <v>14</v>
      </c>
      <c r="M108" s="27"/>
      <c r="N108" s="43" t="s">
        <v>255</v>
      </c>
      <c r="O108" s="43" t="s">
        <v>240</v>
      </c>
      <c r="P108" s="46">
        <v>0</v>
      </c>
      <c r="Q108" s="46">
        <v>0</v>
      </c>
      <c r="R108" s="46"/>
      <c r="S108" s="46"/>
      <c r="T108" s="46">
        <v>0</v>
      </c>
      <c r="U108" s="46">
        <v>0</v>
      </c>
      <c r="V108" s="46">
        <v>0</v>
      </c>
      <c r="W108" s="46">
        <v>0</v>
      </c>
      <c r="X108" s="46">
        <v>0</v>
      </c>
      <c r="Y108" s="45"/>
      <c r="Z108" s="46">
        <v>0</v>
      </c>
      <c r="AA108" s="27"/>
      <c r="AB108" s="27"/>
      <c r="AC108" s="61">
        <v>45473</v>
      </c>
    </row>
    <row r="109" spans="1:29" s="28" customFormat="1" x14ac:dyDescent="0.35">
      <c r="A109" s="24">
        <v>900094053</v>
      </c>
      <c r="B109" s="24" t="s">
        <v>11</v>
      </c>
      <c r="C109" s="24" t="s">
        <v>12</v>
      </c>
      <c r="D109" s="24" t="s">
        <v>121</v>
      </c>
      <c r="E109" s="23" t="s">
        <v>232</v>
      </c>
      <c r="F109" s="25">
        <v>45456</v>
      </c>
      <c r="G109" s="25">
        <v>45475</v>
      </c>
      <c r="H109" s="25">
        <v>45475.460196215281</v>
      </c>
      <c r="I109" s="37">
        <v>22145417</v>
      </c>
      <c r="J109" s="37">
        <v>22145417</v>
      </c>
      <c r="K109" s="33" t="s">
        <v>13</v>
      </c>
      <c r="L109" s="26" t="s">
        <v>14</v>
      </c>
      <c r="M109" s="27"/>
      <c r="N109" s="43" t="s">
        <v>255</v>
      </c>
      <c r="O109" s="43" t="s">
        <v>240</v>
      </c>
      <c r="P109" s="46">
        <v>0</v>
      </c>
      <c r="Q109" s="46">
        <v>0</v>
      </c>
      <c r="R109" s="46"/>
      <c r="S109" s="46"/>
      <c r="T109" s="46">
        <v>0</v>
      </c>
      <c r="U109" s="46">
        <v>0</v>
      </c>
      <c r="V109" s="46">
        <v>0</v>
      </c>
      <c r="W109" s="46">
        <v>0</v>
      </c>
      <c r="X109" s="46">
        <v>0</v>
      </c>
      <c r="Y109" s="45"/>
      <c r="Z109" s="46">
        <v>0</v>
      </c>
      <c r="AA109" s="27"/>
      <c r="AB109" s="27"/>
      <c r="AC109" s="61">
        <v>45473</v>
      </c>
    </row>
    <row r="110" spans="1:29" s="28" customFormat="1" x14ac:dyDescent="0.35">
      <c r="A110" s="24">
        <v>900094053</v>
      </c>
      <c r="B110" s="24" t="s">
        <v>11</v>
      </c>
      <c r="C110" s="24" t="s">
        <v>12</v>
      </c>
      <c r="D110" s="24" t="s">
        <v>122</v>
      </c>
      <c r="E110" s="23" t="s">
        <v>233</v>
      </c>
      <c r="F110" s="25">
        <v>45456</v>
      </c>
      <c r="G110" s="25">
        <v>45457</v>
      </c>
      <c r="H110" s="25">
        <v>45457.491924849535</v>
      </c>
      <c r="I110" s="37">
        <v>277400</v>
      </c>
      <c r="J110" s="37">
        <v>277400</v>
      </c>
      <c r="K110" s="33" t="s">
        <v>13</v>
      </c>
      <c r="L110" s="26" t="s">
        <v>14</v>
      </c>
      <c r="M110" s="27"/>
      <c r="N110" s="43" t="s">
        <v>255</v>
      </c>
      <c r="O110" s="43" t="s">
        <v>240</v>
      </c>
      <c r="P110" s="46">
        <v>0</v>
      </c>
      <c r="Q110" s="46">
        <v>0</v>
      </c>
      <c r="R110" s="46"/>
      <c r="S110" s="46"/>
      <c r="T110" s="46">
        <v>0</v>
      </c>
      <c r="U110" s="46">
        <v>0</v>
      </c>
      <c r="V110" s="46">
        <v>0</v>
      </c>
      <c r="W110" s="46">
        <v>0</v>
      </c>
      <c r="X110" s="46">
        <v>0</v>
      </c>
      <c r="Y110" s="45"/>
      <c r="Z110" s="46">
        <v>0</v>
      </c>
      <c r="AA110" s="27"/>
      <c r="AB110" s="27"/>
      <c r="AC110" s="61">
        <v>45473</v>
      </c>
    </row>
    <row r="111" spans="1:29" s="28" customFormat="1" x14ac:dyDescent="0.35">
      <c r="A111" s="24">
        <v>900094053</v>
      </c>
      <c r="B111" s="24" t="s">
        <v>11</v>
      </c>
      <c r="C111" s="24" t="s">
        <v>12</v>
      </c>
      <c r="D111" s="24" t="s">
        <v>123</v>
      </c>
      <c r="E111" s="23" t="s">
        <v>234</v>
      </c>
      <c r="F111" s="25">
        <v>45456</v>
      </c>
      <c r="G111" s="25">
        <v>45457</v>
      </c>
      <c r="H111" s="25">
        <v>45457.492993252316</v>
      </c>
      <c r="I111" s="37">
        <v>48790</v>
      </c>
      <c r="J111" s="37">
        <v>48790</v>
      </c>
      <c r="K111" s="33" t="s">
        <v>13</v>
      </c>
      <c r="L111" s="26" t="s">
        <v>14</v>
      </c>
      <c r="M111" s="27"/>
      <c r="N111" s="43" t="s">
        <v>255</v>
      </c>
      <c r="O111" s="43" t="s">
        <v>240</v>
      </c>
      <c r="P111" s="46">
        <v>0</v>
      </c>
      <c r="Q111" s="46">
        <v>0</v>
      </c>
      <c r="R111" s="46"/>
      <c r="S111" s="46"/>
      <c r="T111" s="46">
        <v>0</v>
      </c>
      <c r="U111" s="46">
        <v>0</v>
      </c>
      <c r="V111" s="46">
        <v>0</v>
      </c>
      <c r="W111" s="46">
        <v>0</v>
      </c>
      <c r="X111" s="46">
        <v>0</v>
      </c>
      <c r="Y111" s="45"/>
      <c r="Z111" s="46">
        <v>0</v>
      </c>
      <c r="AA111" s="27"/>
      <c r="AB111" s="27"/>
      <c r="AC111" s="61">
        <v>45473</v>
      </c>
    </row>
    <row r="112" spans="1:29" x14ac:dyDescent="0.35">
      <c r="L112" s="29"/>
      <c r="R112" s="41"/>
    </row>
    <row r="113" spans="12:18" x14ac:dyDescent="0.35">
      <c r="L113" s="29"/>
      <c r="R113" s="41"/>
    </row>
    <row r="114" spans="12:18" x14ac:dyDescent="0.35">
      <c r="L114" s="29"/>
      <c r="P114" s="49"/>
      <c r="R114" s="41"/>
    </row>
    <row r="115" spans="12:18" x14ac:dyDescent="0.35">
      <c r="L115" s="29"/>
    </row>
    <row r="116" spans="12:18" x14ac:dyDescent="0.35">
      <c r="L116" s="29"/>
    </row>
    <row r="117" spans="12:18" x14ac:dyDescent="0.35">
      <c r="L117" s="29"/>
    </row>
    <row r="118" spans="12:18" x14ac:dyDescent="0.35">
      <c r="L118" s="29"/>
    </row>
    <row r="119" spans="12:18" x14ac:dyDescent="0.35">
      <c r="L119" s="29"/>
    </row>
    <row r="120" spans="12:18" x14ac:dyDescent="0.35">
      <c r="L120" s="29"/>
    </row>
    <row r="121" spans="12:18" x14ac:dyDescent="0.35">
      <c r="L121" s="29"/>
    </row>
    <row r="122" spans="12:18" x14ac:dyDescent="0.35">
      <c r="L122" s="29"/>
    </row>
    <row r="123" spans="12:18" x14ac:dyDescent="0.35">
      <c r="L123" s="29"/>
    </row>
    <row r="124" spans="12:18" x14ac:dyDescent="0.35">
      <c r="L124" s="29"/>
    </row>
    <row r="125" spans="12:18" x14ac:dyDescent="0.35">
      <c r="L125" s="29"/>
    </row>
    <row r="126" spans="12:18" x14ac:dyDescent="0.35">
      <c r="L126" s="29"/>
    </row>
    <row r="127" spans="12:18" x14ac:dyDescent="0.35">
      <c r="L127" s="29"/>
    </row>
    <row r="128" spans="12:18" x14ac:dyDescent="0.35">
      <c r="L128" s="29"/>
    </row>
    <row r="129" spans="12:12" x14ac:dyDescent="0.35">
      <c r="L129" s="29"/>
    </row>
    <row r="130" spans="12:12" x14ac:dyDescent="0.35">
      <c r="L130" s="29"/>
    </row>
    <row r="131" spans="12:12" x14ac:dyDescent="0.35">
      <c r="L131" s="29"/>
    </row>
    <row r="132" spans="12:12" x14ac:dyDescent="0.35">
      <c r="L132" s="29"/>
    </row>
    <row r="133" spans="12:12" x14ac:dyDescent="0.35">
      <c r="L133" s="29"/>
    </row>
    <row r="134" spans="12:12" x14ac:dyDescent="0.35">
      <c r="L134" s="29"/>
    </row>
    <row r="135" spans="12:12" x14ac:dyDescent="0.35">
      <c r="L135" s="29"/>
    </row>
    <row r="136" spans="12:12" x14ac:dyDescent="0.35">
      <c r="L136" s="29"/>
    </row>
    <row r="137" spans="12:12" x14ac:dyDescent="0.35">
      <c r="L137" s="29"/>
    </row>
    <row r="138" spans="12:12" x14ac:dyDescent="0.35">
      <c r="L138" s="29"/>
    </row>
    <row r="139" spans="12:12" x14ac:dyDescent="0.35">
      <c r="L139" s="29"/>
    </row>
    <row r="140" spans="12:12" x14ac:dyDescent="0.35">
      <c r="L140" s="29"/>
    </row>
    <row r="141" spans="12:12" x14ac:dyDescent="0.35">
      <c r="L141" s="29"/>
    </row>
    <row r="142" spans="12:12" x14ac:dyDescent="0.35">
      <c r="L142" s="29"/>
    </row>
    <row r="143" spans="12:12" x14ac:dyDescent="0.35">
      <c r="L143" s="29"/>
    </row>
    <row r="144" spans="12:12" x14ac:dyDescent="0.35">
      <c r="L144" s="29"/>
    </row>
    <row r="145" spans="12:12" x14ac:dyDescent="0.35">
      <c r="L145" s="29"/>
    </row>
    <row r="146" spans="12:12" x14ac:dyDescent="0.35">
      <c r="L146" s="29"/>
    </row>
    <row r="147" spans="12:12" x14ac:dyDescent="0.35">
      <c r="L147" s="29"/>
    </row>
    <row r="148" spans="12:12" x14ac:dyDescent="0.35">
      <c r="L148" s="29"/>
    </row>
    <row r="149" spans="12:12" x14ac:dyDescent="0.35">
      <c r="L149" s="29"/>
    </row>
    <row r="150" spans="12:12" x14ac:dyDescent="0.35">
      <c r="L150" s="29"/>
    </row>
    <row r="151" spans="12:12" x14ac:dyDescent="0.35">
      <c r="L151" s="29"/>
    </row>
    <row r="152" spans="12:12" x14ac:dyDescent="0.35">
      <c r="L152" s="29"/>
    </row>
    <row r="153" spans="12:12" x14ac:dyDescent="0.35">
      <c r="L153" s="29"/>
    </row>
    <row r="154" spans="12:12" x14ac:dyDescent="0.35">
      <c r="L154" s="29"/>
    </row>
    <row r="155" spans="12:12" x14ac:dyDescent="0.35">
      <c r="L155" s="29"/>
    </row>
    <row r="156" spans="12:12" x14ac:dyDescent="0.35">
      <c r="L156" s="29"/>
    </row>
    <row r="157" spans="12:12" x14ac:dyDescent="0.35">
      <c r="L157" s="29"/>
    </row>
    <row r="158" spans="12:12" x14ac:dyDescent="0.35">
      <c r="L158" s="29"/>
    </row>
    <row r="159" spans="12:12" x14ac:dyDescent="0.35">
      <c r="L159" s="29"/>
    </row>
    <row r="160" spans="12:12" x14ac:dyDescent="0.35">
      <c r="L160" s="29"/>
    </row>
    <row r="161" spans="12:12" x14ac:dyDescent="0.35">
      <c r="L161" s="29"/>
    </row>
    <row r="162" spans="12:12" x14ac:dyDescent="0.35">
      <c r="L162" s="29"/>
    </row>
    <row r="163" spans="12:12" x14ac:dyDescent="0.35">
      <c r="L163" s="29"/>
    </row>
    <row r="164" spans="12:12" x14ac:dyDescent="0.35">
      <c r="L164" s="29"/>
    </row>
    <row r="165" spans="12:12" x14ac:dyDescent="0.35">
      <c r="L165" s="29"/>
    </row>
    <row r="166" spans="12:12" x14ac:dyDescent="0.35">
      <c r="L166" s="29"/>
    </row>
    <row r="167" spans="12:12" x14ac:dyDescent="0.35">
      <c r="L167" s="29"/>
    </row>
    <row r="168" spans="12:12" x14ac:dyDescent="0.35">
      <c r="L168" s="29"/>
    </row>
    <row r="169" spans="12:12" x14ac:dyDescent="0.35">
      <c r="L169" s="29"/>
    </row>
    <row r="170" spans="12:12" x14ac:dyDescent="0.35">
      <c r="L170" s="29"/>
    </row>
    <row r="171" spans="12:12" x14ac:dyDescent="0.35">
      <c r="L171" s="29"/>
    </row>
    <row r="172" spans="12:12" x14ac:dyDescent="0.35">
      <c r="L172" s="29"/>
    </row>
    <row r="173" spans="12:12" x14ac:dyDescent="0.35">
      <c r="L173" s="29"/>
    </row>
    <row r="174" spans="12:12" x14ac:dyDescent="0.35">
      <c r="L174" s="29"/>
    </row>
    <row r="175" spans="12:12" x14ac:dyDescent="0.35">
      <c r="L175" s="29"/>
    </row>
    <row r="176" spans="12:12" x14ac:dyDescent="0.35">
      <c r="L176" s="29"/>
    </row>
    <row r="177" spans="12:12" x14ac:dyDescent="0.35">
      <c r="L177" s="29"/>
    </row>
    <row r="178" spans="12:12" x14ac:dyDescent="0.35">
      <c r="L178" s="29"/>
    </row>
    <row r="179" spans="12:12" x14ac:dyDescent="0.35">
      <c r="L179" s="29"/>
    </row>
    <row r="180" spans="12:12" x14ac:dyDescent="0.35">
      <c r="L180" s="29"/>
    </row>
    <row r="181" spans="12:12" x14ac:dyDescent="0.35">
      <c r="L181" s="29"/>
    </row>
    <row r="182" spans="12:12" x14ac:dyDescent="0.35">
      <c r="L182" s="29"/>
    </row>
    <row r="183" spans="12:12" x14ac:dyDescent="0.35">
      <c r="L183" s="29"/>
    </row>
    <row r="184" spans="12:12" x14ac:dyDescent="0.35">
      <c r="L184" s="29"/>
    </row>
    <row r="185" spans="12:12" x14ac:dyDescent="0.35">
      <c r="L185" s="29"/>
    </row>
    <row r="186" spans="12:12" x14ac:dyDescent="0.35">
      <c r="L186" s="29"/>
    </row>
    <row r="187" spans="12:12" x14ac:dyDescent="0.35">
      <c r="L187" s="29"/>
    </row>
    <row r="188" spans="12:12" x14ac:dyDescent="0.35">
      <c r="L188" s="29"/>
    </row>
    <row r="189" spans="12:12" x14ac:dyDescent="0.35">
      <c r="L189" s="29"/>
    </row>
    <row r="190" spans="12:12" x14ac:dyDescent="0.35">
      <c r="L190" s="29"/>
    </row>
    <row r="191" spans="12:12" x14ac:dyDescent="0.35">
      <c r="L191" s="29"/>
    </row>
    <row r="192" spans="12:12" x14ac:dyDescent="0.35">
      <c r="L192" s="29"/>
    </row>
    <row r="193" spans="12:12" x14ac:dyDescent="0.35">
      <c r="L193" s="29"/>
    </row>
    <row r="194" spans="12:12" x14ac:dyDescent="0.35">
      <c r="L194" s="29"/>
    </row>
    <row r="195" spans="12:12" x14ac:dyDescent="0.35">
      <c r="L195" s="29"/>
    </row>
    <row r="196" spans="12:12" x14ac:dyDescent="0.35">
      <c r="L196" s="29"/>
    </row>
    <row r="197" spans="12:12" x14ac:dyDescent="0.35">
      <c r="L197" s="29"/>
    </row>
    <row r="198" spans="12:12" x14ac:dyDescent="0.35">
      <c r="L198" s="29"/>
    </row>
    <row r="199" spans="12:12" x14ac:dyDescent="0.35">
      <c r="L199" s="29"/>
    </row>
    <row r="200" spans="12:12" x14ac:dyDescent="0.35">
      <c r="L200" s="29"/>
    </row>
    <row r="201" spans="12:12" x14ac:dyDescent="0.35">
      <c r="L201" s="29"/>
    </row>
    <row r="202" spans="12:12" x14ac:dyDescent="0.35">
      <c r="L202" s="29"/>
    </row>
    <row r="203" spans="12:12" x14ac:dyDescent="0.35">
      <c r="L203" s="29"/>
    </row>
    <row r="204" spans="12:12" x14ac:dyDescent="0.35">
      <c r="L204" s="29"/>
    </row>
    <row r="205" spans="12:12" x14ac:dyDescent="0.35">
      <c r="L205" s="29"/>
    </row>
    <row r="206" spans="12:12" x14ac:dyDescent="0.35">
      <c r="L206" s="29"/>
    </row>
    <row r="207" spans="12:12" x14ac:dyDescent="0.35">
      <c r="L207" s="29"/>
    </row>
    <row r="208" spans="12:12" x14ac:dyDescent="0.35">
      <c r="L208" s="29"/>
    </row>
    <row r="209" spans="12:12" x14ac:dyDescent="0.35">
      <c r="L209" s="29"/>
    </row>
    <row r="210" spans="12:12" x14ac:dyDescent="0.35">
      <c r="L210" s="29"/>
    </row>
    <row r="211" spans="12:12" x14ac:dyDescent="0.35">
      <c r="L211" s="29"/>
    </row>
    <row r="212" spans="12:12" x14ac:dyDescent="0.35">
      <c r="L212" s="29"/>
    </row>
    <row r="213" spans="12:12" x14ac:dyDescent="0.35">
      <c r="L213" s="29"/>
    </row>
    <row r="214" spans="12:12" x14ac:dyDescent="0.35">
      <c r="L214" s="29"/>
    </row>
    <row r="215" spans="12:12" x14ac:dyDescent="0.35">
      <c r="L215" s="29"/>
    </row>
    <row r="216" spans="12:12" x14ac:dyDescent="0.35">
      <c r="L216" s="29"/>
    </row>
    <row r="217" spans="12:12" x14ac:dyDescent="0.35">
      <c r="L217" s="29"/>
    </row>
    <row r="218" spans="12:12" x14ac:dyDescent="0.35">
      <c r="L218" s="29"/>
    </row>
    <row r="219" spans="12:12" x14ac:dyDescent="0.35">
      <c r="L219" s="29"/>
    </row>
    <row r="220" spans="12:12" x14ac:dyDescent="0.35">
      <c r="L220" s="29"/>
    </row>
    <row r="221" spans="12:12" x14ac:dyDescent="0.35">
      <c r="L221" s="29"/>
    </row>
    <row r="222" spans="12:12" x14ac:dyDescent="0.35">
      <c r="L222" s="29"/>
    </row>
    <row r="223" spans="12:12" x14ac:dyDescent="0.35">
      <c r="L223" s="29"/>
    </row>
    <row r="224" spans="12:12" x14ac:dyDescent="0.35">
      <c r="L224" s="29"/>
    </row>
    <row r="225" spans="12:12" x14ac:dyDescent="0.35">
      <c r="L225" s="29"/>
    </row>
    <row r="226" spans="12:12" x14ac:dyDescent="0.35">
      <c r="L226" s="29"/>
    </row>
    <row r="227" spans="12:12" x14ac:dyDescent="0.35">
      <c r="L227" s="29"/>
    </row>
    <row r="228" spans="12:12" x14ac:dyDescent="0.35">
      <c r="L228" s="29"/>
    </row>
    <row r="229" spans="12:12" x14ac:dyDescent="0.35">
      <c r="L229" s="29"/>
    </row>
    <row r="230" spans="12:12" x14ac:dyDescent="0.35">
      <c r="L230" s="29"/>
    </row>
    <row r="231" spans="12:12" x14ac:dyDescent="0.35">
      <c r="L231" s="29"/>
    </row>
    <row r="232" spans="12:12" x14ac:dyDescent="0.35">
      <c r="L232" s="29"/>
    </row>
    <row r="233" spans="12:12" x14ac:dyDescent="0.35">
      <c r="L233" s="29"/>
    </row>
    <row r="234" spans="12:12" x14ac:dyDescent="0.35">
      <c r="L234" s="29"/>
    </row>
    <row r="235" spans="12:12" x14ac:dyDescent="0.35">
      <c r="L235" s="29"/>
    </row>
    <row r="236" spans="12:12" x14ac:dyDescent="0.35">
      <c r="L236" s="29"/>
    </row>
    <row r="237" spans="12:12" x14ac:dyDescent="0.35">
      <c r="L237" s="29"/>
    </row>
    <row r="238" spans="12:12" x14ac:dyDescent="0.35">
      <c r="L238" s="29"/>
    </row>
    <row r="239" spans="12:12" x14ac:dyDescent="0.35">
      <c r="L239" s="29"/>
    </row>
    <row r="240" spans="12:12" x14ac:dyDescent="0.35">
      <c r="L240" s="29"/>
    </row>
    <row r="241" spans="12:12" x14ac:dyDescent="0.35">
      <c r="L241" s="29"/>
    </row>
    <row r="242" spans="12:12" x14ac:dyDescent="0.35">
      <c r="L242" s="29"/>
    </row>
    <row r="243" spans="12:12" x14ac:dyDescent="0.35">
      <c r="L243" s="29"/>
    </row>
    <row r="244" spans="12:12" x14ac:dyDescent="0.35">
      <c r="L244" s="29"/>
    </row>
    <row r="245" spans="12:12" x14ac:dyDescent="0.35">
      <c r="L245" s="29"/>
    </row>
    <row r="246" spans="12:12" x14ac:dyDescent="0.35">
      <c r="L246" s="29"/>
    </row>
    <row r="247" spans="12:12" x14ac:dyDescent="0.35">
      <c r="L247" s="29"/>
    </row>
    <row r="248" spans="12:12" x14ac:dyDescent="0.35">
      <c r="L248" s="29"/>
    </row>
    <row r="249" spans="12:12" x14ac:dyDescent="0.35">
      <c r="L249" s="29"/>
    </row>
    <row r="250" spans="12:12" x14ac:dyDescent="0.35">
      <c r="L250" s="29"/>
    </row>
    <row r="251" spans="12:12" x14ac:dyDescent="0.35">
      <c r="L251" s="29"/>
    </row>
    <row r="252" spans="12:12" x14ac:dyDescent="0.35">
      <c r="L252" s="29"/>
    </row>
    <row r="253" spans="12:12" x14ac:dyDescent="0.35">
      <c r="L253" s="29"/>
    </row>
    <row r="254" spans="12:12" x14ac:dyDescent="0.35">
      <c r="L254" s="29"/>
    </row>
    <row r="255" spans="12:12" x14ac:dyDescent="0.35">
      <c r="L255" s="29"/>
    </row>
    <row r="256" spans="12:12" x14ac:dyDescent="0.35">
      <c r="L256" s="29"/>
    </row>
    <row r="257" spans="12:12" x14ac:dyDescent="0.35">
      <c r="L257" s="29"/>
    </row>
    <row r="258" spans="12:12" x14ac:dyDescent="0.35">
      <c r="L258" s="29"/>
    </row>
    <row r="259" spans="12:12" x14ac:dyDescent="0.35">
      <c r="L259" s="29"/>
    </row>
    <row r="260" spans="12:12" x14ac:dyDescent="0.35">
      <c r="L260" s="29"/>
    </row>
    <row r="261" spans="12:12" x14ac:dyDescent="0.35">
      <c r="L261" s="29"/>
    </row>
    <row r="262" spans="12:12" x14ac:dyDescent="0.35">
      <c r="L262" s="29"/>
    </row>
    <row r="263" spans="12:12" x14ac:dyDescent="0.35">
      <c r="L263" s="29"/>
    </row>
    <row r="264" spans="12:12" x14ac:dyDescent="0.35">
      <c r="L264" s="29"/>
    </row>
    <row r="265" spans="12:12" x14ac:dyDescent="0.35">
      <c r="L265" s="29"/>
    </row>
    <row r="266" spans="12:12" x14ac:dyDescent="0.35">
      <c r="L266" s="29"/>
    </row>
    <row r="267" spans="12:12" x14ac:dyDescent="0.35">
      <c r="L267" s="29"/>
    </row>
    <row r="268" spans="12:12" x14ac:dyDescent="0.35">
      <c r="L268" s="29"/>
    </row>
    <row r="269" spans="12:12" x14ac:dyDescent="0.35">
      <c r="L269" s="29"/>
    </row>
    <row r="270" spans="12:12" x14ac:dyDescent="0.35">
      <c r="L270" s="29"/>
    </row>
    <row r="271" spans="12:12" x14ac:dyDescent="0.35">
      <c r="L271" s="29"/>
    </row>
    <row r="272" spans="12:12" x14ac:dyDescent="0.35">
      <c r="L272" s="29"/>
    </row>
    <row r="273" spans="12:12" x14ac:dyDescent="0.35">
      <c r="L273" s="29"/>
    </row>
    <row r="274" spans="12:12" x14ac:dyDescent="0.35">
      <c r="L274" s="29"/>
    </row>
    <row r="275" spans="12:12" x14ac:dyDescent="0.35">
      <c r="L275" s="29"/>
    </row>
    <row r="276" spans="12:12" x14ac:dyDescent="0.35">
      <c r="L276" s="29"/>
    </row>
    <row r="277" spans="12:12" x14ac:dyDescent="0.35">
      <c r="L277" s="29"/>
    </row>
    <row r="278" spans="12:12" x14ac:dyDescent="0.35">
      <c r="L278" s="29"/>
    </row>
    <row r="279" spans="12:12" x14ac:dyDescent="0.35">
      <c r="L279" s="29"/>
    </row>
    <row r="280" spans="12:12" x14ac:dyDescent="0.35">
      <c r="L280" s="29"/>
    </row>
    <row r="281" spans="12:12" x14ac:dyDescent="0.35">
      <c r="L281" s="29"/>
    </row>
    <row r="282" spans="12:12" x14ac:dyDescent="0.35">
      <c r="L282" s="29"/>
    </row>
    <row r="283" spans="12:12" x14ac:dyDescent="0.35">
      <c r="L283" s="29"/>
    </row>
    <row r="284" spans="12:12" x14ac:dyDescent="0.35">
      <c r="L284" s="29"/>
    </row>
    <row r="285" spans="12:12" x14ac:dyDescent="0.35">
      <c r="L285" s="29"/>
    </row>
    <row r="286" spans="12:12" x14ac:dyDescent="0.35">
      <c r="L286" s="29"/>
    </row>
    <row r="287" spans="12:12" x14ac:dyDescent="0.35">
      <c r="L287" s="29"/>
    </row>
    <row r="288" spans="12:12" x14ac:dyDescent="0.35">
      <c r="L288" s="29"/>
    </row>
    <row r="289" spans="12:12" x14ac:dyDescent="0.35">
      <c r="L289" s="29"/>
    </row>
    <row r="290" spans="12:12" x14ac:dyDescent="0.35">
      <c r="L290" s="29"/>
    </row>
    <row r="291" spans="12:12" x14ac:dyDescent="0.35">
      <c r="L291" s="29"/>
    </row>
    <row r="292" spans="12:12" x14ac:dyDescent="0.35">
      <c r="L292" s="29"/>
    </row>
    <row r="293" spans="12:12" x14ac:dyDescent="0.35">
      <c r="L293" s="29"/>
    </row>
    <row r="294" spans="12:12" x14ac:dyDescent="0.35">
      <c r="L294" s="29"/>
    </row>
    <row r="295" spans="12:12" x14ac:dyDescent="0.35">
      <c r="L295" s="29"/>
    </row>
    <row r="296" spans="12:12" x14ac:dyDescent="0.35">
      <c r="L296" s="29"/>
    </row>
    <row r="297" spans="12:12" x14ac:dyDescent="0.35">
      <c r="L297" s="29"/>
    </row>
    <row r="298" spans="12:12" x14ac:dyDescent="0.35">
      <c r="L298" s="29"/>
    </row>
    <row r="299" spans="12:12" x14ac:dyDescent="0.35">
      <c r="L299" s="29"/>
    </row>
    <row r="300" spans="12:12" x14ac:dyDescent="0.35">
      <c r="L300" s="29"/>
    </row>
    <row r="301" spans="12:12" x14ac:dyDescent="0.35">
      <c r="L301" s="29"/>
    </row>
    <row r="302" spans="12:12" x14ac:dyDescent="0.35">
      <c r="L302" s="29"/>
    </row>
    <row r="303" spans="12:12" x14ac:dyDescent="0.35">
      <c r="L303" s="29"/>
    </row>
    <row r="304" spans="12:12" x14ac:dyDescent="0.35">
      <c r="L304" s="29"/>
    </row>
    <row r="305" spans="12:12" x14ac:dyDescent="0.35">
      <c r="L305" s="29"/>
    </row>
    <row r="306" spans="12:12" x14ac:dyDescent="0.35">
      <c r="L306" s="29"/>
    </row>
    <row r="307" spans="12:12" x14ac:dyDescent="0.35">
      <c r="L307" s="29"/>
    </row>
    <row r="308" spans="12:12" x14ac:dyDescent="0.35">
      <c r="L308" s="29"/>
    </row>
    <row r="309" spans="12:12" x14ac:dyDescent="0.35">
      <c r="L309" s="29"/>
    </row>
    <row r="310" spans="12:12" x14ac:dyDescent="0.35">
      <c r="L310" s="29"/>
    </row>
    <row r="311" spans="12:12" x14ac:dyDescent="0.35">
      <c r="L311" s="29"/>
    </row>
    <row r="312" spans="12:12" x14ac:dyDescent="0.35">
      <c r="L312" s="29"/>
    </row>
    <row r="313" spans="12:12" x14ac:dyDescent="0.35">
      <c r="L313" s="29"/>
    </row>
    <row r="314" spans="12:12" x14ac:dyDescent="0.35">
      <c r="L314" s="29"/>
    </row>
    <row r="315" spans="12:12" x14ac:dyDescent="0.35">
      <c r="L315" s="29"/>
    </row>
    <row r="316" spans="12:12" x14ac:dyDescent="0.35">
      <c r="L316" s="29"/>
    </row>
    <row r="317" spans="12:12" x14ac:dyDescent="0.35">
      <c r="L317" s="29"/>
    </row>
    <row r="318" spans="12:12" x14ac:dyDescent="0.35">
      <c r="L318" s="29"/>
    </row>
    <row r="319" spans="12:12" x14ac:dyDescent="0.35">
      <c r="L319" s="29"/>
    </row>
    <row r="320" spans="12:12" x14ac:dyDescent="0.35">
      <c r="L320" s="29"/>
    </row>
    <row r="321" spans="12:12" x14ac:dyDescent="0.35">
      <c r="L321" s="29"/>
    </row>
    <row r="322" spans="12:12" x14ac:dyDescent="0.35">
      <c r="L322" s="29"/>
    </row>
    <row r="323" spans="12:12" x14ac:dyDescent="0.35">
      <c r="L323" s="29"/>
    </row>
    <row r="324" spans="12:12" x14ac:dyDescent="0.35">
      <c r="L324" s="29"/>
    </row>
    <row r="325" spans="12:12" x14ac:dyDescent="0.35">
      <c r="L325" s="29"/>
    </row>
    <row r="326" spans="12:12" x14ac:dyDescent="0.35">
      <c r="L326" s="29"/>
    </row>
    <row r="327" spans="12:12" x14ac:dyDescent="0.35">
      <c r="L327" s="29"/>
    </row>
    <row r="328" spans="12:12" x14ac:dyDescent="0.35">
      <c r="L328" s="29"/>
    </row>
    <row r="329" spans="12:12" x14ac:dyDescent="0.35">
      <c r="L329" s="29"/>
    </row>
    <row r="330" spans="12:12" x14ac:dyDescent="0.35">
      <c r="L330" s="29"/>
    </row>
    <row r="331" spans="12:12" x14ac:dyDescent="0.35">
      <c r="L331" s="29"/>
    </row>
    <row r="332" spans="12:12" x14ac:dyDescent="0.35">
      <c r="L332" s="29"/>
    </row>
    <row r="333" spans="12:12" x14ac:dyDescent="0.35">
      <c r="L333" s="29"/>
    </row>
    <row r="334" spans="12:12" x14ac:dyDescent="0.35">
      <c r="L334" s="29"/>
    </row>
    <row r="335" spans="12:12" x14ac:dyDescent="0.35">
      <c r="L335" s="29"/>
    </row>
    <row r="336" spans="12:12" x14ac:dyDescent="0.35">
      <c r="L336" s="29"/>
    </row>
    <row r="337" spans="12:12" x14ac:dyDescent="0.35">
      <c r="L337" s="29"/>
    </row>
    <row r="338" spans="12:12" x14ac:dyDescent="0.35">
      <c r="L338" s="29"/>
    </row>
    <row r="339" spans="12:12" x14ac:dyDescent="0.35">
      <c r="L339" s="29"/>
    </row>
    <row r="340" spans="12:12" x14ac:dyDescent="0.35">
      <c r="L340" s="29"/>
    </row>
    <row r="341" spans="12:12" x14ac:dyDescent="0.35">
      <c r="L341" s="29"/>
    </row>
    <row r="342" spans="12:12" x14ac:dyDescent="0.35">
      <c r="L342" s="29"/>
    </row>
    <row r="343" spans="12:12" x14ac:dyDescent="0.35">
      <c r="L343" s="29"/>
    </row>
    <row r="344" spans="12:12" x14ac:dyDescent="0.35">
      <c r="L344" s="29"/>
    </row>
    <row r="345" spans="12:12" x14ac:dyDescent="0.35">
      <c r="L345" s="29"/>
    </row>
    <row r="346" spans="12:12" x14ac:dyDescent="0.35">
      <c r="L346" s="29"/>
    </row>
    <row r="347" spans="12:12" x14ac:dyDescent="0.35">
      <c r="L347" s="29"/>
    </row>
    <row r="348" spans="12:12" x14ac:dyDescent="0.35">
      <c r="L348" s="29"/>
    </row>
    <row r="349" spans="12:12" x14ac:dyDescent="0.35">
      <c r="L349" s="29"/>
    </row>
    <row r="350" spans="12:12" x14ac:dyDescent="0.35">
      <c r="L350" s="29"/>
    </row>
    <row r="351" spans="12:12" x14ac:dyDescent="0.35">
      <c r="L351" s="29"/>
    </row>
    <row r="352" spans="12:12" x14ac:dyDescent="0.35">
      <c r="L352" s="29"/>
    </row>
    <row r="353" spans="12:12" x14ac:dyDescent="0.35">
      <c r="L353" s="29"/>
    </row>
    <row r="354" spans="12:12" x14ac:dyDescent="0.35">
      <c r="L354" s="29"/>
    </row>
    <row r="355" spans="12:12" x14ac:dyDescent="0.35">
      <c r="L355" s="29"/>
    </row>
    <row r="356" spans="12:12" x14ac:dyDescent="0.35">
      <c r="L356" s="29"/>
    </row>
    <row r="357" spans="12:12" x14ac:dyDescent="0.35">
      <c r="L357" s="29"/>
    </row>
    <row r="358" spans="12:12" x14ac:dyDescent="0.35">
      <c r="L358" s="29"/>
    </row>
    <row r="359" spans="12:12" x14ac:dyDescent="0.35">
      <c r="L359" s="29"/>
    </row>
    <row r="360" spans="12:12" x14ac:dyDescent="0.35">
      <c r="L360" s="29"/>
    </row>
    <row r="361" spans="12:12" x14ac:dyDescent="0.35">
      <c r="L361" s="29"/>
    </row>
    <row r="362" spans="12:12" x14ac:dyDescent="0.35">
      <c r="L362" s="29"/>
    </row>
    <row r="363" spans="12:12" x14ac:dyDescent="0.35">
      <c r="L363" s="29"/>
    </row>
    <row r="364" spans="12:12" x14ac:dyDescent="0.35">
      <c r="L364" s="29"/>
    </row>
    <row r="365" spans="12:12" x14ac:dyDescent="0.35">
      <c r="L365" s="29"/>
    </row>
    <row r="366" spans="12:12" x14ac:dyDescent="0.35">
      <c r="L366" s="29"/>
    </row>
    <row r="367" spans="12:12" x14ac:dyDescent="0.35">
      <c r="L367" s="29"/>
    </row>
    <row r="368" spans="12:12" x14ac:dyDescent="0.35">
      <c r="L368" s="29"/>
    </row>
    <row r="369" spans="12:12" x14ac:dyDescent="0.35">
      <c r="L369" s="29"/>
    </row>
    <row r="370" spans="12:12" x14ac:dyDescent="0.35">
      <c r="L370" s="29"/>
    </row>
    <row r="371" spans="12:12" x14ac:dyDescent="0.35">
      <c r="L371" s="29"/>
    </row>
    <row r="372" spans="12:12" x14ac:dyDescent="0.35">
      <c r="L372" s="29"/>
    </row>
    <row r="373" spans="12:12" x14ac:dyDescent="0.35">
      <c r="L373" s="29"/>
    </row>
    <row r="374" spans="12:12" x14ac:dyDescent="0.35">
      <c r="L374" s="29"/>
    </row>
    <row r="375" spans="12:12" x14ac:dyDescent="0.35">
      <c r="L375" s="29"/>
    </row>
    <row r="376" spans="12:12" x14ac:dyDescent="0.35">
      <c r="L376" s="29"/>
    </row>
    <row r="377" spans="12:12" x14ac:dyDescent="0.35">
      <c r="L377" s="29"/>
    </row>
    <row r="378" spans="12:12" x14ac:dyDescent="0.35">
      <c r="L378" s="29"/>
    </row>
    <row r="379" spans="12:12" x14ac:dyDescent="0.35">
      <c r="L379" s="29"/>
    </row>
    <row r="380" spans="12:12" x14ac:dyDescent="0.35">
      <c r="L380" s="29"/>
    </row>
    <row r="381" spans="12:12" x14ac:dyDescent="0.35">
      <c r="L381" s="29"/>
    </row>
    <row r="382" spans="12:12" x14ac:dyDescent="0.35">
      <c r="L382" s="29"/>
    </row>
  </sheetData>
  <dataValidations count="1">
    <dataValidation type="whole" operator="greaterThan" allowBlank="1" showInputMessage="1" showErrorMessage="1" errorTitle="DATO ERRADO" error="El valor debe ser diferente de cero" sqref="I1:J1048576 P1:X1 Z1 Q85 Q7:Q8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F18" sqref="F18"/>
    </sheetView>
  </sheetViews>
  <sheetFormatPr baseColWidth="10" defaultRowHeight="12.5" x14ac:dyDescent="0.25"/>
  <cols>
    <col min="1" max="1" width="1" style="73" customWidth="1"/>
    <col min="2" max="2" width="7.81640625" style="73" customWidth="1"/>
    <col min="3" max="3" width="17.54296875" style="73" customWidth="1"/>
    <col min="4" max="4" width="11.54296875" style="73" customWidth="1"/>
    <col min="5" max="6" width="11.453125" style="73" customWidth="1"/>
    <col min="7" max="7" width="8.1796875" style="73" customWidth="1"/>
    <col min="8" max="8" width="20.81640625" style="73" customWidth="1"/>
    <col min="9" max="9" width="25.453125" style="73" customWidth="1"/>
    <col min="10" max="10" width="12.453125" style="73" customWidth="1"/>
    <col min="11" max="11" width="1.7265625" style="73" customWidth="1"/>
    <col min="12" max="12" width="8.7265625" style="73" customWidth="1"/>
    <col min="13" max="13" width="16.54296875" style="102" bestFit="1" customWidth="1"/>
    <col min="14" max="14" width="13.81640625" style="73" bestFit="1" customWidth="1"/>
    <col min="15" max="15" width="7.453125" style="73" bestFit="1" customWidth="1"/>
    <col min="16" max="16" width="13.26953125" style="73" bestFit="1" customWidth="1"/>
    <col min="17" max="225" width="10.90625" style="73"/>
    <col min="226" max="226" width="4.453125" style="73" customWidth="1"/>
    <col min="227" max="227" width="10.90625" style="73"/>
    <col min="228" max="228" width="17.54296875" style="73" customWidth="1"/>
    <col min="229" max="229" width="11.54296875" style="73" customWidth="1"/>
    <col min="230" max="233" width="10.90625" style="73"/>
    <col min="234" max="234" width="22.54296875" style="73" customWidth="1"/>
    <col min="235" max="235" width="14" style="73" customWidth="1"/>
    <col min="236" max="236" width="1.7265625" style="73" customWidth="1"/>
    <col min="237" max="481" width="10.90625" style="73"/>
    <col min="482" max="482" width="4.453125" style="73" customWidth="1"/>
    <col min="483" max="483" width="10.90625" style="73"/>
    <col min="484" max="484" width="17.54296875" style="73" customWidth="1"/>
    <col min="485" max="485" width="11.54296875" style="73" customWidth="1"/>
    <col min="486" max="489" width="10.90625" style="73"/>
    <col min="490" max="490" width="22.54296875" style="73" customWidth="1"/>
    <col min="491" max="491" width="14" style="73" customWidth="1"/>
    <col min="492" max="492" width="1.7265625" style="73" customWidth="1"/>
    <col min="493" max="737" width="10.90625" style="73"/>
    <col min="738" max="738" width="4.453125" style="73" customWidth="1"/>
    <col min="739" max="739" width="10.90625" style="73"/>
    <col min="740" max="740" width="17.54296875" style="73" customWidth="1"/>
    <col min="741" max="741" width="11.54296875" style="73" customWidth="1"/>
    <col min="742" max="745" width="10.90625" style="73"/>
    <col min="746" max="746" width="22.54296875" style="73" customWidth="1"/>
    <col min="747" max="747" width="14" style="73" customWidth="1"/>
    <col min="748" max="748" width="1.7265625" style="73" customWidth="1"/>
    <col min="749" max="993" width="10.90625" style="73"/>
    <col min="994" max="994" width="4.453125" style="73" customWidth="1"/>
    <col min="995" max="995" width="10.90625" style="73"/>
    <col min="996" max="996" width="17.54296875" style="73" customWidth="1"/>
    <col min="997" max="997" width="11.54296875" style="73" customWidth="1"/>
    <col min="998" max="1001" width="10.90625" style="73"/>
    <col min="1002" max="1002" width="22.54296875" style="73" customWidth="1"/>
    <col min="1003" max="1003" width="14" style="73" customWidth="1"/>
    <col min="1004" max="1004" width="1.7265625" style="73" customWidth="1"/>
    <col min="1005" max="1249" width="10.90625" style="73"/>
    <col min="1250" max="1250" width="4.453125" style="73" customWidth="1"/>
    <col min="1251" max="1251" width="10.90625" style="73"/>
    <col min="1252" max="1252" width="17.54296875" style="73" customWidth="1"/>
    <col min="1253" max="1253" width="11.54296875" style="73" customWidth="1"/>
    <col min="1254" max="1257" width="10.90625" style="73"/>
    <col min="1258" max="1258" width="22.54296875" style="73" customWidth="1"/>
    <col min="1259" max="1259" width="14" style="73" customWidth="1"/>
    <col min="1260" max="1260" width="1.7265625" style="73" customWidth="1"/>
    <col min="1261" max="1505" width="10.90625" style="73"/>
    <col min="1506" max="1506" width="4.453125" style="73" customWidth="1"/>
    <col min="1507" max="1507" width="10.90625" style="73"/>
    <col min="1508" max="1508" width="17.54296875" style="73" customWidth="1"/>
    <col min="1509" max="1509" width="11.54296875" style="73" customWidth="1"/>
    <col min="1510" max="1513" width="10.90625" style="73"/>
    <col min="1514" max="1514" width="22.54296875" style="73" customWidth="1"/>
    <col min="1515" max="1515" width="14" style="73" customWidth="1"/>
    <col min="1516" max="1516" width="1.7265625" style="73" customWidth="1"/>
    <col min="1517" max="1761" width="10.90625" style="73"/>
    <col min="1762" max="1762" width="4.453125" style="73" customWidth="1"/>
    <col min="1763" max="1763" width="10.90625" style="73"/>
    <col min="1764" max="1764" width="17.54296875" style="73" customWidth="1"/>
    <col min="1765" max="1765" width="11.54296875" style="73" customWidth="1"/>
    <col min="1766" max="1769" width="10.90625" style="73"/>
    <col min="1770" max="1770" width="22.54296875" style="73" customWidth="1"/>
    <col min="1771" max="1771" width="14" style="73" customWidth="1"/>
    <col min="1772" max="1772" width="1.7265625" style="73" customWidth="1"/>
    <col min="1773" max="2017" width="10.90625" style="73"/>
    <col min="2018" max="2018" width="4.453125" style="73" customWidth="1"/>
    <col min="2019" max="2019" width="10.90625" style="73"/>
    <col min="2020" max="2020" width="17.54296875" style="73" customWidth="1"/>
    <col min="2021" max="2021" width="11.54296875" style="73" customWidth="1"/>
    <col min="2022" max="2025" width="10.90625" style="73"/>
    <col min="2026" max="2026" width="22.54296875" style="73" customWidth="1"/>
    <col min="2027" max="2027" width="14" style="73" customWidth="1"/>
    <col min="2028" max="2028" width="1.7265625" style="73" customWidth="1"/>
    <col min="2029" max="2273" width="10.90625" style="73"/>
    <col min="2274" max="2274" width="4.453125" style="73" customWidth="1"/>
    <col min="2275" max="2275" width="10.90625" style="73"/>
    <col min="2276" max="2276" width="17.54296875" style="73" customWidth="1"/>
    <col min="2277" max="2277" width="11.54296875" style="73" customWidth="1"/>
    <col min="2278" max="2281" width="10.90625" style="73"/>
    <col min="2282" max="2282" width="22.54296875" style="73" customWidth="1"/>
    <col min="2283" max="2283" width="14" style="73" customWidth="1"/>
    <col min="2284" max="2284" width="1.7265625" style="73" customWidth="1"/>
    <col min="2285" max="2529" width="10.90625" style="73"/>
    <col min="2530" max="2530" width="4.453125" style="73" customWidth="1"/>
    <col min="2531" max="2531" width="10.90625" style="73"/>
    <col min="2532" max="2532" width="17.54296875" style="73" customWidth="1"/>
    <col min="2533" max="2533" width="11.54296875" style="73" customWidth="1"/>
    <col min="2534" max="2537" width="10.90625" style="73"/>
    <col min="2538" max="2538" width="22.54296875" style="73" customWidth="1"/>
    <col min="2539" max="2539" width="14" style="73" customWidth="1"/>
    <col min="2540" max="2540" width="1.7265625" style="73" customWidth="1"/>
    <col min="2541" max="2785" width="10.90625" style="73"/>
    <col min="2786" max="2786" width="4.453125" style="73" customWidth="1"/>
    <col min="2787" max="2787" width="10.90625" style="73"/>
    <col min="2788" max="2788" width="17.54296875" style="73" customWidth="1"/>
    <col min="2789" max="2789" width="11.54296875" style="73" customWidth="1"/>
    <col min="2790" max="2793" width="10.90625" style="73"/>
    <col min="2794" max="2794" width="22.54296875" style="73" customWidth="1"/>
    <col min="2795" max="2795" width="14" style="73" customWidth="1"/>
    <col min="2796" max="2796" width="1.7265625" style="73" customWidth="1"/>
    <col min="2797" max="3041" width="10.90625" style="73"/>
    <col min="3042" max="3042" width="4.453125" style="73" customWidth="1"/>
    <col min="3043" max="3043" width="10.90625" style="73"/>
    <col min="3044" max="3044" width="17.54296875" style="73" customWidth="1"/>
    <col min="3045" max="3045" width="11.54296875" style="73" customWidth="1"/>
    <col min="3046" max="3049" width="10.90625" style="73"/>
    <col min="3050" max="3050" width="22.54296875" style="73" customWidth="1"/>
    <col min="3051" max="3051" width="14" style="73" customWidth="1"/>
    <col min="3052" max="3052" width="1.7265625" style="73" customWidth="1"/>
    <col min="3053" max="3297" width="10.90625" style="73"/>
    <col min="3298" max="3298" width="4.453125" style="73" customWidth="1"/>
    <col min="3299" max="3299" width="10.90625" style="73"/>
    <col min="3300" max="3300" width="17.54296875" style="73" customWidth="1"/>
    <col min="3301" max="3301" width="11.54296875" style="73" customWidth="1"/>
    <col min="3302" max="3305" width="10.90625" style="73"/>
    <col min="3306" max="3306" width="22.54296875" style="73" customWidth="1"/>
    <col min="3307" max="3307" width="14" style="73" customWidth="1"/>
    <col min="3308" max="3308" width="1.7265625" style="73" customWidth="1"/>
    <col min="3309" max="3553" width="10.90625" style="73"/>
    <col min="3554" max="3554" width="4.453125" style="73" customWidth="1"/>
    <col min="3555" max="3555" width="10.90625" style="73"/>
    <col min="3556" max="3556" width="17.54296875" style="73" customWidth="1"/>
    <col min="3557" max="3557" width="11.54296875" style="73" customWidth="1"/>
    <col min="3558" max="3561" width="10.90625" style="73"/>
    <col min="3562" max="3562" width="22.54296875" style="73" customWidth="1"/>
    <col min="3563" max="3563" width="14" style="73" customWidth="1"/>
    <col min="3564" max="3564" width="1.7265625" style="73" customWidth="1"/>
    <col min="3565" max="3809" width="10.90625" style="73"/>
    <col min="3810" max="3810" width="4.453125" style="73" customWidth="1"/>
    <col min="3811" max="3811" width="10.90625" style="73"/>
    <col min="3812" max="3812" width="17.54296875" style="73" customWidth="1"/>
    <col min="3813" max="3813" width="11.54296875" style="73" customWidth="1"/>
    <col min="3814" max="3817" width="10.90625" style="73"/>
    <col min="3818" max="3818" width="22.54296875" style="73" customWidth="1"/>
    <col min="3819" max="3819" width="14" style="73" customWidth="1"/>
    <col min="3820" max="3820" width="1.7265625" style="73" customWidth="1"/>
    <col min="3821" max="4065" width="10.90625" style="73"/>
    <col min="4066" max="4066" width="4.453125" style="73" customWidth="1"/>
    <col min="4067" max="4067" width="10.90625" style="73"/>
    <col min="4068" max="4068" width="17.54296875" style="73" customWidth="1"/>
    <col min="4069" max="4069" width="11.54296875" style="73" customWidth="1"/>
    <col min="4070" max="4073" width="10.90625" style="73"/>
    <col min="4074" max="4074" width="22.54296875" style="73" customWidth="1"/>
    <col min="4075" max="4075" width="14" style="73" customWidth="1"/>
    <col min="4076" max="4076" width="1.7265625" style="73" customWidth="1"/>
    <col min="4077" max="4321" width="10.90625" style="73"/>
    <col min="4322" max="4322" width="4.453125" style="73" customWidth="1"/>
    <col min="4323" max="4323" width="10.90625" style="73"/>
    <col min="4324" max="4324" width="17.54296875" style="73" customWidth="1"/>
    <col min="4325" max="4325" width="11.54296875" style="73" customWidth="1"/>
    <col min="4326" max="4329" width="10.90625" style="73"/>
    <col min="4330" max="4330" width="22.54296875" style="73" customWidth="1"/>
    <col min="4331" max="4331" width="14" style="73" customWidth="1"/>
    <col min="4332" max="4332" width="1.7265625" style="73" customWidth="1"/>
    <col min="4333" max="4577" width="10.90625" style="73"/>
    <col min="4578" max="4578" width="4.453125" style="73" customWidth="1"/>
    <col min="4579" max="4579" width="10.90625" style="73"/>
    <col min="4580" max="4580" width="17.54296875" style="73" customWidth="1"/>
    <col min="4581" max="4581" width="11.54296875" style="73" customWidth="1"/>
    <col min="4582" max="4585" width="10.90625" style="73"/>
    <col min="4586" max="4586" width="22.54296875" style="73" customWidth="1"/>
    <col min="4587" max="4587" width="14" style="73" customWidth="1"/>
    <col min="4588" max="4588" width="1.7265625" style="73" customWidth="1"/>
    <col min="4589" max="4833" width="10.90625" style="73"/>
    <col min="4834" max="4834" width="4.453125" style="73" customWidth="1"/>
    <col min="4835" max="4835" width="10.90625" style="73"/>
    <col min="4836" max="4836" width="17.54296875" style="73" customWidth="1"/>
    <col min="4837" max="4837" width="11.54296875" style="73" customWidth="1"/>
    <col min="4838" max="4841" width="10.90625" style="73"/>
    <col min="4842" max="4842" width="22.54296875" style="73" customWidth="1"/>
    <col min="4843" max="4843" width="14" style="73" customWidth="1"/>
    <col min="4844" max="4844" width="1.7265625" style="73" customWidth="1"/>
    <col min="4845" max="5089" width="10.90625" style="73"/>
    <col min="5090" max="5090" width="4.453125" style="73" customWidth="1"/>
    <col min="5091" max="5091" width="10.90625" style="73"/>
    <col min="5092" max="5092" width="17.54296875" style="73" customWidth="1"/>
    <col min="5093" max="5093" width="11.54296875" style="73" customWidth="1"/>
    <col min="5094" max="5097" width="10.90625" style="73"/>
    <col min="5098" max="5098" width="22.54296875" style="73" customWidth="1"/>
    <col min="5099" max="5099" width="14" style="73" customWidth="1"/>
    <col min="5100" max="5100" width="1.7265625" style="73" customWidth="1"/>
    <col min="5101" max="5345" width="10.90625" style="73"/>
    <col min="5346" max="5346" width="4.453125" style="73" customWidth="1"/>
    <col min="5347" max="5347" width="10.90625" style="73"/>
    <col min="5348" max="5348" width="17.54296875" style="73" customWidth="1"/>
    <col min="5349" max="5349" width="11.54296875" style="73" customWidth="1"/>
    <col min="5350" max="5353" width="10.90625" style="73"/>
    <col min="5354" max="5354" width="22.54296875" style="73" customWidth="1"/>
    <col min="5355" max="5355" width="14" style="73" customWidth="1"/>
    <col min="5356" max="5356" width="1.7265625" style="73" customWidth="1"/>
    <col min="5357" max="5601" width="10.90625" style="73"/>
    <col min="5602" max="5602" width="4.453125" style="73" customWidth="1"/>
    <col min="5603" max="5603" width="10.90625" style="73"/>
    <col min="5604" max="5604" width="17.54296875" style="73" customWidth="1"/>
    <col min="5605" max="5605" width="11.54296875" style="73" customWidth="1"/>
    <col min="5606" max="5609" width="10.90625" style="73"/>
    <col min="5610" max="5610" width="22.54296875" style="73" customWidth="1"/>
    <col min="5611" max="5611" width="14" style="73" customWidth="1"/>
    <col min="5612" max="5612" width="1.7265625" style="73" customWidth="1"/>
    <col min="5613" max="5857" width="10.90625" style="73"/>
    <col min="5858" max="5858" width="4.453125" style="73" customWidth="1"/>
    <col min="5859" max="5859" width="10.90625" style="73"/>
    <col min="5860" max="5860" width="17.54296875" style="73" customWidth="1"/>
    <col min="5861" max="5861" width="11.54296875" style="73" customWidth="1"/>
    <col min="5862" max="5865" width="10.90625" style="73"/>
    <col min="5866" max="5866" width="22.54296875" style="73" customWidth="1"/>
    <col min="5867" max="5867" width="14" style="73" customWidth="1"/>
    <col min="5868" max="5868" width="1.7265625" style="73" customWidth="1"/>
    <col min="5869" max="6113" width="10.90625" style="73"/>
    <col min="6114" max="6114" width="4.453125" style="73" customWidth="1"/>
    <col min="6115" max="6115" width="10.90625" style="73"/>
    <col min="6116" max="6116" width="17.54296875" style="73" customWidth="1"/>
    <col min="6117" max="6117" width="11.54296875" style="73" customWidth="1"/>
    <col min="6118" max="6121" width="10.90625" style="73"/>
    <col min="6122" max="6122" width="22.54296875" style="73" customWidth="1"/>
    <col min="6123" max="6123" width="14" style="73" customWidth="1"/>
    <col min="6124" max="6124" width="1.7265625" style="73" customWidth="1"/>
    <col min="6125" max="6369" width="10.90625" style="73"/>
    <col min="6370" max="6370" width="4.453125" style="73" customWidth="1"/>
    <col min="6371" max="6371" width="10.90625" style="73"/>
    <col min="6372" max="6372" width="17.54296875" style="73" customWidth="1"/>
    <col min="6373" max="6373" width="11.54296875" style="73" customWidth="1"/>
    <col min="6374" max="6377" width="10.90625" style="73"/>
    <col min="6378" max="6378" width="22.54296875" style="73" customWidth="1"/>
    <col min="6379" max="6379" width="14" style="73" customWidth="1"/>
    <col min="6380" max="6380" width="1.7265625" style="73" customWidth="1"/>
    <col min="6381" max="6625" width="10.90625" style="73"/>
    <col min="6626" max="6626" width="4.453125" style="73" customWidth="1"/>
    <col min="6627" max="6627" width="10.90625" style="73"/>
    <col min="6628" max="6628" width="17.54296875" style="73" customWidth="1"/>
    <col min="6629" max="6629" width="11.54296875" style="73" customWidth="1"/>
    <col min="6630" max="6633" width="10.90625" style="73"/>
    <col min="6634" max="6634" width="22.54296875" style="73" customWidth="1"/>
    <col min="6635" max="6635" width="14" style="73" customWidth="1"/>
    <col min="6636" max="6636" width="1.7265625" style="73" customWidth="1"/>
    <col min="6637" max="6881" width="10.90625" style="73"/>
    <col min="6882" max="6882" width="4.453125" style="73" customWidth="1"/>
    <col min="6883" max="6883" width="10.90625" style="73"/>
    <col min="6884" max="6884" width="17.54296875" style="73" customWidth="1"/>
    <col min="6885" max="6885" width="11.54296875" style="73" customWidth="1"/>
    <col min="6886" max="6889" width="10.90625" style="73"/>
    <col min="6890" max="6890" width="22.54296875" style="73" customWidth="1"/>
    <col min="6891" max="6891" width="14" style="73" customWidth="1"/>
    <col min="6892" max="6892" width="1.7265625" style="73" customWidth="1"/>
    <col min="6893" max="7137" width="10.90625" style="73"/>
    <col min="7138" max="7138" width="4.453125" style="73" customWidth="1"/>
    <col min="7139" max="7139" width="10.90625" style="73"/>
    <col min="7140" max="7140" width="17.54296875" style="73" customWidth="1"/>
    <col min="7141" max="7141" width="11.54296875" style="73" customWidth="1"/>
    <col min="7142" max="7145" width="10.90625" style="73"/>
    <col min="7146" max="7146" width="22.54296875" style="73" customWidth="1"/>
    <col min="7147" max="7147" width="14" style="73" customWidth="1"/>
    <col min="7148" max="7148" width="1.7265625" style="73" customWidth="1"/>
    <col min="7149" max="7393" width="10.90625" style="73"/>
    <col min="7394" max="7394" width="4.453125" style="73" customWidth="1"/>
    <col min="7395" max="7395" width="10.90625" style="73"/>
    <col min="7396" max="7396" width="17.54296875" style="73" customWidth="1"/>
    <col min="7397" max="7397" width="11.54296875" style="73" customWidth="1"/>
    <col min="7398" max="7401" width="10.90625" style="73"/>
    <col min="7402" max="7402" width="22.54296875" style="73" customWidth="1"/>
    <col min="7403" max="7403" width="14" style="73" customWidth="1"/>
    <col min="7404" max="7404" width="1.7265625" style="73" customWidth="1"/>
    <col min="7405" max="7649" width="10.90625" style="73"/>
    <col min="7650" max="7650" width="4.453125" style="73" customWidth="1"/>
    <col min="7651" max="7651" width="10.90625" style="73"/>
    <col min="7652" max="7652" width="17.54296875" style="73" customWidth="1"/>
    <col min="7653" max="7653" width="11.54296875" style="73" customWidth="1"/>
    <col min="7654" max="7657" width="10.90625" style="73"/>
    <col min="7658" max="7658" width="22.54296875" style="73" customWidth="1"/>
    <col min="7659" max="7659" width="14" style="73" customWidth="1"/>
    <col min="7660" max="7660" width="1.7265625" style="73" customWidth="1"/>
    <col min="7661" max="7905" width="10.90625" style="73"/>
    <col min="7906" max="7906" width="4.453125" style="73" customWidth="1"/>
    <col min="7907" max="7907" width="10.90625" style="73"/>
    <col min="7908" max="7908" width="17.54296875" style="73" customWidth="1"/>
    <col min="7909" max="7909" width="11.54296875" style="73" customWidth="1"/>
    <col min="7910" max="7913" width="10.90625" style="73"/>
    <col min="7914" max="7914" width="22.54296875" style="73" customWidth="1"/>
    <col min="7915" max="7915" width="14" style="73" customWidth="1"/>
    <col min="7916" max="7916" width="1.7265625" style="73" customWidth="1"/>
    <col min="7917" max="8161" width="10.90625" style="73"/>
    <col min="8162" max="8162" width="4.453125" style="73" customWidth="1"/>
    <col min="8163" max="8163" width="10.90625" style="73"/>
    <col min="8164" max="8164" width="17.54296875" style="73" customWidth="1"/>
    <col min="8165" max="8165" width="11.54296875" style="73" customWidth="1"/>
    <col min="8166" max="8169" width="10.90625" style="73"/>
    <col min="8170" max="8170" width="22.54296875" style="73" customWidth="1"/>
    <col min="8171" max="8171" width="14" style="73" customWidth="1"/>
    <col min="8172" max="8172" width="1.7265625" style="73" customWidth="1"/>
    <col min="8173" max="8417" width="10.90625" style="73"/>
    <col min="8418" max="8418" width="4.453125" style="73" customWidth="1"/>
    <col min="8419" max="8419" width="10.90625" style="73"/>
    <col min="8420" max="8420" width="17.54296875" style="73" customWidth="1"/>
    <col min="8421" max="8421" width="11.54296875" style="73" customWidth="1"/>
    <col min="8422" max="8425" width="10.90625" style="73"/>
    <col min="8426" max="8426" width="22.54296875" style="73" customWidth="1"/>
    <col min="8427" max="8427" width="14" style="73" customWidth="1"/>
    <col min="8428" max="8428" width="1.7265625" style="73" customWidth="1"/>
    <col min="8429" max="8673" width="10.90625" style="73"/>
    <col min="8674" max="8674" width="4.453125" style="73" customWidth="1"/>
    <col min="8675" max="8675" width="10.90625" style="73"/>
    <col min="8676" max="8676" width="17.54296875" style="73" customWidth="1"/>
    <col min="8677" max="8677" width="11.54296875" style="73" customWidth="1"/>
    <col min="8678" max="8681" width="10.90625" style="73"/>
    <col min="8682" max="8682" width="22.54296875" style="73" customWidth="1"/>
    <col min="8683" max="8683" width="14" style="73" customWidth="1"/>
    <col min="8684" max="8684" width="1.7265625" style="73" customWidth="1"/>
    <col min="8685" max="8929" width="10.90625" style="73"/>
    <col min="8930" max="8930" width="4.453125" style="73" customWidth="1"/>
    <col min="8931" max="8931" width="10.90625" style="73"/>
    <col min="8932" max="8932" width="17.54296875" style="73" customWidth="1"/>
    <col min="8933" max="8933" width="11.54296875" style="73" customWidth="1"/>
    <col min="8934" max="8937" width="10.90625" style="73"/>
    <col min="8938" max="8938" width="22.54296875" style="73" customWidth="1"/>
    <col min="8939" max="8939" width="14" style="73" customWidth="1"/>
    <col min="8940" max="8940" width="1.7265625" style="73" customWidth="1"/>
    <col min="8941" max="9185" width="10.90625" style="73"/>
    <col min="9186" max="9186" width="4.453125" style="73" customWidth="1"/>
    <col min="9187" max="9187" width="10.90625" style="73"/>
    <col min="9188" max="9188" width="17.54296875" style="73" customWidth="1"/>
    <col min="9189" max="9189" width="11.54296875" style="73" customWidth="1"/>
    <col min="9190" max="9193" width="10.90625" style="73"/>
    <col min="9194" max="9194" width="22.54296875" style="73" customWidth="1"/>
    <col min="9195" max="9195" width="14" style="73" customWidth="1"/>
    <col min="9196" max="9196" width="1.7265625" style="73" customWidth="1"/>
    <col min="9197" max="9441" width="10.90625" style="73"/>
    <col min="9442" max="9442" width="4.453125" style="73" customWidth="1"/>
    <col min="9443" max="9443" width="10.90625" style="73"/>
    <col min="9444" max="9444" width="17.54296875" style="73" customWidth="1"/>
    <col min="9445" max="9445" width="11.54296875" style="73" customWidth="1"/>
    <col min="9446" max="9449" width="10.90625" style="73"/>
    <col min="9450" max="9450" width="22.54296875" style="73" customWidth="1"/>
    <col min="9451" max="9451" width="14" style="73" customWidth="1"/>
    <col min="9452" max="9452" width="1.7265625" style="73" customWidth="1"/>
    <col min="9453" max="9697" width="10.90625" style="73"/>
    <col min="9698" max="9698" width="4.453125" style="73" customWidth="1"/>
    <col min="9699" max="9699" width="10.90625" style="73"/>
    <col min="9700" max="9700" width="17.54296875" style="73" customWidth="1"/>
    <col min="9701" max="9701" width="11.54296875" style="73" customWidth="1"/>
    <col min="9702" max="9705" width="10.90625" style="73"/>
    <col min="9706" max="9706" width="22.54296875" style="73" customWidth="1"/>
    <col min="9707" max="9707" width="14" style="73" customWidth="1"/>
    <col min="9708" max="9708" width="1.7265625" style="73" customWidth="1"/>
    <col min="9709" max="9953" width="10.90625" style="73"/>
    <col min="9954" max="9954" width="4.453125" style="73" customWidth="1"/>
    <col min="9955" max="9955" width="10.90625" style="73"/>
    <col min="9956" max="9956" width="17.54296875" style="73" customWidth="1"/>
    <col min="9957" max="9957" width="11.54296875" style="73" customWidth="1"/>
    <col min="9958" max="9961" width="10.90625" style="73"/>
    <col min="9962" max="9962" width="22.54296875" style="73" customWidth="1"/>
    <col min="9963" max="9963" width="14" style="73" customWidth="1"/>
    <col min="9964" max="9964" width="1.7265625" style="73" customWidth="1"/>
    <col min="9965" max="10209" width="10.90625" style="73"/>
    <col min="10210" max="10210" width="4.453125" style="73" customWidth="1"/>
    <col min="10211" max="10211" width="10.90625" style="73"/>
    <col min="10212" max="10212" width="17.54296875" style="73" customWidth="1"/>
    <col min="10213" max="10213" width="11.54296875" style="73" customWidth="1"/>
    <col min="10214" max="10217" width="10.90625" style="73"/>
    <col min="10218" max="10218" width="22.54296875" style="73" customWidth="1"/>
    <col min="10219" max="10219" width="14" style="73" customWidth="1"/>
    <col min="10220" max="10220" width="1.7265625" style="73" customWidth="1"/>
    <col min="10221" max="10465" width="10.90625" style="73"/>
    <col min="10466" max="10466" width="4.453125" style="73" customWidth="1"/>
    <col min="10467" max="10467" width="10.90625" style="73"/>
    <col min="10468" max="10468" width="17.54296875" style="73" customWidth="1"/>
    <col min="10469" max="10469" width="11.54296875" style="73" customWidth="1"/>
    <col min="10470" max="10473" width="10.90625" style="73"/>
    <col min="10474" max="10474" width="22.54296875" style="73" customWidth="1"/>
    <col min="10475" max="10475" width="14" style="73" customWidth="1"/>
    <col min="10476" max="10476" width="1.7265625" style="73" customWidth="1"/>
    <col min="10477" max="10721" width="10.90625" style="73"/>
    <col min="10722" max="10722" width="4.453125" style="73" customWidth="1"/>
    <col min="10723" max="10723" width="10.90625" style="73"/>
    <col min="10724" max="10724" width="17.54296875" style="73" customWidth="1"/>
    <col min="10725" max="10725" width="11.54296875" style="73" customWidth="1"/>
    <col min="10726" max="10729" width="10.90625" style="73"/>
    <col min="10730" max="10730" width="22.54296875" style="73" customWidth="1"/>
    <col min="10731" max="10731" width="14" style="73" customWidth="1"/>
    <col min="10732" max="10732" width="1.7265625" style="73" customWidth="1"/>
    <col min="10733" max="10977" width="10.90625" style="73"/>
    <col min="10978" max="10978" width="4.453125" style="73" customWidth="1"/>
    <col min="10979" max="10979" width="10.90625" style="73"/>
    <col min="10980" max="10980" width="17.54296875" style="73" customWidth="1"/>
    <col min="10981" max="10981" width="11.54296875" style="73" customWidth="1"/>
    <col min="10982" max="10985" width="10.90625" style="73"/>
    <col min="10986" max="10986" width="22.54296875" style="73" customWidth="1"/>
    <col min="10987" max="10987" width="14" style="73" customWidth="1"/>
    <col min="10988" max="10988" width="1.7265625" style="73" customWidth="1"/>
    <col min="10989" max="11233" width="10.90625" style="73"/>
    <col min="11234" max="11234" width="4.453125" style="73" customWidth="1"/>
    <col min="11235" max="11235" width="10.90625" style="73"/>
    <col min="11236" max="11236" width="17.54296875" style="73" customWidth="1"/>
    <col min="11237" max="11237" width="11.54296875" style="73" customWidth="1"/>
    <col min="11238" max="11241" width="10.90625" style="73"/>
    <col min="11242" max="11242" width="22.54296875" style="73" customWidth="1"/>
    <col min="11243" max="11243" width="14" style="73" customWidth="1"/>
    <col min="11244" max="11244" width="1.7265625" style="73" customWidth="1"/>
    <col min="11245" max="11489" width="10.90625" style="73"/>
    <col min="11490" max="11490" width="4.453125" style="73" customWidth="1"/>
    <col min="11491" max="11491" width="10.90625" style="73"/>
    <col min="11492" max="11492" width="17.54296875" style="73" customWidth="1"/>
    <col min="11493" max="11493" width="11.54296875" style="73" customWidth="1"/>
    <col min="11494" max="11497" width="10.90625" style="73"/>
    <col min="11498" max="11498" width="22.54296875" style="73" customWidth="1"/>
    <col min="11499" max="11499" width="14" style="73" customWidth="1"/>
    <col min="11500" max="11500" width="1.7265625" style="73" customWidth="1"/>
    <col min="11501" max="11745" width="10.90625" style="73"/>
    <col min="11746" max="11746" width="4.453125" style="73" customWidth="1"/>
    <col min="11747" max="11747" width="10.90625" style="73"/>
    <col min="11748" max="11748" width="17.54296875" style="73" customWidth="1"/>
    <col min="11749" max="11749" width="11.54296875" style="73" customWidth="1"/>
    <col min="11750" max="11753" width="10.90625" style="73"/>
    <col min="11754" max="11754" width="22.54296875" style="73" customWidth="1"/>
    <col min="11755" max="11755" width="14" style="73" customWidth="1"/>
    <col min="11756" max="11756" width="1.7265625" style="73" customWidth="1"/>
    <col min="11757" max="12001" width="10.90625" style="73"/>
    <col min="12002" max="12002" width="4.453125" style="73" customWidth="1"/>
    <col min="12003" max="12003" width="10.90625" style="73"/>
    <col min="12004" max="12004" width="17.54296875" style="73" customWidth="1"/>
    <col min="12005" max="12005" width="11.54296875" style="73" customWidth="1"/>
    <col min="12006" max="12009" width="10.90625" style="73"/>
    <col min="12010" max="12010" width="22.54296875" style="73" customWidth="1"/>
    <col min="12011" max="12011" width="14" style="73" customWidth="1"/>
    <col min="12012" max="12012" width="1.7265625" style="73" customWidth="1"/>
    <col min="12013" max="12257" width="10.90625" style="73"/>
    <col min="12258" max="12258" width="4.453125" style="73" customWidth="1"/>
    <col min="12259" max="12259" width="10.90625" style="73"/>
    <col min="12260" max="12260" width="17.54296875" style="73" customWidth="1"/>
    <col min="12261" max="12261" width="11.54296875" style="73" customWidth="1"/>
    <col min="12262" max="12265" width="10.90625" style="73"/>
    <col min="12266" max="12266" width="22.54296875" style="73" customWidth="1"/>
    <col min="12267" max="12267" width="14" style="73" customWidth="1"/>
    <col min="12268" max="12268" width="1.7265625" style="73" customWidth="1"/>
    <col min="12269" max="12513" width="10.90625" style="73"/>
    <col min="12514" max="12514" width="4.453125" style="73" customWidth="1"/>
    <col min="12515" max="12515" width="10.90625" style="73"/>
    <col min="12516" max="12516" width="17.54296875" style="73" customWidth="1"/>
    <col min="12517" max="12517" width="11.54296875" style="73" customWidth="1"/>
    <col min="12518" max="12521" width="10.90625" style="73"/>
    <col min="12522" max="12522" width="22.54296875" style="73" customWidth="1"/>
    <col min="12523" max="12523" width="14" style="73" customWidth="1"/>
    <col min="12524" max="12524" width="1.7265625" style="73" customWidth="1"/>
    <col min="12525" max="12769" width="10.90625" style="73"/>
    <col min="12770" max="12770" width="4.453125" style="73" customWidth="1"/>
    <col min="12771" max="12771" width="10.90625" style="73"/>
    <col min="12772" max="12772" width="17.54296875" style="73" customWidth="1"/>
    <col min="12773" max="12773" width="11.54296875" style="73" customWidth="1"/>
    <col min="12774" max="12777" width="10.90625" style="73"/>
    <col min="12778" max="12778" width="22.54296875" style="73" customWidth="1"/>
    <col min="12779" max="12779" width="14" style="73" customWidth="1"/>
    <col min="12780" max="12780" width="1.7265625" style="73" customWidth="1"/>
    <col min="12781" max="13025" width="10.90625" style="73"/>
    <col min="13026" max="13026" width="4.453125" style="73" customWidth="1"/>
    <col min="13027" max="13027" width="10.90625" style="73"/>
    <col min="13028" max="13028" width="17.54296875" style="73" customWidth="1"/>
    <col min="13029" max="13029" width="11.54296875" style="73" customWidth="1"/>
    <col min="13030" max="13033" width="10.90625" style="73"/>
    <col min="13034" max="13034" width="22.54296875" style="73" customWidth="1"/>
    <col min="13035" max="13035" width="14" style="73" customWidth="1"/>
    <col min="13036" max="13036" width="1.7265625" style="73" customWidth="1"/>
    <col min="13037" max="13281" width="10.90625" style="73"/>
    <col min="13282" max="13282" width="4.453125" style="73" customWidth="1"/>
    <col min="13283" max="13283" width="10.90625" style="73"/>
    <col min="13284" max="13284" width="17.54296875" style="73" customWidth="1"/>
    <col min="13285" max="13285" width="11.54296875" style="73" customWidth="1"/>
    <col min="13286" max="13289" width="10.90625" style="73"/>
    <col min="13290" max="13290" width="22.54296875" style="73" customWidth="1"/>
    <col min="13291" max="13291" width="14" style="73" customWidth="1"/>
    <col min="13292" max="13292" width="1.7265625" style="73" customWidth="1"/>
    <col min="13293" max="13537" width="10.90625" style="73"/>
    <col min="13538" max="13538" width="4.453125" style="73" customWidth="1"/>
    <col min="13539" max="13539" width="10.90625" style="73"/>
    <col min="13540" max="13540" width="17.54296875" style="73" customWidth="1"/>
    <col min="13541" max="13541" width="11.54296875" style="73" customWidth="1"/>
    <col min="13542" max="13545" width="10.90625" style="73"/>
    <col min="13546" max="13546" width="22.54296875" style="73" customWidth="1"/>
    <col min="13547" max="13547" width="14" style="73" customWidth="1"/>
    <col min="13548" max="13548" width="1.7265625" style="73" customWidth="1"/>
    <col min="13549" max="13793" width="10.90625" style="73"/>
    <col min="13794" max="13794" width="4.453125" style="73" customWidth="1"/>
    <col min="13795" max="13795" width="10.90625" style="73"/>
    <col min="13796" max="13796" width="17.54296875" style="73" customWidth="1"/>
    <col min="13797" max="13797" width="11.54296875" style="73" customWidth="1"/>
    <col min="13798" max="13801" width="10.90625" style="73"/>
    <col min="13802" max="13802" width="22.54296875" style="73" customWidth="1"/>
    <col min="13803" max="13803" width="14" style="73" customWidth="1"/>
    <col min="13804" max="13804" width="1.7265625" style="73" customWidth="1"/>
    <col min="13805" max="14049" width="10.90625" style="73"/>
    <col min="14050" max="14050" width="4.453125" style="73" customWidth="1"/>
    <col min="14051" max="14051" width="10.90625" style="73"/>
    <col min="14052" max="14052" width="17.54296875" style="73" customWidth="1"/>
    <col min="14053" max="14053" width="11.54296875" style="73" customWidth="1"/>
    <col min="14054" max="14057" width="10.90625" style="73"/>
    <col min="14058" max="14058" width="22.54296875" style="73" customWidth="1"/>
    <col min="14059" max="14059" width="14" style="73" customWidth="1"/>
    <col min="14060" max="14060" width="1.7265625" style="73" customWidth="1"/>
    <col min="14061" max="14305" width="10.90625" style="73"/>
    <col min="14306" max="14306" width="4.453125" style="73" customWidth="1"/>
    <col min="14307" max="14307" width="10.90625" style="73"/>
    <col min="14308" max="14308" width="17.54296875" style="73" customWidth="1"/>
    <col min="14309" max="14309" width="11.54296875" style="73" customWidth="1"/>
    <col min="14310" max="14313" width="10.90625" style="73"/>
    <col min="14314" max="14314" width="22.54296875" style="73" customWidth="1"/>
    <col min="14315" max="14315" width="14" style="73" customWidth="1"/>
    <col min="14316" max="14316" width="1.7265625" style="73" customWidth="1"/>
    <col min="14317" max="14561" width="10.90625" style="73"/>
    <col min="14562" max="14562" width="4.453125" style="73" customWidth="1"/>
    <col min="14563" max="14563" width="10.90625" style="73"/>
    <col min="14564" max="14564" width="17.54296875" style="73" customWidth="1"/>
    <col min="14565" max="14565" width="11.54296875" style="73" customWidth="1"/>
    <col min="14566" max="14569" width="10.90625" style="73"/>
    <col min="14570" max="14570" width="22.54296875" style="73" customWidth="1"/>
    <col min="14571" max="14571" width="14" style="73" customWidth="1"/>
    <col min="14572" max="14572" width="1.7265625" style="73" customWidth="1"/>
    <col min="14573" max="14817" width="10.90625" style="73"/>
    <col min="14818" max="14818" width="4.453125" style="73" customWidth="1"/>
    <col min="14819" max="14819" width="10.90625" style="73"/>
    <col min="14820" max="14820" width="17.54296875" style="73" customWidth="1"/>
    <col min="14821" max="14821" width="11.54296875" style="73" customWidth="1"/>
    <col min="14822" max="14825" width="10.90625" style="73"/>
    <col min="14826" max="14826" width="22.54296875" style="73" customWidth="1"/>
    <col min="14827" max="14827" width="14" style="73" customWidth="1"/>
    <col min="14828" max="14828" width="1.7265625" style="73" customWidth="1"/>
    <col min="14829" max="15073" width="10.90625" style="73"/>
    <col min="15074" max="15074" width="4.453125" style="73" customWidth="1"/>
    <col min="15075" max="15075" width="10.90625" style="73"/>
    <col min="15076" max="15076" width="17.54296875" style="73" customWidth="1"/>
    <col min="15077" max="15077" width="11.54296875" style="73" customWidth="1"/>
    <col min="15078" max="15081" width="10.90625" style="73"/>
    <col min="15082" max="15082" width="22.54296875" style="73" customWidth="1"/>
    <col min="15083" max="15083" width="14" style="73" customWidth="1"/>
    <col min="15084" max="15084" width="1.7265625" style="73" customWidth="1"/>
    <col min="15085" max="15329" width="10.90625" style="73"/>
    <col min="15330" max="15330" width="4.453125" style="73" customWidth="1"/>
    <col min="15331" max="15331" width="10.90625" style="73"/>
    <col min="15332" max="15332" width="17.54296875" style="73" customWidth="1"/>
    <col min="15333" max="15333" width="11.54296875" style="73" customWidth="1"/>
    <col min="15334" max="15337" width="10.90625" style="73"/>
    <col min="15338" max="15338" width="22.54296875" style="73" customWidth="1"/>
    <col min="15339" max="15339" width="14" style="73" customWidth="1"/>
    <col min="15340" max="15340" width="1.7265625" style="73" customWidth="1"/>
    <col min="15341" max="15585" width="10.90625" style="73"/>
    <col min="15586" max="15586" width="4.453125" style="73" customWidth="1"/>
    <col min="15587" max="15587" width="10.90625" style="73"/>
    <col min="15588" max="15588" width="17.54296875" style="73" customWidth="1"/>
    <col min="15589" max="15589" width="11.54296875" style="73" customWidth="1"/>
    <col min="15590" max="15593" width="10.90625" style="73"/>
    <col min="15594" max="15594" width="22.54296875" style="73" customWidth="1"/>
    <col min="15595" max="15595" width="14" style="73" customWidth="1"/>
    <col min="15596" max="15596" width="1.7265625" style="73" customWidth="1"/>
    <col min="15597" max="15841" width="10.90625" style="73"/>
    <col min="15842" max="15842" width="4.453125" style="73" customWidth="1"/>
    <col min="15843" max="15843" width="10.90625" style="73"/>
    <col min="15844" max="15844" width="17.54296875" style="73" customWidth="1"/>
    <col min="15845" max="15845" width="11.54296875" style="73" customWidth="1"/>
    <col min="15846" max="15849" width="10.90625" style="73"/>
    <col min="15850" max="15850" width="22.54296875" style="73" customWidth="1"/>
    <col min="15851" max="15851" width="14" style="73" customWidth="1"/>
    <col min="15852" max="15852" width="1.7265625" style="73" customWidth="1"/>
    <col min="15853" max="16097" width="10.90625" style="73"/>
    <col min="16098" max="16098" width="4.453125" style="73" customWidth="1"/>
    <col min="16099" max="16099" width="10.90625" style="73"/>
    <col min="16100" max="16100" width="17.54296875" style="73" customWidth="1"/>
    <col min="16101" max="16101" width="11.54296875" style="73" customWidth="1"/>
    <col min="16102" max="16105" width="10.90625" style="73"/>
    <col min="16106" max="16106" width="22.54296875" style="73" customWidth="1"/>
    <col min="16107" max="16107" width="14" style="73" customWidth="1"/>
    <col min="16108" max="16108" width="1.7265625" style="73" customWidth="1"/>
    <col min="16109" max="16384" width="10.90625" style="73"/>
  </cols>
  <sheetData>
    <row r="1" spans="2:10" ht="6" customHeight="1" thickBot="1" x14ac:dyDescent="0.3"/>
    <row r="2" spans="2:10" ht="19.5" customHeight="1" x14ac:dyDescent="0.25">
      <c r="B2" s="74"/>
      <c r="C2" s="75"/>
      <c r="D2" s="76" t="s">
        <v>273</v>
      </c>
      <c r="E2" s="77"/>
      <c r="F2" s="77"/>
      <c r="G2" s="77"/>
      <c r="H2" s="77"/>
      <c r="I2" s="78"/>
      <c r="J2" s="79" t="s">
        <v>274</v>
      </c>
    </row>
    <row r="3" spans="2:10" ht="4.5" customHeight="1" thickBot="1" x14ac:dyDescent="0.3">
      <c r="B3" s="80"/>
      <c r="C3" s="81"/>
      <c r="D3" s="82"/>
      <c r="E3" s="83"/>
      <c r="F3" s="83"/>
      <c r="G3" s="83"/>
      <c r="H3" s="83"/>
      <c r="I3" s="84"/>
      <c r="J3" s="85"/>
    </row>
    <row r="4" spans="2:10" ht="13" x14ac:dyDescent="0.25">
      <c r="B4" s="80"/>
      <c r="C4" s="81"/>
      <c r="D4" s="76" t="s">
        <v>275</v>
      </c>
      <c r="E4" s="77"/>
      <c r="F4" s="77"/>
      <c r="G4" s="77"/>
      <c r="H4" s="77"/>
      <c r="I4" s="78"/>
      <c r="J4" s="79" t="s">
        <v>276</v>
      </c>
    </row>
    <row r="5" spans="2:10" ht="5.25" customHeight="1" x14ac:dyDescent="0.25">
      <c r="B5" s="80"/>
      <c r="C5" s="81"/>
      <c r="D5" s="86"/>
      <c r="E5" s="87"/>
      <c r="F5" s="87"/>
      <c r="G5" s="87"/>
      <c r="H5" s="87"/>
      <c r="I5" s="88"/>
      <c r="J5" s="89"/>
    </row>
    <row r="6" spans="2:10" ht="4.5" customHeight="1" thickBot="1" x14ac:dyDescent="0.3">
      <c r="B6" s="90"/>
      <c r="C6" s="91"/>
      <c r="D6" s="82"/>
      <c r="E6" s="83"/>
      <c r="F6" s="83"/>
      <c r="G6" s="83"/>
      <c r="H6" s="83"/>
      <c r="I6" s="84"/>
      <c r="J6" s="85"/>
    </row>
    <row r="7" spans="2:10" ht="6" customHeight="1" x14ac:dyDescent="0.25">
      <c r="B7" s="92"/>
      <c r="J7" s="93"/>
    </row>
    <row r="8" spans="2:10" ht="9" customHeight="1" x14ac:dyDescent="0.25">
      <c r="B8" s="92"/>
      <c r="J8" s="93"/>
    </row>
    <row r="9" spans="2:10" ht="13" x14ac:dyDescent="0.3">
      <c r="B9" s="92"/>
      <c r="C9" s="94" t="s">
        <v>298</v>
      </c>
      <c r="E9" s="95"/>
      <c r="H9" s="96"/>
      <c r="J9" s="93"/>
    </row>
    <row r="10" spans="2:10" ht="8.25" customHeight="1" x14ac:dyDescent="0.25">
      <c r="B10" s="92"/>
      <c r="J10" s="93"/>
    </row>
    <row r="11" spans="2:10" ht="13" x14ac:dyDescent="0.3">
      <c r="B11" s="92"/>
      <c r="C11" s="94" t="s">
        <v>296</v>
      </c>
      <c r="J11" s="93"/>
    </row>
    <row r="12" spans="2:10" ht="13" x14ac:dyDescent="0.3">
      <c r="B12" s="92"/>
      <c r="C12" s="94" t="s">
        <v>297</v>
      </c>
      <c r="J12" s="93"/>
    </row>
    <row r="13" spans="2:10" x14ac:dyDescent="0.25">
      <c r="B13" s="92"/>
      <c r="J13" s="93"/>
    </row>
    <row r="14" spans="2:10" x14ac:dyDescent="0.25">
      <c r="B14" s="92"/>
      <c r="C14" s="73" t="s">
        <v>277</v>
      </c>
      <c r="G14" s="97"/>
      <c r="H14" s="97"/>
      <c r="I14" s="97"/>
      <c r="J14" s="93"/>
    </row>
    <row r="15" spans="2:10" ht="9" customHeight="1" x14ac:dyDescent="0.25">
      <c r="B15" s="92"/>
      <c r="C15" s="98"/>
      <c r="G15" s="97"/>
      <c r="H15" s="97"/>
      <c r="I15" s="97"/>
      <c r="J15" s="93"/>
    </row>
    <row r="16" spans="2:10" ht="13" x14ac:dyDescent="0.3">
      <c r="B16" s="92"/>
      <c r="C16" s="73" t="s">
        <v>299</v>
      </c>
      <c r="D16" s="95"/>
      <c r="G16" s="97"/>
      <c r="H16" s="99" t="s">
        <v>278</v>
      </c>
      <c r="I16" s="99" t="s">
        <v>279</v>
      </c>
      <c r="J16" s="93"/>
    </row>
    <row r="17" spans="2:14" ht="13" x14ac:dyDescent="0.3">
      <c r="B17" s="92"/>
      <c r="C17" s="94" t="s">
        <v>280</v>
      </c>
      <c r="D17" s="94"/>
      <c r="E17" s="94"/>
      <c r="F17" s="94"/>
      <c r="G17" s="97"/>
      <c r="H17" s="100">
        <v>109</v>
      </c>
      <c r="I17" s="101">
        <v>143228087</v>
      </c>
      <c r="J17" s="93"/>
    </row>
    <row r="18" spans="2:14" x14ac:dyDescent="0.25">
      <c r="B18" s="92"/>
      <c r="C18" s="73" t="s">
        <v>281</v>
      </c>
      <c r="G18" s="97"/>
      <c r="H18" s="103">
        <v>1</v>
      </c>
      <c r="I18" s="104">
        <v>140897</v>
      </c>
      <c r="J18" s="93"/>
    </row>
    <row r="19" spans="2:14" x14ac:dyDescent="0.25">
      <c r="B19" s="92"/>
      <c r="C19" s="73" t="s">
        <v>282</v>
      </c>
      <c r="G19" s="97"/>
      <c r="H19" s="103">
        <v>6</v>
      </c>
      <c r="I19" s="104">
        <v>34280000</v>
      </c>
      <c r="J19" s="93"/>
    </row>
    <row r="20" spans="2:14" x14ac:dyDescent="0.25">
      <c r="B20" s="92"/>
      <c r="C20" s="73" t="s">
        <v>283</v>
      </c>
      <c r="H20" s="105">
        <v>0</v>
      </c>
      <c r="I20" s="106">
        <v>0</v>
      </c>
      <c r="J20" s="93"/>
    </row>
    <row r="21" spans="2:14" x14ac:dyDescent="0.25">
      <c r="B21" s="92"/>
      <c r="C21" s="73" t="s">
        <v>295</v>
      </c>
      <c r="H21" s="105">
        <v>1</v>
      </c>
      <c r="I21" s="106">
        <v>360000</v>
      </c>
      <c r="J21" s="93"/>
      <c r="N21" s="107"/>
    </row>
    <row r="22" spans="2:14" ht="13" thickBot="1" x14ac:dyDescent="0.3">
      <c r="B22" s="92"/>
      <c r="C22" s="73" t="s">
        <v>284</v>
      </c>
      <c r="H22" s="108">
        <v>0</v>
      </c>
      <c r="I22" s="109">
        <v>0</v>
      </c>
      <c r="J22" s="93"/>
    </row>
    <row r="23" spans="2:14" ht="13" x14ac:dyDescent="0.3">
      <c r="B23" s="92"/>
      <c r="C23" s="94" t="s">
        <v>285</v>
      </c>
      <c r="D23" s="94"/>
      <c r="E23" s="94"/>
      <c r="F23" s="94"/>
      <c r="H23" s="110">
        <f>H18+H19+H20+H21+H22</f>
        <v>8</v>
      </c>
      <c r="I23" s="111">
        <f>I18+I19+I20+I21+I22</f>
        <v>34780897</v>
      </c>
      <c r="J23" s="93"/>
    </row>
    <row r="24" spans="2:14" x14ac:dyDescent="0.25">
      <c r="B24" s="92"/>
      <c r="C24" s="73" t="s">
        <v>286</v>
      </c>
      <c r="H24" s="105">
        <v>77</v>
      </c>
      <c r="I24" s="106">
        <v>54556358</v>
      </c>
      <c r="J24" s="93"/>
    </row>
    <row r="25" spans="2:14" ht="13" thickBot="1" x14ac:dyDescent="0.3">
      <c r="B25" s="92"/>
      <c r="C25" s="73" t="s">
        <v>255</v>
      </c>
      <c r="H25" s="108">
        <v>24</v>
      </c>
      <c r="I25" s="109">
        <v>53890832</v>
      </c>
      <c r="J25" s="93"/>
    </row>
    <row r="26" spans="2:14" ht="13" x14ac:dyDescent="0.3">
      <c r="B26" s="92"/>
      <c r="C26" s="94" t="s">
        <v>287</v>
      </c>
      <c r="D26" s="94"/>
      <c r="E26" s="94"/>
      <c r="F26" s="94"/>
      <c r="H26" s="110">
        <f>H24+H25</f>
        <v>101</v>
      </c>
      <c r="I26" s="111">
        <f>I24+I25</f>
        <v>108447190</v>
      </c>
      <c r="J26" s="93"/>
    </row>
    <row r="27" spans="2:14" ht="13.5" thickBot="1" x14ac:dyDescent="0.35">
      <c r="B27" s="92"/>
      <c r="C27" s="97" t="s">
        <v>288</v>
      </c>
      <c r="D27" s="112"/>
      <c r="E27" s="112"/>
      <c r="F27" s="112"/>
      <c r="G27" s="97"/>
      <c r="H27" s="113">
        <v>0</v>
      </c>
      <c r="I27" s="114">
        <v>0</v>
      </c>
      <c r="J27" s="115"/>
    </row>
    <row r="28" spans="2:14" ht="13" x14ac:dyDescent="0.3">
      <c r="B28" s="92"/>
      <c r="C28" s="112" t="s">
        <v>289</v>
      </c>
      <c r="D28" s="112"/>
      <c r="E28" s="112"/>
      <c r="F28" s="112"/>
      <c r="G28" s="97"/>
      <c r="H28" s="116">
        <f>H27</f>
        <v>0</v>
      </c>
      <c r="I28" s="104">
        <f>I27</f>
        <v>0</v>
      </c>
      <c r="J28" s="115"/>
    </row>
    <row r="29" spans="2:14" ht="13" x14ac:dyDescent="0.3">
      <c r="B29" s="92"/>
      <c r="C29" s="112"/>
      <c r="D29" s="112"/>
      <c r="E29" s="112"/>
      <c r="F29" s="112"/>
      <c r="G29" s="97"/>
      <c r="H29" s="103"/>
      <c r="I29" s="101"/>
      <c r="J29" s="115"/>
    </row>
    <row r="30" spans="2:14" ht="13.5" thickBot="1" x14ac:dyDescent="0.35">
      <c r="B30" s="92"/>
      <c r="C30" s="112" t="s">
        <v>290</v>
      </c>
      <c r="D30" s="112"/>
      <c r="E30" s="97"/>
      <c r="F30" s="97"/>
      <c r="G30" s="97"/>
      <c r="H30" s="117"/>
      <c r="I30" s="118"/>
      <c r="J30" s="115"/>
    </row>
    <row r="31" spans="2:14" ht="13.5" thickTop="1" x14ac:dyDescent="0.3">
      <c r="B31" s="92"/>
      <c r="C31" s="112"/>
      <c r="D31" s="112"/>
      <c r="E31" s="97"/>
      <c r="F31" s="97"/>
      <c r="G31" s="97"/>
      <c r="H31" s="104">
        <f>H23+H26+H28</f>
        <v>109</v>
      </c>
      <c r="I31" s="104">
        <f>I23+I26+I28</f>
        <v>143228087</v>
      </c>
      <c r="J31" s="115"/>
    </row>
    <row r="32" spans="2:14" ht="9.75" customHeight="1" x14ac:dyDescent="0.25">
      <c r="B32" s="92"/>
      <c r="C32" s="97"/>
      <c r="D32" s="97"/>
      <c r="E32" s="97"/>
      <c r="F32" s="97"/>
      <c r="G32" s="119"/>
      <c r="H32" s="120"/>
      <c r="I32" s="121"/>
      <c r="J32" s="115"/>
    </row>
    <row r="33" spans="2:10" ht="9.75" customHeight="1" x14ac:dyDescent="0.25">
      <c r="B33" s="92"/>
      <c r="C33" s="97"/>
      <c r="D33" s="97"/>
      <c r="E33" s="97"/>
      <c r="F33" s="97"/>
      <c r="G33" s="119"/>
      <c r="H33" s="120"/>
      <c r="I33" s="121"/>
      <c r="J33" s="115"/>
    </row>
    <row r="34" spans="2:10" ht="9.75" customHeight="1" x14ac:dyDescent="0.25">
      <c r="B34" s="92"/>
      <c r="C34" s="97"/>
      <c r="D34" s="97"/>
      <c r="E34" s="97"/>
      <c r="F34" s="97"/>
      <c r="G34" s="119"/>
      <c r="H34" s="120"/>
      <c r="I34" s="121"/>
      <c r="J34" s="115"/>
    </row>
    <row r="35" spans="2:10" ht="9.75" customHeight="1" x14ac:dyDescent="0.25">
      <c r="B35" s="92"/>
      <c r="C35" s="97"/>
      <c r="D35" s="97"/>
      <c r="E35" s="97"/>
      <c r="F35" s="97"/>
      <c r="G35" s="119"/>
      <c r="H35" s="120"/>
      <c r="I35" s="121"/>
      <c r="J35" s="115"/>
    </row>
    <row r="36" spans="2:10" ht="9.75" customHeight="1" x14ac:dyDescent="0.25">
      <c r="B36" s="92"/>
      <c r="C36" s="97"/>
      <c r="D36" s="97"/>
      <c r="E36" s="97"/>
      <c r="F36" s="97"/>
      <c r="G36" s="119"/>
      <c r="H36" s="120"/>
      <c r="I36" s="121"/>
      <c r="J36" s="115"/>
    </row>
    <row r="37" spans="2:10" ht="13.5" thickBot="1" x14ac:dyDescent="0.35">
      <c r="B37" s="92"/>
      <c r="C37" s="122"/>
      <c r="D37" s="123"/>
      <c r="E37" s="97"/>
      <c r="F37" s="97"/>
      <c r="G37" s="97"/>
      <c r="H37" s="124"/>
      <c r="I37" s="125"/>
      <c r="J37" s="115"/>
    </row>
    <row r="38" spans="2:10" ht="13" x14ac:dyDescent="0.3">
      <c r="B38" s="92"/>
      <c r="C38" s="112" t="s">
        <v>300</v>
      </c>
      <c r="D38" s="119"/>
      <c r="E38" s="97"/>
      <c r="F38" s="97"/>
      <c r="G38" s="97"/>
      <c r="H38" s="126" t="s">
        <v>291</v>
      </c>
      <c r="I38" s="119"/>
      <c r="J38" s="115"/>
    </row>
    <row r="39" spans="2:10" ht="13" x14ac:dyDescent="0.3">
      <c r="B39" s="92"/>
      <c r="C39" s="112" t="s">
        <v>301</v>
      </c>
      <c r="D39" s="97"/>
      <c r="E39" s="97"/>
      <c r="F39" s="97"/>
      <c r="G39" s="97"/>
      <c r="H39" s="112" t="s">
        <v>292</v>
      </c>
      <c r="I39" s="119"/>
      <c r="J39" s="115"/>
    </row>
    <row r="40" spans="2:10" ht="13" x14ac:dyDescent="0.3">
      <c r="B40" s="92"/>
      <c r="C40" s="97"/>
      <c r="D40" s="97"/>
      <c r="E40" s="97"/>
      <c r="F40" s="97"/>
      <c r="G40" s="97"/>
      <c r="H40" s="112" t="s">
        <v>293</v>
      </c>
      <c r="I40" s="119"/>
      <c r="J40" s="115"/>
    </row>
    <row r="41" spans="2:10" ht="13" x14ac:dyDescent="0.3">
      <c r="B41" s="92"/>
      <c r="C41" s="97"/>
      <c r="D41" s="97"/>
      <c r="E41" s="97"/>
      <c r="F41" s="97"/>
      <c r="G41" s="112"/>
      <c r="H41" s="119"/>
      <c r="I41" s="119"/>
      <c r="J41" s="115"/>
    </row>
    <row r="42" spans="2:10" x14ac:dyDescent="0.25">
      <c r="B42" s="92"/>
      <c r="C42" s="149" t="s">
        <v>294</v>
      </c>
      <c r="D42" s="149"/>
      <c r="E42" s="149"/>
      <c r="F42" s="149"/>
      <c r="G42" s="149"/>
      <c r="H42" s="149"/>
      <c r="I42" s="149"/>
      <c r="J42" s="115"/>
    </row>
    <row r="43" spans="2:10" x14ac:dyDescent="0.25">
      <c r="B43" s="92"/>
      <c r="C43" s="149"/>
      <c r="D43" s="149"/>
      <c r="E43" s="149"/>
      <c r="F43" s="149"/>
      <c r="G43" s="149"/>
      <c r="H43" s="149"/>
      <c r="I43" s="149"/>
      <c r="J43" s="115"/>
    </row>
    <row r="44" spans="2:10" ht="7.5" customHeight="1" thickBot="1" x14ac:dyDescent="0.3">
      <c r="B44" s="127"/>
      <c r="C44" s="128"/>
      <c r="D44" s="128"/>
      <c r="E44" s="128"/>
      <c r="F44" s="128"/>
      <c r="G44" s="129"/>
      <c r="H44" s="129"/>
      <c r="I44" s="129"/>
      <c r="J44" s="13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50"/>
      <c r="B1" s="151"/>
      <c r="C1" s="154" t="s">
        <v>302</v>
      </c>
      <c r="D1" s="155"/>
      <c r="E1" s="155"/>
      <c r="F1" s="155"/>
      <c r="G1" s="155"/>
      <c r="H1" s="156"/>
      <c r="I1" s="131" t="s">
        <v>274</v>
      </c>
    </row>
    <row r="2" spans="1:9" ht="53.5" customHeight="1" thickBot="1" x14ac:dyDescent="0.4">
      <c r="A2" s="152"/>
      <c r="B2" s="153"/>
      <c r="C2" s="157" t="s">
        <v>303</v>
      </c>
      <c r="D2" s="158"/>
      <c r="E2" s="158"/>
      <c r="F2" s="158"/>
      <c r="G2" s="158"/>
      <c r="H2" s="159"/>
      <c r="I2" s="132" t="s">
        <v>304</v>
      </c>
    </row>
    <row r="3" spans="1:9" x14ac:dyDescent="0.35">
      <c r="A3" s="133"/>
      <c r="B3" s="97"/>
      <c r="C3" s="97"/>
      <c r="D3" s="97"/>
      <c r="E3" s="97"/>
      <c r="F3" s="97"/>
      <c r="G3" s="97"/>
      <c r="H3" s="97"/>
      <c r="I3" s="115"/>
    </row>
    <row r="4" spans="1:9" x14ac:dyDescent="0.35">
      <c r="A4" s="133"/>
      <c r="B4" s="97"/>
      <c r="C4" s="97"/>
      <c r="D4" s="97"/>
      <c r="E4" s="97"/>
      <c r="F4" s="97"/>
      <c r="G4" s="97"/>
      <c r="H4" s="97"/>
      <c r="I4" s="115"/>
    </row>
    <row r="5" spans="1:9" x14ac:dyDescent="0.35">
      <c r="A5" s="133"/>
      <c r="B5" s="94" t="s">
        <v>298</v>
      </c>
      <c r="C5" s="134"/>
      <c r="D5" s="135"/>
      <c r="E5" s="97"/>
      <c r="F5" s="97"/>
      <c r="G5" s="97"/>
      <c r="H5" s="97"/>
      <c r="I5" s="115"/>
    </row>
    <row r="6" spans="1:9" x14ac:dyDescent="0.35">
      <c r="A6" s="133"/>
      <c r="B6" s="73"/>
      <c r="C6" s="97"/>
      <c r="D6" s="97"/>
      <c r="E6" s="97"/>
      <c r="F6" s="97"/>
      <c r="G6" s="97"/>
      <c r="H6" s="97"/>
      <c r="I6" s="115"/>
    </row>
    <row r="7" spans="1:9" x14ac:dyDescent="0.35">
      <c r="A7" s="133"/>
      <c r="B7" s="94" t="s">
        <v>296</v>
      </c>
      <c r="C7" s="97"/>
      <c r="D7" s="97"/>
      <c r="E7" s="97"/>
      <c r="F7" s="97"/>
      <c r="G7" s="97"/>
      <c r="H7" s="97"/>
      <c r="I7" s="115"/>
    </row>
    <row r="8" spans="1:9" x14ac:dyDescent="0.35">
      <c r="A8" s="133"/>
      <c r="B8" s="94" t="s">
        <v>297</v>
      </c>
      <c r="C8" s="97"/>
      <c r="D8" s="97"/>
      <c r="E8" s="97"/>
      <c r="F8" s="97"/>
      <c r="G8" s="97"/>
      <c r="H8" s="97"/>
      <c r="I8" s="115"/>
    </row>
    <row r="9" spans="1:9" x14ac:dyDescent="0.35">
      <c r="A9" s="133"/>
      <c r="B9" s="97"/>
      <c r="C9" s="97"/>
      <c r="D9" s="97"/>
      <c r="E9" s="97"/>
      <c r="F9" s="97"/>
      <c r="G9" s="97"/>
      <c r="H9" s="97"/>
      <c r="I9" s="115"/>
    </row>
    <row r="10" spans="1:9" x14ac:dyDescent="0.35">
      <c r="A10" s="133"/>
      <c r="B10" s="97" t="s">
        <v>305</v>
      </c>
      <c r="C10" s="97"/>
      <c r="D10" s="97"/>
      <c r="E10" s="97"/>
      <c r="F10" s="97"/>
      <c r="G10" s="97"/>
      <c r="H10" s="97"/>
      <c r="I10" s="115"/>
    </row>
    <row r="11" spans="1:9" x14ac:dyDescent="0.35">
      <c r="A11" s="133"/>
      <c r="B11" s="136"/>
      <c r="C11" s="97"/>
      <c r="D11" s="97"/>
      <c r="E11" s="97"/>
      <c r="F11" s="97"/>
      <c r="G11" s="97"/>
      <c r="H11" s="97"/>
      <c r="I11" s="115"/>
    </row>
    <row r="12" spans="1:9" x14ac:dyDescent="0.35">
      <c r="A12" s="133"/>
      <c r="B12" s="73" t="s">
        <v>299</v>
      </c>
      <c r="C12" s="135"/>
      <c r="D12" s="97"/>
      <c r="E12" s="97"/>
      <c r="F12" s="97"/>
      <c r="G12" s="99" t="s">
        <v>306</v>
      </c>
      <c r="H12" s="99" t="s">
        <v>307</v>
      </c>
      <c r="I12" s="115"/>
    </row>
    <row r="13" spans="1:9" x14ac:dyDescent="0.35">
      <c r="A13" s="133"/>
      <c r="B13" s="112" t="s">
        <v>280</v>
      </c>
      <c r="C13" s="112"/>
      <c r="D13" s="112"/>
      <c r="E13" s="112"/>
      <c r="F13" s="97"/>
      <c r="G13" s="137">
        <f>G19</f>
        <v>8</v>
      </c>
      <c r="H13" s="138">
        <f>H19</f>
        <v>34780897</v>
      </c>
      <c r="I13" s="115"/>
    </row>
    <row r="14" spans="1:9" x14ac:dyDescent="0.35">
      <c r="A14" s="133"/>
      <c r="B14" s="97" t="s">
        <v>281</v>
      </c>
      <c r="C14" s="97"/>
      <c r="D14" s="97"/>
      <c r="E14" s="97"/>
      <c r="F14" s="97"/>
      <c r="G14" s="139">
        <v>1</v>
      </c>
      <c r="H14" s="140">
        <v>140897</v>
      </c>
      <c r="I14" s="115"/>
    </row>
    <row r="15" spans="1:9" x14ac:dyDescent="0.35">
      <c r="A15" s="133"/>
      <c r="B15" s="97" t="s">
        <v>282</v>
      </c>
      <c r="C15" s="97"/>
      <c r="D15" s="97"/>
      <c r="E15" s="97"/>
      <c r="F15" s="97"/>
      <c r="G15" s="139">
        <v>6</v>
      </c>
      <c r="H15" s="140">
        <v>34280000</v>
      </c>
      <c r="I15" s="115"/>
    </row>
    <row r="16" spans="1:9" x14ac:dyDescent="0.35">
      <c r="A16" s="133"/>
      <c r="B16" s="97" t="s">
        <v>283</v>
      </c>
      <c r="C16" s="97"/>
      <c r="D16" s="97"/>
      <c r="E16" s="97"/>
      <c r="F16" s="97"/>
      <c r="G16" s="139">
        <v>0</v>
      </c>
      <c r="H16" s="140">
        <v>0</v>
      </c>
      <c r="I16" s="115"/>
    </row>
    <row r="17" spans="1:9" x14ac:dyDescent="0.35">
      <c r="A17" s="133"/>
      <c r="B17" s="73" t="s">
        <v>295</v>
      </c>
      <c r="C17" s="97"/>
      <c r="D17" s="97"/>
      <c r="E17" s="97"/>
      <c r="F17" s="97"/>
      <c r="G17" s="139">
        <v>1</v>
      </c>
      <c r="H17" s="140">
        <v>360000</v>
      </c>
      <c r="I17" s="115"/>
    </row>
    <row r="18" spans="1:9" x14ac:dyDescent="0.35">
      <c r="A18" s="133"/>
      <c r="B18" s="97" t="s">
        <v>308</v>
      </c>
      <c r="C18" s="97"/>
      <c r="D18" s="97"/>
      <c r="E18" s="97"/>
      <c r="F18" s="97"/>
      <c r="G18" s="141">
        <v>0</v>
      </c>
      <c r="H18" s="142">
        <v>0</v>
      </c>
      <c r="I18" s="115"/>
    </row>
    <row r="19" spans="1:9" x14ac:dyDescent="0.35">
      <c r="A19" s="133"/>
      <c r="B19" s="112" t="s">
        <v>309</v>
      </c>
      <c r="C19" s="112"/>
      <c r="D19" s="112"/>
      <c r="E19" s="112"/>
      <c r="F19" s="97"/>
      <c r="G19" s="139">
        <f>SUM(G14:G18)</f>
        <v>8</v>
      </c>
      <c r="H19" s="138">
        <f>(H14+H15+H16+H17+H18)</f>
        <v>34780897</v>
      </c>
      <c r="I19" s="115"/>
    </row>
    <row r="20" spans="1:9" ht="15" thickBot="1" x14ac:dyDescent="0.4">
      <c r="A20" s="133"/>
      <c r="B20" s="112"/>
      <c r="C20" s="112"/>
      <c r="D20" s="97"/>
      <c r="E20" s="97"/>
      <c r="F20" s="97"/>
      <c r="G20" s="143"/>
      <c r="H20" s="144"/>
      <c r="I20" s="115"/>
    </row>
    <row r="21" spans="1:9" ht="15" thickTop="1" x14ac:dyDescent="0.35">
      <c r="A21" s="133"/>
      <c r="B21" s="112"/>
      <c r="C21" s="112"/>
      <c r="D21" s="97"/>
      <c r="E21" s="97"/>
      <c r="F21" s="97"/>
      <c r="G21" s="119"/>
      <c r="H21" s="145"/>
      <c r="I21" s="115"/>
    </row>
    <row r="22" spans="1:9" x14ac:dyDescent="0.35">
      <c r="A22" s="133"/>
      <c r="B22" s="97"/>
      <c r="C22" s="97"/>
      <c r="D22" s="97"/>
      <c r="E22" s="97"/>
      <c r="F22" s="119"/>
      <c r="G22" s="119"/>
      <c r="H22" s="119"/>
      <c r="I22" s="115"/>
    </row>
    <row r="23" spans="1:9" ht="15" thickBot="1" x14ac:dyDescent="0.4">
      <c r="A23" s="133"/>
      <c r="B23" s="123"/>
      <c r="C23" s="123"/>
      <c r="D23" s="97"/>
      <c r="E23" s="97"/>
      <c r="F23" s="123"/>
      <c r="G23" s="123"/>
      <c r="H23" s="119"/>
      <c r="I23" s="115"/>
    </row>
    <row r="24" spans="1:9" x14ac:dyDescent="0.35">
      <c r="A24" s="133"/>
      <c r="B24" s="119" t="s">
        <v>310</v>
      </c>
      <c r="C24" s="119"/>
      <c r="D24" s="97"/>
      <c r="E24" s="97"/>
      <c r="F24" s="119"/>
      <c r="G24" s="119"/>
      <c r="H24" s="119"/>
      <c r="I24" s="115"/>
    </row>
    <row r="25" spans="1:9" x14ac:dyDescent="0.35">
      <c r="A25" s="133"/>
      <c r="B25" s="97" t="s">
        <v>300</v>
      </c>
      <c r="C25" s="119"/>
      <c r="D25" s="97"/>
      <c r="E25" s="97"/>
      <c r="F25" s="119" t="s">
        <v>311</v>
      </c>
      <c r="G25" s="119"/>
      <c r="H25" s="119"/>
      <c r="I25" s="115"/>
    </row>
    <row r="26" spans="1:9" x14ac:dyDescent="0.35">
      <c r="A26" s="133"/>
      <c r="B26" s="97" t="s">
        <v>301</v>
      </c>
      <c r="C26" s="119"/>
      <c r="D26" s="97"/>
      <c r="E26" s="97"/>
      <c r="F26" s="119" t="s">
        <v>312</v>
      </c>
      <c r="G26" s="119"/>
      <c r="H26" s="119"/>
      <c r="I26" s="115"/>
    </row>
    <row r="27" spans="1:9" x14ac:dyDescent="0.35">
      <c r="A27" s="133"/>
      <c r="B27" s="119"/>
      <c r="C27" s="119"/>
      <c r="D27" s="97"/>
      <c r="E27" s="97"/>
      <c r="F27" s="119"/>
      <c r="G27" s="119"/>
      <c r="H27" s="119"/>
      <c r="I27" s="115"/>
    </row>
    <row r="28" spans="1:9" ht="18.5" customHeight="1" x14ac:dyDescent="0.35">
      <c r="A28" s="133"/>
      <c r="B28" s="160" t="s">
        <v>313</v>
      </c>
      <c r="C28" s="160"/>
      <c r="D28" s="160"/>
      <c r="E28" s="160"/>
      <c r="F28" s="160"/>
      <c r="G28" s="160"/>
      <c r="H28" s="160"/>
      <c r="I28" s="115"/>
    </row>
    <row r="29" spans="1:9" ht="15" thickBot="1" x14ac:dyDescent="0.4">
      <c r="A29" s="146"/>
      <c r="B29" s="147"/>
      <c r="C29" s="147"/>
      <c r="D29" s="147"/>
      <c r="E29" s="147"/>
      <c r="F29" s="123"/>
      <c r="G29" s="123"/>
      <c r="H29" s="123"/>
      <c r="I29" s="14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2024-07-11T20:23:39Z</cp:lastPrinted>
  <dcterms:created xsi:type="dcterms:W3CDTF">2022-06-01T14:39:12Z</dcterms:created>
  <dcterms:modified xsi:type="dcterms:W3CDTF">2024-07-11T20:41:35Z</dcterms:modified>
</cp:coreProperties>
</file>