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380054 FUND HOSP SAN JOSE (BUGA)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FACTURA'!$A$2:$BA$34</definedName>
    <definedName name="_xlnm._FilterDatabase" localSheetId="0" hidden="1">'INFO IPS'!$A$2:$O$34</definedName>
  </definedNames>
  <calcPr calcId="152511" iterateDelta="1E-4"/>
  <pivotCaches>
    <pivotCache cacheId="12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4" i="2" l="1"/>
  <c r="AG33" i="2"/>
  <c r="AG32" i="2"/>
  <c r="AG30" i="2"/>
  <c r="AG29" i="2"/>
  <c r="AG28" i="2"/>
  <c r="AG27" i="2"/>
  <c r="AG26" i="2"/>
  <c r="AG23" i="2"/>
  <c r="AG22" i="2"/>
  <c r="AG20" i="2"/>
  <c r="AG17" i="2"/>
  <c r="AG16" i="2"/>
  <c r="AG15" i="2"/>
  <c r="AG3" i="2"/>
  <c r="AJ1" i="2"/>
  <c r="AI1" i="2"/>
  <c r="AF1" i="2"/>
  <c r="AE1" i="2"/>
  <c r="AD1" i="2"/>
  <c r="AC1" i="2"/>
  <c r="AH31" i="2"/>
  <c r="AH19" i="2"/>
  <c r="AH1" i="2" s="1"/>
  <c r="AB14" i="2"/>
  <c r="AB1" i="2" s="1"/>
  <c r="AA25" i="2"/>
  <c r="AA24" i="2"/>
  <c r="AA21" i="2"/>
  <c r="AA18" i="2"/>
  <c r="AA13" i="2"/>
  <c r="AA12" i="2"/>
  <c r="AA11" i="2"/>
  <c r="AA10" i="2"/>
  <c r="AA9" i="2"/>
  <c r="AA8" i="2"/>
  <c r="AA7" i="2"/>
  <c r="AA6" i="2"/>
  <c r="AA5" i="2"/>
  <c r="AA1" i="2" l="1"/>
  <c r="AG1" i="2"/>
  <c r="H19" i="5"/>
  <c r="H13" i="5" s="1"/>
  <c r="G19" i="5"/>
  <c r="G13" i="5" s="1"/>
  <c r="I28" i="4"/>
  <c r="H28" i="4"/>
  <c r="I26" i="4"/>
  <c r="H26" i="4"/>
  <c r="I23" i="4"/>
  <c r="H23" i="4"/>
  <c r="H31" i="4" l="1"/>
  <c r="I31" i="4"/>
  <c r="AU1" i="2"/>
  <c r="O1" i="2" l="1"/>
  <c r="AT1" i="2" l="1"/>
  <c r="AO1" i="2"/>
  <c r="AM1" i="2"/>
  <c r="AL1" i="2"/>
  <c r="AK1" i="2"/>
  <c r="AN1" i="2"/>
  <c r="L1" i="1"/>
</calcChain>
</file>

<file path=xl/sharedStrings.xml><?xml version="1.0" encoding="utf-8"?>
<sst xmlns="http://schemas.openxmlformats.org/spreadsheetml/2006/main" count="702" uniqueCount="194">
  <si>
    <t>FACTURA</t>
  </si>
  <si>
    <t>NIT</t>
  </si>
  <si>
    <t>DIG</t>
  </si>
  <si>
    <t>ENITDAD</t>
  </si>
  <si>
    <t>TIPO DE CREDITO</t>
  </si>
  <si>
    <t>NOMBRE CREDITO</t>
  </si>
  <si>
    <t>FUENTE</t>
  </si>
  <si>
    <t>FECHA DE EMISIÓN</t>
  </si>
  <si>
    <t>FECHA DE RADICACIÓN SIO</t>
  </si>
  <si>
    <t>ENVIO</t>
  </si>
  <si>
    <t>VALOR INICIAL</t>
  </si>
  <si>
    <t>SALDO A CORTE</t>
  </si>
  <si>
    <t xml:space="preserve">EDAD MORA SEPARA CTE </t>
  </si>
  <si>
    <t>FECHA RADICACIÓN FISICA</t>
  </si>
  <si>
    <t>ESTADO RADICACIÓN</t>
  </si>
  <si>
    <t>FA325705</t>
  </si>
  <si>
    <t>CAJA DE COMPENSACION FAMILIAR  DEL VALLE DEL CAUCA</t>
  </si>
  <si>
    <t>REGIMEN CONTRIBUTIVO</t>
  </si>
  <si>
    <t>FV</t>
  </si>
  <si>
    <t>MAS 360</t>
  </si>
  <si>
    <t>RADICADO</t>
  </si>
  <si>
    <t>FA443434</t>
  </si>
  <si>
    <t>FA705079</t>
  </si>
  <si>
    <t>151 A 180</t>
  </si>
  <si>
    <t>FA741995</t>
  </si>
  <si>
    <t>91 A 120</t>
  </si>
  <si>
    <t>FA757840</t>
  </si>
  <si>
    <t>REGIMEN SUBSIDIADO</t>
  </si>
  <si>
    <t>FA759678</t>
  </si>
  <si>
    <t>FA759985</t>
  </si>
  <si>
    <t>FA775186</t>
  </si>
  <si>
    <t>FA792148</t>
  </si>
  <si>
    <t>61 A 90</t>
  </si>
  <si>
    <t>FA794487</t>
  </si>
  <si>
    <t>FA794557</t>
  </si>
  <si>
    <t>FA796354</t>
  </si>
  <si>
    <t>FA800805</t>
  </si>
  <si>
    <t>FA806429</t>
  </si>
  <si>
    <t>1 A 30</t>
  </si>
  <si>
    <t>FA806851</t>
  </si>
  <si>
    <t>FA808920</t>
  </si>
  <si>
    <t>FA809480</t>
  </si>
  <si>
    <t>FA812463</t>
  </si>
  <si>
    <t>FA814170</t>
  </si>
  <si>
    <t>FA814324</t>
  </si>
  <si>
    <t>FA817018</t>
  </si>
  <si>
    <t>FA817193</t>
  </si>
  <si>
    <t>FA818476</t>
  </si>
  <si>
    <t>FA824656</t>
  </si>
  <si>
    <t>CTE</t>
  </si>
  <si>
    <t>NO RADICADO</t>
  </si>
  <si>
    <t>FA827431</t>
  </si>
  <si>
    <t>FA827777</t>
  </si>
  <si>
    <t>FA827779</t>
  </si>
  <si>
    <t>FA829971</t>
  </si>
  <si>
    <t>FA837921</t>
  </si>
  <si>
    <t>FA840546</t>
  </si>
  <si>
    <t>FA840650</t>
  </si>
  <si>
    <t>FA843285</t>
  </si>
  <si>
    <t>SALDO IPS</t>
  </si>
  <si>
    <t xml:space="preserve">Fecha de radicacion EPS </t>
  </si>
  <si>
    <t>Alf+Fac</t>
  </si>
  <si>
    <t>Llave</t>
  </si>
  <si>
    <t>Estado de Factura EPS Octubre 31</t>
  </si>
  <si>
    <t>Boxalud</t>
  </si>
  <si>
    <t>891380054_FA325705</t>
  </si>
  <si>
    <t>891380054_FA443434</t>
  </si>
  <si>
    <t>891380054_FA705079</t>
  </si>
  <si>
    <t>891380054_FA741995</t>
  </si>
  <si>
    <t>891380054_FA757840</t>
  </si>
  <si>
    <t>891380054_FA759678</t>
  </si>
  <si>
    <t>891380054_FA759985</t>
  </si>
  <si>
    <t>891380054_FA775186</t>
  </si>
  <si>
    <t>891380054_FA792148</t>
  </si>
  <si>
    <t>891380054_FA794487</t>
  </si>
  <si>
    <t>891380054_FA794557</t>
  </si>
  <si>
    <t>891380054_FA796354</t>
  </si>
  <si>
    <t>891380054_FA800805</t>
  </si>
  <si>
    <t>891380054_FA806429</t>
  </si>
  <si>
    <t>891380054_FA806851</t>
  </si>
  <si>
    <t>891380054_FA808920</t>
  </si>
  <si>
    <t>891380054_FA809480</t>
  </si>
  <si>
    <t>891380054_FA812463</t>
  </si>
  <si>
    <t>891380054_FA814170</t>
  </si>
  <si>
    <t>891380054_FA814324</t>
  </si>
  <si>
    <t>891380054_FA817018</t>
  </si>
  <si>
    <t>891380054_FA817193</t>
  </si>
  <si>
    <t>891380054_FA818476</t>
  </si>
  <si>
    <t>891380054_FA824656</t>
  </si>
  <si>
    <t>891380054_FA827431</t>
  </si>
  <si>
    <t>891380054_FA827777</t>
  </si>
  <si>
    <t>891380054_FA827779</t>
  </si>
  <si>
    <t>891380054_FA829971</t>
  </si>
  <si>
    <t>891380054_FA837921</t>
  </si>
  <si>
    <t>891380054_FA840546</t>
  </si>
  <si>
    <t>891380054_FA840650</t>
  </si>
  <si>
    <t>891380054_FA843285</t>
  </si>
  <si>
    <t>Finalizada</t>
  </si>
  <si>
    <t>Para respuesta prestador</t>
  </si>
  <si>
    <t>Devuelta</t>
  </si>
  <si>
    <t>Para auditoria de pertinencia</t>
  </si>
  <si>
    <t>Devolucion Aceptada IPS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</si>
  <si>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</si>
  <si>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</si>
  <si>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</si>
  <si>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</si>
  <si>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</si>
  <si>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</si>
  <si>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</si>
  <si>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</si>
  <si>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</si>
  <si>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</si>
  <si>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>Doc compensacion</t>
  </si>
  <si>
    <t>Valor TF</t>
  </si>
  <si>
    <t xml:space="preserve">Fecha de compensacion </t>
  </si>
  <si>
    <t>Fecha de corte</t>
  </si>
  <si>
    <t>28.10.2024</t>
  </si>
  <si>
    <t>18.10.2024</t>
  </si>
  <si>
    <t>FACTURA PENDIENTE EN PROGRAMACION DE PAGO</t>
  </si>
  <si>
    <t>FACTURA PENDIENTE EN PROGRAMACION DE PAGO - SALDO ACEPTADO POR LA IPS</t>
  </si>
  <si>
    <t>FACTURA EN PROCESO INTERNO</t>
  </si>
  <si>
    <t>1- Se devuelve factura con soportes completos, la Autorizacion 122300388613 es provicional, servicio no cuenta con Autorización NAP de 15 dígitos para los servicios facturados.
2-Se requiere por favor Radicar los soportes de Egreso para generar la Autorización Final. Enviar Solicitud de Autorización final al Correo  capautorizaciones@epsdelagente.com.co, Anexar Factura con todos sus soportes y los Anexos de los Servicios Facturados.
3-Pendiente aplicar Auditoria Medica y Administrativa</t>
  </si>
  <si>
    <t>FACTURA DEVUELTA</t>
  </si>
  <si>
    <t>FACTURA CANCELADA</t>
  </si>
  <si>
    <t>Etiquetas de fila</t>
  </si>
  <si>
    <t>Total general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</si>
  <si>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</si>
  <si>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</si>
  <si>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</si>
  <si>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</si>
  <si>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</si>
  <si>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</si>
  <si>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</si>
  <si>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</si>
  <si>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</si>
  <si>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</si>
  <si>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</si>
  <si>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</si>
  <si>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</si>
  <si>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</si>
  <si>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</si>
  <si>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</si>
  <si>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</si>
  <si>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</si>
  <si>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</si>
  <si>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</si>
  <si>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</si>
  <si>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</si>
  <si>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891380054</t>
  </si>
  <si>
    <t>Señores: FUND HOSP SAN JOSE (BUGA)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</si>
  <si>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</si>
  <si>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</si>
  <si>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</si>
  <si>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</si>
  <si>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</si>
  <si>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</si>
  <si>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</si>
  <si>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</si>
  <si>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</si>
  <si>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</si>
  <si>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</si>
  <si>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</si>
  <si>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</si>
  <si>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Lizeth Cristina Bocanegra Moya</t>
  </si>
  <si>
    <t>Profesional Administrativo - Cartera</t>
  </si>
  <si>
    <t>Estado de Factura EPS 13/11/2024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</si>
  <si>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</si>
  <si>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</si>
  <si>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</si>
  <si>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</si>
  <si>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</si>
  <si>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</si>
  <si>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</si>
  <si>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</si>
  <si>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</si>
  <si>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</si>
  <si>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</si>
  <si>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 xml:space="preserve">Observación objeccion </t>
  </si>
  <si>
    <t xml:space="preserve">Tipificación objección </t>
  </si>
  <si>
    <t>Tipo servicio</t>
  </si>
  <si>
    <t xml:space="preserve">Ambito </t>
  </si>
  <si>
    <t>Retención</t>
  </si>
  <si>
    <t>Observación Pago</t>
  </si>
  <si>
    <t>PAGO DIRECTO REGIMEN SUBSIDIADO SEPTIEMBRE 2024</t>
  </si>
  <si>
    <t>Cant. Facturas</t>
  </si>
  <si>
    <t xml:space="preserve">Saldo Ips </t>
  </si>
  <si>
    <t xml:space="preserve"> Valor aceptado IPS  </t>
  </si>
  <si>
    <t xml:space="preserve">Valor pendiente de pago  </t>
  </si>
  <si>
    <t>Santiago de Cali, Noviembre 13 del 2024</t>
  </si>
  <si>
    <t>Con Corte al dia: 31/10/2024</t>
  </si>
  <si>
    <t>A continuacion me permito remitir nuestra respuesta al estado de cartera presentado en la fecha: 01/11/2024</t>
  </si>
  <si>
    <t>SOPORTE</t>
  </si>
  <si>
    <t>Servicios hospitalarios</t>
  </si>
  <si>
    <t>Hospitalario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</si>
</sst>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  <numFmt numFmtId="172" formatCode="&quot;$&quot;\ #,##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75623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6" fontId="1" fillId="0" borderId="0" applyFont="0" applyFill="0" applyBorder="0" applyAlignment="0" applyProtection="0"/>
  </cellStyleXfs>
  <cellXfs count="144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 wrapText="1"/>
    </xf>
    <xf numFmtId="15" fontId="0" fillId="0" borderId="0" xfId="0" applyNumberFormat="1"/>
    <xf numFmtId="14" fontId="0" fillId="0" borderId="0" xfId="0" applyNumberFormat="1"/>
    <xf numFmtId="0" fontId="3" fillId="0" borderId="0" xfId="0" applyFont="1"/>
    <xf numFmtId="164" fontId="3" fillId="0" borderId="0" xfId="1" applyNumberFormat="1" applyFont="1"/>
    <xf numFmtId="0" fontId="5" fillId="0" borderId="0" xfId="0" applyFont="1" applyFill="1"/>
    <xf numFmtId="14" fontId="3" fillId="0" borderId="0" xfId="0" applyNumberFormat="1" applyFont="1"/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15" fontId="3" fillId="0" borderId="1" xfId="0" applyNumberFormat="1" applyFont="1" applyBorder="1"/>
    <xf numFmtId="164" fontId="3" fillId="0" borderId="1" xfId="1" applyNumberFormat="1" applyFont="1" applyBorder="1"/>
    <xf numFmtId="14" fontId="3" fillId="0" borderId="1" xfId="0" applyNumberFormat="1" applyFont="1" applyBorder="1"/>
    <xf numFmtId="164" fontId="4" fillId="4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4" fontId="4" fillId="5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4" fontId="6" fillId="0" borderId="0" xfId="0" applyNumberFormat="1" applyFont="1"/>
    <xf numFmtId="164" fontId="6" fillId="0" borderId="0" xfId="1" applyNumberFormat="1" applyFont="1"/>
    <xf numFmtId="164" fontId="4" fillId="8" borderId="1" xfId="1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wrapText="1"/>
    </xf>
    <xf numFmtId="0" fontId="0" fillId="0" borderId="12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pivotButton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9" xfId="4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7" fontId="7" fillId="0" borderId="0" xfId="2" applyNumberFormat="1" applyFont="1" applyAlignment="1">
      <alignment horizontal="right"/>
    </xf>
    <xf numFmtId="167" fontId="10" fillId="0" borderId="15" xfId="4" applyNumberFormat="1" applyFont="1" applyBorder="1" applyAlignment="1">
      <alignment horizontal="center"/>
    </xf>
    <xf numFmtId="168" fontId="10" fillId="0" borderId="15" xfId="2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4" applyFont="1"/>
    <xf numFmtId="168" fontId="7" fillId="0" borderId="0" xfId="2" applyNumberFormat="1" applyFont="1"/>
    <xf numFmtId="169" fontId="10" fillId="0" borderId="9" xfId="3" applyNumberFormat="1" applyFont="1" applyBorder="1"/>
    <xf numFmtId="169" fontId="7" fillId="0" borderId="9" xfId="3" applyNumberFormat="1" applyFont="1" applyBorder="1"/>
    <xf numFmtId="166" fontId="10" fillId="0" borderId="9" xfId="4" applyFont="1" applyBorder="1"/>
    <xf numFmtId="168" fontId="7" fillId="0" borderId="9" xfId="2" applyNumberFormat="1" applyFont="1" applyBorder="1"/>
    <xf numFmtId="169" fontId="10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169" fontId="8" fillId="0" borderId="9" xfId="3" applyNumberFormat="1" applyFont="1" applyBorder="1"/>
    <xf numFmtId="0" fontId="8" fillId="0" borderId="10" xfId="3" applyFont="1" applyBorder="1"/>
    <xf numFmtId="0" fontId="10" fillId="0" borderId="11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7" fillId="0" borderId="6" xfId="3" applyFont="1" applyBorder="1"/>
    <xf numFmtId="165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0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0" fontId="7" fillId="0" borderId="18" xfId="1" applyNumberFormat="1" applyFont="1" applyBorder="1" applyAlignment="1">
      <alignment horizontal="right"/>
    </xf>
    <xf numFmtId="164" fontId="7" fillId="0" borderId="15" xfId="1" applyNumberFormat="1" applyFont="1" applyBorder="1" applyAlignment="1">
      <alignment horizontal="center"/>
    </xf>
    <xf numFmtId="170" fontId="7" fillId="0" borderId="15" xfId="1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11" fillId="0" borderId="0" xfId="3" applyFont="1" applyAlignment="1">
      <alignment horizontal="center" vertical="center" wrapText="1"/>
    </xf>
    <xf numFmtId="0" fontId="7" fillId="0" borderId="3" xfId="3" applyFont="1" applyBorder="1" applyAlignment="1">
      <alignment horizontal="center"/>
    </xf>
    <xf numFmtId="0" fontId="7" fillId="0" borderId="5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164" fontId="12" fillId="5" borderId="1" xfId="1" applyNumberFormat="1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3" fillId="0" borderId="1" xfId="0" applyNumberFormat="1" applyFon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0" xfId="0" applyNumberFormat="1" applyBorder="1"/>
    <xf numFmtId="164" fontId="0" fillId="0" borderId="7" xfId="0" applyNumberFormat="1" applyBorder="1"/>
    <xf numFmtId="164" fontId="0" fillId="0" borderId="17" xfId="0" applyNumberFormat="1" applyBorder="1"/>
    <xf numFmtId="164" fontId="0" fillId="0" borderId="14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2" xfId="0" applyNumberFormat="1" applyBorder="1"/>
    <xf numFmtId="164" fontId="0" fillId="0" borderId="11" xfId="1" applyNumberFormat="1" applyFont="1" applyBorder="1"/>
    <xf numFmtId="164" fontId="0" fillId="0" borderId="12" xfId="1" applyNumberFormat="1" applyFont="1" applyBorder="1"/>
    <xf numFmtId="164" fontId="0" fillId="0" borderId="2" xfId="1" applyNumberFormat="1" applyFont="1" applyBorder="1"/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1" xfId="1" applyNumberFormat="1" applyFont="1" applyBorder="1" applyAlignment="1">
      <alignment horizontal="center" vertical="center"/>
    </xf>
    <xf numFmtId="172" fontId="3" fillId="0" borderId="19" xfId="0" applyNumberFormat="1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33">
    <dxf>
      <alignment vertic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wrapText="1" readingOrder="0"/>
    </dxf>
    <dxf>
      <alignment horizontal="center" readingOrder="0"/>
    </dxf>
    <dxf>
      <alignment vertic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09.604464583332" createdVersion="5" refreshedVersion="5" minRefreshableVersion="3" recordCount="32">
  <cacheSource type="worksheet">
    <worksheetSource ref="A2:BA34" sheet="ESTADO DE CADA FACTURA"/>
  </cacheSource>
  <cacheFields count="53">
    <cacheField name="NIT" numFmtId="0">
      <sharedItems containsSemiMixedTypes="0" containsString="0" containsNumber="1" containsInteger="1" minValue="891380054" maxValue="891380054"/>
    </cacheField>
    <cacheField name="DIG" numFmtId="0">
      <sharedItems containsSemiMixedTypes="0" containsString="0" containsNumber="1" containsInteger="1" minValue="5" maxValue="5"/>
    </cacheField>
    <cacheField name="ENITDAD" numFmtId="0">
      <sharedItems/>
    </cacheField>
    <cacheField name="TIPO DE CREDITO" numFmtId="0">
      <sharedItems containsSemiMixedTypes="0" containsString="0" containsNumber="1" containsInteger="1" minValue="5" maxValue="10"/>
    </cacheField>
    <cacheField name="NOMBRE CREDITO" numFmtId="0">
      <sharedItems/>
    </cacheField>
    <cacheField name="FUENTE" numFmtId="0">
      <sharedItems/>
    </cacheField>
    <cacheField name="FACTURA" numFmtId="0">
      <sharedItems/>
    </cacheField>
    <cacheField name="Alf+Fac" numFmtId="0">
      <sharedItems/>
    </cacheField>
    <cacheField name="Llave" numFmtId="0">
      <sharedItems/>
    </cacheField>
    <cacheField name="FECHA DE EMISIÓN" numFmtId="14">
      <sharedItems containsSemiMixedTypes="0" containsNonDate="0" containsDate="1" containsString="0" minDate="2022-07-17T00:00:00" maxDate="2024-10-01T00:00:00"/>
    </cacheField>
    <cacheField name="FECHA DE RADICACIÓN SIO" numFmtId="0">
      <sharedItems containsNonDate="0" containsDate="1" containsString="0" containsBlank="1" minDate="2022-08-13T00:00:00" maxDate="2024-09-03T00:00:00"/>
    </cacheField>
    <cacheField name="Fecha de radicacion EPS " numFmtId="14">
      <sharedItems containsSemiMixedTypes="0" containsNonDate="0" containsDate="1" containsString="0" minDate="2022-08-13T00:00:00" maxDate="2024-11-01T07:00:00"/>
    </cacheField>
    <cacheField name="ENVIO" numFmtId="0">
      <sharedItems containsString="0" containsBlank="1" containsNumber="1" containsInteger="1" minValue="11981" maxValue="19942"/>
    </cacheField>
    <cacheField name="VALOR INICIAL" numFmtId="0">
      <sharedItems containsSemiMixedTypes="0" containsString="0" containsNumber="1" containsInteger="1" minValue="81400" maxValue="6188606"/>
    </cacheField>
    <cacheField name="SALDO IPS" numFmtId="164">
      <sharedItems containsSemiMixedTypes="0" containsString="0" containsNumber="1" containsInteger="1" minValue="81400" maxValue="4243829"/>
    </cacheField>
    <cacheField name="EDAD MORA SEPARA CTE " numFmtId="0">
      <sharedItems/>
    </cacheField>
    <cacheField name="FECHA RADICACIÓN FISICA" numFmtId="14">
      <sharedItems containsNonDate="0" containsDate="1" containsString="0" containsBlank="1" minDate="2022-08-13T00:00:00" maxDate="2024-09-03T00:00:00"/>
    </cacheField>
    <cacheField name="ESTADO RADICACIÓN" numFmtId="0">
      <sharedItems/>
    </cacheField>
    <cacheField name="Estado de Factura EPS 13/11/2024" numFmtId="0">
      <sharedItems count="5">
        <s v="FACTURA PENDIENTE EN PROGRAMACION DE PAGO"/>
        <s v="FACTURA PENDIENTE EN PROGRAMACION DE PAGO - SALDO ACEPTADO POR LA IPS"/>
        <s v="FACTURA CANCELADA"/>
        <s v="FACTURA DEVUELTA"/>
        <s v="FACTURA EN PROCESO INTERNO"/>
      </sharedItems>
    </cacheField>
    <cacheField name="Boxalud" numFmtId="0">
      <sharedItems/>
    </cacheField>
    <cacheField name="Estado de Factura EPS Octubre 31" numFmtId="0">
      <sharedItems count="5">
        <s v="FACTURA PENDIENTE EN PROGRAMACION DE PAGO"/>
        <s v="FACTURA PENDIENTE EN PROGRAMACION DE PAGO - SALDO ACEPTADO POR LA IPS"/>
        <s v="FACTURA CANCELADA"/>
        <s v="FACTURA DEVUELTA"/>
        <s v="FACTURA EN PROCESO INTERNO"/>
      </sharedItems>
    </cacheField>
    <cacheField name="Devolucion Aceptada IPS" numFmtId="0">
      <sharedItems/>
    </cacheField>
    <cacheField name="Por pagar SAP" numFmtId="164">
      <sharedItems containsSemiMixedTypes="0" containsString="0" containsNumber="1" containsInteger="1" minValue="0" maxValue="2155292"/>
    </cacheField>
    <cacheField name="P. abiertas doc" numFmtId="0">
      <sharedItems containsString="0" containsBlank="1" containsNumber="1" containsInteger="1" minValue="1222511300" maxValue="1222532038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0">
      <sharedItems containsString="0" containsBlank="1" containsNumber="1" containsInteger="1" minValue="81400" maxValue="2726536"/>
    </cacheField>
    <cacheField name="Valor devuelto " numFmtId="0">
      <sharedItems containsString="0" containsBlank="1" containsNumber="1" containsInteger="1" minValue="2093949" maxValue="2093949"/>
    </cacheField>
    <cacheField name="Valor no radicado" numFmtId="0">
      <sharedItems containsNonDate="0" containsString="0" containsBlank="1"/>
    </cacheField>
    <cacheField name="Valor aceptado IPS " numFmtId="0">
      <sharedItems containsString="0" containsBlank="1" containsNumber="1" containsInteger="1" minValue="189862" maxValue="189862" count="2">
        <m/>
        <n v="189862"/>
      </sharedItems>
    </cacheField>
    <cacheField name="Valor extemporaneo" numFmtId="0">
      <sharedItems containsNonDate="0" containsString="0" containsBlank="1"/>
    </cacheField>
    <cacheField name="Valor glosa por contestar " numFmtId="0">
      <sharedItems containsNonDate="0" containsString="0" containsBlank="1"/>
    </cacheField>
    <cacheField name="Valor pendiente de pago " numFmtId="0">
      <sharedItems containsString="0" containsBlank="1" containsNumber="1" containsInteger="1" minValue="151933" maxValue="4243829"/>
    </cacheField>
    <cacheField name="Valor proceso interno" numFmtId="0">
      <sharedItems containsString="0" containsBlank="1" containsNumber="1" containsInteger="1" minValue="118500" maxValue="300983"/>
    </cacheField>
    <cacheField name="Valor Covid-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0" maxValue="6188606"/>
    </cacheField>
    <cacheField name="Valor Radicado" numFmtId="164">
      <sharedItems containsSemiMixedTypes="0" containsString="0" containsNumber="1" containsInteger="1" minValue="0" maxValue="6188606"/>
    </cacheField>
    <cacheField name="Valor Glosa Aceptada" numFmtId="164">
      <sharedItems containsSemiMixedTypes="0" containsString="0" containsNumber="1" containsInteger="1" minValue="0" maxValue="189862"/>
    </cacheField>
    <cacheField name="Valor Nota Credito" numFmtId="164">
      <sharedItems containsSemiMixedTypes="0" containsString="0" containsNumber="1" containsInteger="1" minValue="0" maxValue="0"/>
    </cacheField>
    <cacheField name="Valor Devolucion" numFmtId="164">
      <sharedItems containsSemiMixedTypes="0" containsString="0" containsNumber="1" containsInteger="1" minValue="0" maxValue="2093949"/>
    </cacheField>
    <cacheField name="Valor Glosa Pendiente" numFmtId="164">
      <sharedItems containsSemiMixedTypes="0" containsString="0" containsNumber="1" containsInteger="1" minValue="0" maxValue="55572"/>
    </cacheField>
    <cacheField name="Observación objeccion " numFmtId="164">
      <sharedItems containsBlank="1" longText="1"/>
    </cacheField>
    <cacheField name="Tipificación objección " numFmtId="0">
      <sharedItems containsNonDate="0" containsString="0" containsBlank="1"/>
    </cacheField>
    <cacheField name="Tipo servicio" numFmtId="0">
      <sharedItems containsNonDate="0" containsString="0" containsBlank="1"/>
    </cacheField>
    <cacheField name="Ambito " numFmtId="0">
      <sharedItems containsNonDate="0" containsString="0" containsBlank="1"/>
    </cacheField>
    <cacheField name="Valor Pagar" numFmtId="164">
      <sharedItems containsSemiMixedTypes="0" containsString="0" containsNumber="1" containsInteger="1" minValue="0" maxValue="5481606"/>
    </cacheField>
    <cacheField name="Valor compensacion SAP" numFmtId="164">
      <sharedItems containsSemiMixedTypes="0" containsString="0" containsNumber="1" containsInteger="1" minValue="0" maxValue="2726536"/>
    </cacheField>
    <cacheField name="Retención" numFmtId="164">
      <sharedItems containsString="0" containsBlank="1" containsNumber="1" containsInteger="1" minValue="0" maxValue="0"/>
    </cacheField>
    <cacheField name="Doc compensacion" numFmtId="0">
      <sharedItems containsString="0" containsBlank="1" containsNumber="1" containsInteger="1" minValue="2201558162" maxValue="4800065579"/>
    </cacheField>
    <cacheField name="Observación Pago" numFmtId="0">
      <sharedItems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3850721" maxValue="5465864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n v="891380054"/>
    <n v="5"/>
    <s v="CAJA DE COMPENSACION FAMILIAR  DEL VALLE DEL CAUCA"/>
    <n v="5"/>
    <s v="REGIMEN CONTRIBUTIVO"/>
    <s v="FV"/>
    <s v="FA325705"/>
    <s v="FA325705"/>
    <s v="891380054_FA325705"/>
    <d v="2022-07-17T00:00:00"/>
    <d v="2022-08-13T00:00:00"/>
    <d v="2022-08-13T00:00:00"/>
    <n v="11981"/>
    <n v="619176"/>
    <n v="433988"/>
    <s v="MAS 360"/>
    <d v="2022-08-13T00:00:00"/>
    <s v="RADICADO"/>
    <x v="0"/>
    <s v="Finalizada"/>
    <x v="0"/>
    <b v="0"/>
    <n v="0"/>
    <m/>
    <m/>
    <m/>
    <m/>
    <m/>
    <m/>
    <x v="0"/>
    <m/>
    <m/>
    <n v="433988"/>
    <m/>
    <m/>
    <n v="619176"/>
    <n v="619176"/>
    <n v="0"/>
    <n v="0"/>
    <n v="0"/>
    <n v="0"/>
    <m/>
    <m/>
    <m/>
    <m/>
    <n v="619176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443434"/>
    <s v="FA443434"/>
    <s v="891380054_FA443434"/>
    <d v="2023-01-31T00:00:00"/>
    <d v="2023-02-21T00:00:00"/>
    <d v="2023-11-07T08:08:37"/>
    <n v="13927"/>
    <n v="6188606"/>
    <n v="651428"/>
    <s v="MAS 360"/>
    <d v="2023-02-21T00:00:00"/>
    <s v="RADICADO"/>
    <x v="1"/>
    <s v="Para respuesta prestador"/>
    <x v="1"/>
    <b v="0"/>
    <n v="0"/>
    <m/>
    <m/>
    <m/>
    <m/>
    <m/>
    <m/>
    <x v="1"/>
    <m/>
    <m/>
    <n v="461566"/>
    <m/>
    <m/>
    <n v="6188606"/>
    <n v="6188606"/>
    <n v="189862"/>
    <n v="0"/>
    <n v="0"/>
    <n v="55572"/>
    <m/>
    <m/>
    <m/>
    <m/>
    <n v="5481606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705079"/>
    <s v="FA705079"/>
    <s v="891380054_FA705079"/>
    <d v="2024-03-12T00:00:00"/>
    <d v="2024-04-07T00:00:00"/>
    <d v="2024-09-11T07:16:06"/>
    <n v="18337"/>
    <n v="2541170"/>
    <n v="2248935"/>
    <s v="151 A 180"/>
    <d v="2024-04-08T00:00:00"/>
    <s v="RADICADO"/>
    <x v="2"/>
    <s v="Finalizada"/>
    <x v="2"/>
    <b v="0"/>
    <n v="0"/>
    <m/>
    <m/>
    <m/>
    <n v="2248935"/>
    <m/>
    <m/>
    <x v="0"/>
    <m/>
    <m/>
    <m/>
    <m/>
    <m/>
    <n v="2541170"/>
    <n v="2541170"/>
    <n v="0"/>
    <n v="0"/>
    <n v="0"/>
    <n v="0"/>
    <m/>
    <m/>
    <m/>
    <m/>
    <n v="2248935"/>
    <n v="2248935"/>
    <n v="0"/>
    <n v="2201558162"/>
    <m/>
    <s v="28.10.2024"/>
    <n v="3850721"/>
    <d v="2024-09-30T00:00:00"/>
  </r>
  <r>
    <n v="891380054"/>
    <n v="5"/>
    <s v="CAJA DE COMPENSACION FAMILIAR  DEL VALLE DEL CAUCA"/>
    <n v="5"/>
    <s v="REGIMEN CONTRIBUTIVO"/>
    <s v="FV"/>
    <s v="FA741995"/>
    <s v="FA741995"/>
    <s v="891380054_FA741995"/>
    <d v="2024-05-04T00:00:00"/>
    <d v="2024-06-08T00:00:00"/>
    <d v="2024-09-02T07:00:00"/>
    <n v="19073"/>
    <n v="472942"/>
    <n v="472942"/>
    <s v="91 A 120"/>
    <d v="2024-06-11T00:00:00"/>
    <s v="RADICADO"/>
    <x v="2"/>
    <s v="Finalizada"/>
    <x v="2"/>
    <b v="0"/>
    <n v="0"/>
    <m/>
    <m/>
    <m/>
    <n v="472942"/>
    <m/>
    <m/>
    <x v="0"/>
    <m/>
    <m/>
    <m/>
    <m/>
    <m/>
    <n v="472942"/>
    <n v="472942"/>
    <n v="0"/>
    <n v="0"/>
    <n v="0"/>
    <n v="0"/>
    <m/>
    <m/>
    <m/>
    <m/>
    <n v="472942"/>
    <n v="472942"/>
    <n v="0"/>
    <n v="2201558162"/>
    <m/>
    <s v="28.10.2024"/>
    <n v="3850721"/>
    <d v="2024-09-30T00:00:00"/>
  </r>
  <r>
    <n v="891380054"/>
    <n v="5"/>
    <s v="CAJA DE COMPENSACION FAMILIAR  DEL VALLE DEL CAUCA"/>
    <n v="10"/>
    <s v="REGIMEN SUBSIDIADO"/>
    <s v="FV"/>
    <s v="FA757840"/>
    <s v="FA757840"/>
    <s v="891380054_FA757840"/>
    <d v="2024-05-27T00:00:00"/>
    <d v="2024-06-08T00:00:00"/>
    <d v="2024-06-11T07:00:00"/>
    <n v="19074"/>
    <n v="202209"/>
    <n v="202209"/>
    <s v="91 A 120"/>
    <d v="2024-06-08T00:00:00"/>
    <s v="RADICADO"/>
    <x v="2"/>
    <s v="Finalizada"/>
    <x v="2"/>
    <b v="0"/>
    <n v="0"/>
    <m/>
    <m/>
    <m/>
    <n v="202209"/>
    <m/>
    <m/>
    <x v="0"/>
    <m/>
    <m/>
    <m/>
    <m/>
    <m/>
    <n v="202209"/>
    <n v="202209"/>
    <n v="0"/>
    <n v="0"/>
    <n v="0"/>
    <n v="0"/>
    <m/>
    <m/>
    <m/>
    <m/>
    <n v="202209"/>
    <n v="202209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10"/>
    <s v="REGIMEN SUBSIDIADO"/>
    <s v="FV"/>
    <s v="FA759678"/>
    <s v="FA759678"/>
    <s v="891380054_FA759678"/>
    <d v="2024-05-29T00:00:00"/>
    <d v="2024-06-08T00:00:00"/>
    <d v="2024-09-11T07:46:24"/>
    <n v="19074"/>
    <n v="2726536"/>
    <n v="2726536"/>
    <s v="91 A 120"/>
    <d v="2024-06-08T00:00:00"/>
    <s v="RADICADO"/>
    <x v="2"/>
    <s v="Finalizada"/>
    <x v="2"/>
    <b v="0"/>
    <n v="0"/>
    <m/>
    <m/>
    <m/>
    <n v="2726536"/>
    <m/>
    <m/>
    <x v="0"/>
    <m/>
    <m/>
    <m/>
    <m/>
    <m/>
    <n v="2726536"/>
    <n v="2726536"/>
    <n v="0"/>
    <n v="0"/>
    <n v="0"/>
    <n v="0"/>
    <m/>
    <m/>
    <m/>
    <m/>
    <n v="2726536"/>
    <n v="2726536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5"/>
    <s v="REGIMEN CONTRIBUTIVO"/>
    <s v="FV"/>
    <s v="FA759985"/>
    <s v="FA759985"/>
    <s v="891380054_FA759985"/>
    <d v="2024-05-29T00:00:00"/>
    <d v="2024-06-08T00:00:00"/>
    <d v="2024-06-11T07:00:00"/>
    <n v="19073"/>
    <n v="81400"/>
    <n v="81400"/>
    <s v="91 A 120"/>
    <d v="2024-06-11T00:00:00"/>
    <s v="RADICADO"/>
    <x v="2"/>
    <s v="Finalizada"/>
    <x v="2"/>
    <b v="0"/>
    <n v="0"/>
    <m/>
    <m/>
    <m/>
    <n v="81400"/>
    <m/>
    <m/>
    <x v="0"/>
    <m/>
    <m/>
    <m/>
    <m/>
    <m/>
    <n v="81400"/>
    <n v="81400"/>
    <n v="0"/>
    <n v="0"/>
    <n v="0"/>
    <n v="0"/>
    <m/>
    <m/>
    <m/>
    <m/>
    <n v="81400"/>
    <n v="81400"/>
    <n v="0"/>
    <n v="2201558162"/>
    <m/>
    <s v="28.10.2024"/>
    <n v="3850721"/>
    <d v="2024-09-30T00:00:00"/>
  </r>
  <r>
    <n v="891380054"/>
    <n v="5"/>
    <s v="CAJA DE COMPENSACION FAMILIAR  DEL VALLE DEL CAUCA"/>
    <n v="10"/>
    <s v="REGIMEN SUBSIDIADO"/>
    <s v="FV"/>
    <s v="FA775186"/>
    <s v="FA775186"/>
    <s v="891380054_FA775186"/>
    <d v="2024-06-20T00:00:00"/>
    <d v="2024-07-02T00:00:00"/>
    <d v="2024-07-02T16:23:25"/>
    <n v="19334"/>
    <n v="81580"/>
    <n v="81580"/>
    <s v="91 A 120"/>
    <d v="2024-07-02T00:00:00"/>
    <s v="RADICADO"/>
    <x v="2"/>
    <s v="Finalizada"/>
    <x v="2"/>
    <b v="0"/>
    <n v="0"/>
    <m/>
    <m/>
    <m/>
    <n v="81580"/>
    <m/>
    <m/>
    <x v="0"/>
    <m/>
    <m/>
    <m/>
    <m/>
    <m/>
    <n v="81580"/>
    <n v="81580"/>
    <n v="0"/>
    <n v="0"/>
    <n v="0"/>
    <n v="0"/>
    <m/>
    <m/>
    <m/>
    <m/>
    <n v="81580"/>
    <n v="81580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10"/>
    <s v="REGIMEN SUBSIDIADO"/>
    <s v="FV"/>
    <s v="FA792148"/>
    <s v="FA792148"/>
    <s v="891380054_FA792148"/>
    <d v="2024-07-16T00:00:00"/>
    <d v="2024-08-01T00:00:00"/>
    <d v="2024-08-01T11:36:16"/>
    <n v="19649"/>
    <n v="305979"/>
    <n v="305979"/>
    <s v="61 A 90"/>
    <d v="2024-08-01T00:00:00"/>
    <s v="RADICADO"/>
    <x v="2"/>
    <s v="Finalizada"/>
    <x v="2"/>
    <b v="0"/>
    <n v="0"/>
    <m/>
    <m/>
    <m/>
    <n v="305979"/>
    <m/>
    <m/>
    <x v="0"/>
    <m/>
    <m/>
    <m/>
    <m/>
    <m/>
    <n v="305979"/>
    <n v="305979"/>
    <n v="0"/>
    <n v="0"/>
    <n v="0"/>
    <n v="0"/>
    <m/>
    <m/>
    <m/>
    <m/>
    <n v="305979"/>
    <n v="305979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5"/>
    <s v="REGIMEN CONTRIBUTIVO"/>
    <s v="FV"/>
    <s v="FA794487"/>
    <s v="FA794487"/>
    <s v="891380054_FA794487"/>
    <d v="2024-07-21T00:00:00"/>
    <d v="2024-07-29T00:00:00"/>
    <d v="2024-08-01T07:00:00"/>
    <n v="19599"/>
    <n v="617556"/>
    <n v="617556"/>
    <s v="61 A 90"/>
    <d v="2024-07-19T00:00:00"/>
    <s v="RADICADO"/>
    <x v="2"/>
    <s v="Finalizada"/>
    <x v="2"/>
    <b v="0"/>
    <n v="0"/>
    <m/>
    <m/>
    <m/>
    <n v="617556"/>
    <m/>
    <m/>
    <x v="0"/>
    <m/>
    <m/>
    <m/>
    <m/>
    <m/>
    <n v="617556"/>
    <n v="617556"/>
    <n v="0"/>
    <n v="0"/>
    <n v="0"/>
    <n v="0"/>
    <m/>
    <m/>
    <m/>
    <m/>
    <n v="617556"/>
    <n v="617556"/>
    <n v="0"/>
    <n v="2201558162"/>
    <m/>
    <s v="28.10.2024"/>
    <n v="3850721"/>
    <d v="2024-09-30T00:00:00"/>
  </r>
  <r>
    <n v="891380054"/>
    <n v="5"/>
    <s v="CAJA DE COMPENSACION FAMILIAR  DEL VALLE DEL CAUCA"/>
    <n v="5"/>
    <s v="REGIMEN CONTRIBUTIVO"/>
    <s v="FV"/>
    <s v="FA794557"/>
    <s v="FA794557"/>
    <s v="891380054_FA794557"/>
    <d v="2024-07-22T00:00:00"/>
    <d v="2024-07-29T00:00:00"/>
    <d v="2024-08-01T07:00:00"/>
    <n v="19599"/>
    <n v="429888"/>
    <n v="429888"/>
    <s v="61 A 90"/>
    <d v="2024-07-19T00:00:00"/>
    <s v="RADICADO"/>
    <x v="2"/>
    <s v="Finalizada"/>
    <x v="2"/>
    <b v="0"/>
    <n v="0"/>
    <m/>
    <m/>
    <m/>
    <n v="429888"/>
    <m/>
    <m/>
    <x v="0"/>
    <m/>
    <m/>
    <m/>
    <m/>
    <m/>
    <n v="429888"/>
    <n v="429888"/>
    <n v="0"/>
    <n v="0"/>
    <n v="0"/>
    <n v="0"/>
    <m/>
    <m/>
    <m/>
    <m/>
    <n v="429888"/>
    <n v="429888"/>
    <n v="0"/>
    <n v="2201558162"/>
    <m/>
    <s v="28.10.2024"/>
    <n v="3850721"/>
    <d v="2024-09-30T00:00:00"/>
  </r>
  <r>
    <n v="891380054"/>
    <n v="5"/>
    <s v="CAJA DE COMPENSACION FAMILIAR  DEL VALLE DEL CAUCA"/>
    <n v="5"/>
    <s v="REGIMEN CONTRIBUTIVO"/>
    <s v="FV"/>
    <s v="FA796354"/>
    <s v="FA796354"/>
    <s v="891380054_FA796354"/>
    <d v="2024-07-23T00:00:00"/>
    <d v="2024-07-29T00:00:00"/>
    <d v="2024-08-01T07:00:00"/>
    <n v="19599"/>
    <n v="2093949"/>
    <n v="2093949"/>
    <s v="61 A 90"/>
    <d v="2024-07-19T00:00:00"/>
    <s v="RADICADO"/>
    <x v="3"/>
    <s v="Devuelta"/>
    <x v="3"/>
    <b v="0"/>
    <n v="0"/>
    <m/>
    <m/>
    <m/>
    <m/>
    <n v="2093949"/>
    <m/>
    <x v="0"/>
    <m/>
    <m/>
    <m/>
    <m/>
    <m/>
    <n v="0"/>
    <n v="0"/>
    <n v="0"/>
    <n v="0"/>
    <n v="2093949"/>
    <n v="0"/>
    <s v="1- Se devuelve factura con soportes completos, la Autorizacion 122300388613 es provicional, servicio no cuenta con Autorización NAP de 15 dígitos para los servicios facturados._x000a_2-Se requiere por favor Radicar los soportes de Egreso para generar la Autorización Final. Enviar Solicitud de Autorización final al Correo  capautorizaciones@epsdelagente.com.co, Anexar Factura con todos sus soportes y los Anexos de los Servicios Facturados._x000a_3-Pendiente aplicar Auditoria Medica y Administrativa"/>
    <m/>
    <m/>
    <m/>
    <n v="0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00805"/>
    <s v="FA800805"/>
    <s v="891380054_FA800805"/>
    <d v="2024-07-29T00:00:00"/>
    <d v="2024-08-01T00:00:00"/>
    <d v="2024-08-01T10:45:32"/>
    <n v="19644"/>
    <n v="185669"/>
    <n v="185669"/>
    <s v="61 A 90"/>
    <d v="2024-08-01T00:00:00"/>
    <s v="RADICADO"/>
    <x v="0"/>
    <s v="Finalizada"/>
    <x v="0"/>
    <b v="0"/>
    <n v="185669"/>
    <n v="1222511300"/>
    <m/>
    <m/>
    <m/>
    <m/>
    <m/>
    <x v="0"/>
    <m/>
    <m/>
    <n v="185669"/>
    <m/>
    <m/>
    <n v="185669"/>
    <n v="185669"/>
    <n v="0"/>
    <n v="0"/>
    <n v="0"/>
    <n v="0"/>
    <m/>
    <m/>
    <m/>
    <m/>
    <n v="185669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06429"/>
    <s v="FA806429"/>
    <s v="891380054_FA806429"/>
    <d v="2024-08-06T00:00:00"/>
    <d v="2024-09-01T00:00:00"/>
    <d v="2024-09-02T07:00:00"/>
    <n v="19939"/>
    <n v="868158"/>
    <n v="868158"/>
    <s v="1 A 30"/>
    <d v="2024-09-02T00:00:00"/>
    <s v="RADICADO"/>
    <x v="0"/>
    <s v="Finalizada"/>
    <x v="0"/>
    <b v="0"/>
    <n v="868158"/>
    <n v="1222511334"/>
    <m/>
    <m/>
    <m/>
    <m/>
    <m/>
    <x v="0"/>
    <m/>
    <m/>
    <n v="868158"/>
    <m/>
    <m/>
    <n v="868158"/>
    <n v="868158"/>
    <n v="0"/>
    <n v="0"/>
    <n v="0"/>
    <n v="0"/>
    <m/>
    <m/>
    <m/>
    <m/>
    <n v="868158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06851"/>
    <s v="FA806851"/>
    <s v="891380054_FA806851"/>
    <d v="2024-08-06T00:00:00"/>
    <d v="2024-09-01T00:00:00"/>
    <d v="2024-09-02T07:00:00"/>
    <n v="19940"/>
    <n v="479778"/>
    <n v="479778"/>
    <s v="1 A 30"/>
    <d v="2024-09-02T00:00:00"/>
    <s v="RADICADO"/>
    <x v="0"/>
    <s v="Finalizada"/>
    <x v="0"/>
    <b v="0"/>
    <n v="479778"/>
    <n v="1222512436"/>
    <m/>
    <m/>
    <m/>
    <m/>
    <m/>
    <x v="0"/>
    <m/>
    <m/>
    <n v="479778"/>
    <m/>
    <m/>
    <n v="479778"/>
    <n v="479778"/>
    <n v="0"/>
    <n v="0"/>
    <n v="0"/>
    <n v="0"/>
    <m/>
    <m/>
    <m/>
    <m/>
    <n v="479778"/>
    <n v="0"/>
    <m/>
    <m/>
    <m/>
    <m/>
    <m/>
    <d v="2024-09-30T00:00:00"/>
  </r>
  <r>
    <n v="891380054"/>
    <n v="5"/>
    <s v="CAJA DE COMPENSACION FAMILIAR  DEL VALLE DEL CAUCA"/>
    <n v="10"/>
    <s v="REGIMEN SUBSIDIADO"/>
    <s v="FV"/>
    <s v="FA808920"/>
    <s v="FA808920"/>
    <s v="891380054_FA808920"/>
    <d v="2024-08-09T00:00:00"/>
    <d v="2024-09-02T00:00:00"/>
    <d v="2024-09-02T08:10:20"/>
    <n v="19942"/>
    <n v="81400"/>
    <n v="81400"/>
    <s v="1 A 30"/>
    <d v="2024-09-02T00:00:00"/>
    <s v="RADICADO"/>
    <x v="2"/>
    <s v="Finalizada"/>
    <x v="2"/>
    <b v="0"/>
    <n v="0"/>
    <m/>
    <m/>
    <m/>
    <n v="81400"/>
    <m/>
    <m/>
    <x v="0"/>
    <m/>
    <m/>
    <m/>
    <m/>
    <m/>
    <n v="81400"/>
    <n v="81400"/>
    <n v="0"/>
    <n v="0"/>
    <n v="0"/>
    <n v="0"/>
    <m/>
    <m/>
    <m/>
    <m/>
    <n v="81400"/>
    <n v="81400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5"/>
    <s v="REGIMEN CONTRIBUTIVO"/>
    <s v="FV"/>
    <s v="FA809480"/>
    <s v="FA809480"/>
    <s v="891380054_FA809480"/>
    <d v="2024-08-11T00:00:00"/>
    <d v="2024-09-01T00:00:00"/>
    <d v="2024-09-02T07:00:00"/>
    <n v="19940"/>
    <n v="118500"/>
    <n v="118500"/>
    <s v="1 A 30"/>
    <d v="2024-09-02T00:00:00"/>
    <s v="RADICADO"/>
    <x v="4"/>
    <s v="Para auditoria de pertinencia"/>
    <x v="4"/>
    <b v="0"/>
    <n v="0"/>
    <m/>
    <m/>
    <m/>
    <m/>
    <m/>
    <m/>
    <x v="0"/>
    <m/>
    <m/>
    <m/>
    <n v="118500"/>
    <m/>
    <n v="0"/>
    <n v="0"/>
    <n v="0"/>
    <n v="0"/>
    <n v="0"/>
    <n v="0"/>
    <m/>
    <m/>
    <m/>
    <m/>
    <n v="0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12463"/>
    <s v="FA812463"/>
    <s v="891380054_FA812463"/>
    <d v="2024-08-15T00:00:00"/>
    <d v="2024-09-01T00:00:00"/>
    <d v="2024-09-02T07:00:00"/>
    <n v="19939"/>
    <n v="2435359"/>
    <n v="2155292"/>
    <s v="1 A 30"/>
    <d v="2024-09-02T00:00:00"/>
    <s v="RADICADO"/>
    <x v="0"/>
    <s v="Finalizada"/>
    <x v="0"/>
    <b v="0"/>
    <n v="2155292"/>
    <n v="1222511880"/>
    <m/>
    <m/>
    <m/>
    <m/>
    <m/>
    <x v="0"/>
    <m/>
    <m/>
    <n v="2155292"/>
    <m/>
    <m/>
    <n v="2435359"/>
    <n v="2435359"/>
    <n v="0"/>
    <n v="0"/>
    <n v="0"/>
    <n v="0"/>
    <m/>
    <m/>
    <m/>
    <m/>
    <n v="2155292"/>
    <n v="0"/>
    <m/>
    <m/>
    <m/>
    <m/>
    <m/>
    <d v="2024-09-30T00:00:00"/>
  </r>
  <r>
    <n v="891380054"/>
    <n v="5"/>
    <s v="CAJA DE COMPENSACION FAMILIAR  DEL VALLE DEL CAUCA"/>
    <n v="10"/>
    <s v="REGIMEN SUBSIDIADO"/>
    <s v="FV"/>
    <s v="FA814170"/>
    <s v="FA814170"/>
    <s v="891380054_FA814170"/>
    <d v="2024-08-18T00:00:00"/>
    <d v="2024-09-02T00:00:00"/>
    <d v="2024-09-02T08:15:03"/>
    <n v="19942"/>
    <n v="1401561"/>
    <n v="1401561"/>
    <s v="1 A 30"/>
    <d v="2024-09-02T00:00:00"/>
    <s v="RADICADO"/>
    <x v="2"/>
    <s v="Finalizada"/>
    <x v="2"/>
    <b v="0"/>
    <n v="0"/>
    <m/>
    <m/>
    <m/>
    <n v="1401561"/>
    <m/>
    <m/>
    <x v="0"/>
    <m/>
    <m/>
    <m/>
    <m/>
    <m/>
    <n v="1401561"/>
    <n v="1401561"/>
    <n v="0"/>
    <n v="0"/>
    <n v="0"/>
    <n v="0"/>
    <m/>
    <m/>
    <m/>
    <m/>
    <n v="1401561"/>
    <n v="1401561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5"/>
    <s v="REGIMEN CONTRIBUTIVO"/>
    <s v="FV"/>
    <s v="FA814324"/>
    <s v="FA814324"/>
    <s v="891380054_FA814324"/>
    <d v="2024-08-19T00:00:00"/>
    <d v="2024-09-01T00:00:00"/>
    <d v="2024-09-02T07:00:00"/>
    <n v="19940"/>
    <n v="201600"/>
    <n v="201600"/>
    <s v="1 A 30"/>
    <d v="2024-09-02T00:00:00"/>
    <s v="RADICADO"/>
    <x v="0"/>
    <s v="Finalizada"/>
    <x v="0"/>
    <b v="0"/>
    <n v="201600"/>
    <n v="1222512484"/>
    <m/>
    <m/>
    <m/>
    <m/>
    <m/>
    <x v="0"/>
    <m/>
    <m/>
    <n v="201600"/>
    <m/>
    <m/>
    <n v="201600"/>
    <n v="201600"/>
    <n v="0"/>
    <n v="0"/>
    <n v="0"/>
    <n v="0"/>
    <m/>
    <m/>
    <m/>
    <m/>
    <n v="201600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17018"/>
    <s v="FA817018"/>
    <s v="891380054_FA817018"/>
    <d v="2024-08-22T00:00:00"/>
    <d v="2024-09-01T00:00:00"/>
    <d v="2024-09-02T07:00:00"/>
    <n v="19940"/>
    <n v="331459"/>
    <n v="331459"/>
    <s v="1 A 30"/>
    <d v="2024-09-02T00:00:00"/>
    <s v="RADICADO"/>
    <x v="0"/>
    <s v="Finalizada"/>
    <x v="0"/>
    <b v="0"/>
    <n v="331459"/>
    <n v="1222512533"/>
    <m/>
    <m/>
    <m/>
    <m/>
    <m/>
    <x v="0"/>
    <m/>
    <m/>
    <n v="331459"/>
    <m/>
    <m/>
    <n v="331459"/>
    <n v="331459"/>
    <n v="0"/>
    <n v="0"/>
    <n v="0"/>
    <n v="0"/>
    <m/>
    <m/>
    <m/>
    <m/>
    <n v="331459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17193"/>
    <s v="FA817193"/>
    <s v="891380054_FA817193"/>
    <d v="2024-08-23T00:00:00"/>
    <d v="2024-09-01T00:00:00"/>
    <d v="2024-09-02T07:00:00"/>
    <n v="19940"/>
    <n v="425427"/>
    <n v="425427"/>
    <s v="1 A 30"/>
    <d v="2024-09-02T00:00:00"/>
    <s v="RADICADO"/>
    <x v="2"/>
    <s v="Finalizada"/>
    <x v="2"/>
    <b v="0"/>
    <n v="0"/>
    <m/>
    <m/>
    <m/>
    <n v="425427"/>
    <m/>
    <m/>
    <x v="0"/>
    <m/>
    <m/>
    <m/>
    <m/>
    <m/>
    <n v="425427"/>
    <n v="425427"/>
    <n v="0"/>
    <n v="0"/>
    <n v="0"/>
    <n v="0"/>
    <m/>
    <m/>
    <m/>
    <m/>
    <n v="425427"/>
    <n v="425427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10"/>
    <s v="REGIMEN SUBSIDIADO"/>
    <s v="FV"/>
    <s v="FA818476"/>
    <s v="FA818476"/>
    <s v="891380054_FA818476"/>
    <d v="2024-08-25T00:00:00"/>
    <d v="2024-09-02T00:00:00"/>
    <d v="2024-09-02T08:21:25"/>
    <n v="19942"/>
    <n v="241172"/>
    <n v="241172"/>
    <s v="1 A 30"/>
    <d v="2024-09-02T00:00:00"/>
    <s v="RADICADO"/>
    <x v="2"/>
    <s v="Finalizada"/>
    <x v="2"/>
    <b v="0"/>
    <n v="0"/>
    <m/>
    <m/>
    <m/>
    <n v="241172"/>
    <m/>
    <m/>
    <x v="0"/>
    <m/>
    <m/>
    <m/>
    <m/>
    <m/>
    <n v="241172"/>
    <n v="241172"/>
    <n v="0"/>
    <n v="0"/>
    <n v="0"/>
    <n v="0"/>
    <m/>
    <m/>
    <m/>
    <m/>
    <n v="241172"/>
    <n v="241172"/>
    <n v="0"/>
    <n v="4800065579"/>
    <s v="PAGO DIRECTO REGIMEN SUBSIDIADO SEPTIEMBRE 2024"/>
    <s v="18.10.2024"/>
    <n v="5465864"/>
    <d v="2024-09-30T00:00:00"/>
  </r>
  <r>
    <n v="891380054"/>
    <n v="5"/>
    <s v="CAJA DE COMPENSACION FAMILIAR  DEL VALLE DEL CAUCA"/>
    <n v="5"/>
    <s v="REGIMEN CONTRIBUTIVO"/>
    <s v="FV"/>
    <s v="FA824656"/>
    <s v="FA824656"/>
    <s v="891380054_FA824656"/>
    <d v="2024-09-02T00:00:00"/>
    <m/>
    <d v="2024-10-07T07:00:00"/>
    <m/>
    <n v="768245"/>
    <n v="768245"/>
    <s v="CTE"/>
    <m/>
    <s v="NO RADICADO"/>
    <x v="0"/>
    <s v="Finalizada"/>
    <x v="0"/>
    <b v="0"/>
    <n v="768245"/>
    <n v="1222531594"/>
    <m/>
    <m/>
    <m/>
    <m/>
    <m/>
    <x v="0"/>
    <m/>
    <m/>
    <n v="768245"/>
    <m/>
    <m/>
    <n v="768245"/>
    <n v="768245"/>
    <n v="0"/>
    <n v="0"/>
    <n v="0"/>
    <n v="0"/>
    <m/>
    <m/>
    <m/>
    <m/>
    <n v="768245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27431"/>
    <s v="FA827431"/>
    <s v="891380054_FA827431"/>
    <d v="2024-09-06T00:00:00"/>
    <m/>
    <d v="2024-10-07T07:00:00"/>
    <m/>
    <n v="1521085"/>
    <n v="1521085"/>
    <s v="CTE"/>
    <m/>
    <s v="NO RADICADO"/>
    <x v="0"/>
    <s v="Finalizada"/>
    <x v="4"/>
    <b v="0"/>
    <n v="0"/>
    <m/>
    <m/>
    <m/>
    <m/>
    <m/>
    <m/>
    <x v="0"/>
    <m/>
    <m/>
    <n v="1521085"/>
    <m/>
    <m/>
    <n v="1521085"/>
    <n v="1521085"/>
    <n v="0"/>
    <n v="0"/>
    <n v="0"/>
    <n v="0"/>
    <m/>
    <m/>
    <m/>
    <m/>
    <n v="1521085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27777"/>
    <s v="FA827777"/>
    <s v="891380054_FA827777"/>
    <d v="2024-09-07T00:00:00"/>
    <m/>
    <d v="2024-10-07T07:00:00"/>
    <m/>
    <n v="524023"/>
    <n v="524023"/>
    <s v="CTE"/>
    <m/>
    <s v="NO RADICADO"/>
    <x v="0"/>
    <s v="Finalizada"/>
    <x v="0"/>
    <b v="0"/>
    <n v="524023"/>
    <n v="1222531647"/>
    <m/>
    <m/>
    <m/>
    <m/>
    <m/>
    <x v="0"/>
    <m/>
    <m/>
    <n v="524023"/>
    <m/>
    <m/>
    <n v="524023"/>
    <n v="524023"/>
    <n v="0"/>
    <n v="0"/>
    <n v="0"/>
    <n v="0"/>
    <m/>
    <m/>
    <m/>
    <m/>
    <n v="524023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27779"/>
    <s v="FA827779"/>
    <s v="891380054_FA827779"/>
    <d v="2024-09-07T00:00:00"/>
    <m/>
    <d v="2024-10-07T07:00:00"/>
    <m/>
    <n v="853726"/>
    <n v="853726"/>
    <s v="CTE"/>
    <m/>
    <s v="NO RADICADO"/>
    <x v="0"/>
    <s v="Finalizada"/>
    <x v="0"/>
    <b v="0"/>
    <n v="853726"/>
    <n v="1222531648"/>
    <m/>
    <m/>
    <m/>
    <m/>
    <m/>
    <x v="0"/>
    <m/>
    <m/>
    <n v="853726"/>
    <m/>
    <m/>
    <n v="853726"/>
    <n v="853726"/>
    <n v="0"/>
    <n v="0"/>
    <n v="0"/>
    <n v="0"/>
    <m/>
    <m/>
    <m/>
    <m/>
    <n v="853726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29971"/>
    <s v="FA829971"/>
    <s v="891380054_FA829971"/>
    <d v="2024-09-11T00:00:00"/>
    <m/>
    <d v="2024-10-07T07:00:00"/>
    <m/>
    <n v="151933"/>
    <n v="151933"/>
    <s v="CTE"/>
    <m/>
    <s v="NO RADICADO"/>
    <x v="0"/>
    <s v="Finalizada"/>
    <x v="0"/>
    <b v="0"/>
    <n v="151933"/>
    <n v="1222530467"/>
    <m/>
    <m/>
    <m/>
    <m/>
    <m/>
    <x v="0"/>
    <m/>
    <m/>
    <n v="151933"/>
    <m/>
    <m/>
    <n v="151933"/>
    <n v="151933"/>
    <n v="0"/>
    <n v="0"/>
    <n v="0"/>
    <n v="0"/>
    <m/>
    <m/>
    <m/>
    <m/>
    <n v="151933"/>
    <n v="0"/>
    <m/>
    <m/>
    <m/>
    <m/>
    <m/>
    <d v="2024-09-30T00:00:00"/>
  </r>
  <r>
    <n v="891380054"/>
    <n v="5"/>
    <s v="CAJA DE COMPENSACION FAMILIAR  DEL VALLE DEL CAUCA"/>
    <n v="10"/>
    <s v="REGIMEN SUBSIDIADO"/>
    <s v="FV"/>
    <s v="FA837921"/>
    <s v="FA837921"/>
    <s v="891380054_FA837921"/>
    <d v="2024-09-22T00:00:00"/>
    <m/>
    <d v="2024-11-01T07:00:00"/>
    <m/>
    <n v="300983"/>
    <n v="300983"/>
    <s v="CTE"/>
    <m/>
    <s v="NO RADICADO"/>
    <x v="4"/>
    <s v="Para auditoria de pertinencia"/>
    <x v="4"/>
    <b v="0"/>
    <n v="0"/>
    <m/>
    <m/>
    <m/>
    <m/>
    <m/>
    <m/>
    <x v="0"/>
    <m/>
    <m/>
    <m/>
    <n v="300983"/>
    <m/>
    <n v="0"/>
    <n v="0"/>
    <n v="0"/>
    <n v="0"/>
    <n v="0"/>
    <n v="0"/>
    <m/>
    <m/>
    <m/>
    <m/>
    <n v="0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40546"/>
    <s v="FA840546"/>
    <s v="891380054_FA840546"/>
    <d v="2024-09-25T00:00:00"/>
    <m/>
    <d v="2024-10-07T07:00:00"/>
    <m/>
    <n v="364238"/>
    <n v="364238"/>
    <s v="CTE"/>
    <m/>
    <s v="NO RADICADO"/>
    <x v="0"/>
    <s v="Finalizada"/>
    <x v="0"/>
    <b v="0"/>
    <n v="364238"/>
    <n v="1222532032"/>
    <m/>
    <m/>
    <m/>
    <m/>
    <m/>
    <x v="0"/>
    <m/>
    <m/>
    <n v="364238"/>
    <m/>
    <m/>
    <n v="364238"/>
    <n v="364238"/>
    <n v="0"/>
    <n v="0"/>
    <n v="0"/>
    <n v="0"/>
    <m/>
    <m/>
    <m/>
    <m/>
    <n v="364238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40650"/>
    <s v="FA840650"/>
    <s v="891380054_FA840650"/>
    <d v="2024-09-25T00:00:00"/>
    <m/>
    <d v="2024-10-07T07:00:00"/>
    <m/>
    <n v="642745"/>
    <n v="642745"/>
    <s v="CTE"/>
    <m/>
    <s v="NO RADICADO"/>
    <x v="0"/>
    <s v="Finalizada"/>
    <x v="0"/>
    <b v="0"/>
    <n v="642745"/>
    <n v="1222532038"/>
    <m/>
    <m/>
    <m/>
    <m/>
    <m/>
    <x v="0"/>
    <m/>
    <m/>
    <n v="642745"/>
    <m/>
    <m/>
    <n v="642745"/>
    <n v="642745"/>
    <n v="0"/>
    <n v="0"/>
    <n v="0"/>
    <n v="0"/>
    <m/>
    <m/>
    <m/>
    <m/>
    <n v="642745"/>
    <n v="0"/>
    <m/>
    <m/>
    <m/>
    <m/>
    <m/>
    <d v="2024-09-30T00:00:00"/>
  </r>
  <r>
    <n v="891380054"/>
    <n v="5"/>
    <s v="CAJA DE COMPENSACION FAMILIAR  DEL VALLE DEL CAUCA"/>
    <n v="5"/>
    <s v="REGIMEN CONTRIBUTIVO"/>
    <s v="FV"/>
    <s v="FA843285"/>
    <s v="FA843285"/>
    <s v="891380054_FA843285"/>
    <d v="2024-09-30T00:00:00"/>
    <m/>
    <d v="2024-10-07T07:00:00"/>
    <m/>
    <n v="4243829"/>
    <n v="4243829"/>
    <s v="CTE"/>
    <m/>
    <s v="NO RADICADO"/>
    <x v="0"/>
    <s v="Finalizada"/>
    <x v="0"/>
    <b v="0"/>
    <n v="0"/>
    <m/>
    <m/>
    <m/>
    <m/>
    <m/>
    <m/>
    <x v="0"/>
    <m/>
    <m/>
    <n v="4243829"/>
    <m/>
    <m/>
    <n v="4243829"/>
    <n v="4243829"/>
    <n v="0"/>
    <n v="0"/>
    <n v="0"/>
    <n v="0"/>
    <m/>
    <m/>
    <m/>
    <m/>
    <n v="4243829"/>
    <n v="0"/>
    <m/>
    <m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9" firstHeaderRow="0" firstDataRow="1" firstDataCol="1"/>
  <pivotFields count="5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showAll="0"/>
    <pivotField showAll="0"/>
    <pivotField dataField="1" numFmtId="164" showAll="0"/>
    <pivotField showAll="0"/>
    <pivotField showAll="0"/>
    <pivotField showAll="0"/>
    <pivotField axis="axisRow" dataField="1" showAll="0" defaultSubtotal="0">
      <items count="5">
        <item x="2"/>
        <item x="3"/>
        <item x="4"/>
        <item x="0"/>
        <item x="1"/>
      </items>
    </pivotField>
    <pivotField showAll="0"/>
    <pivotField showAll="0">
      <items count="6">
        <item x="2"/>
        <item x="3"/>
        <item x="4"/>
        <item x="0"/>
        <item x="1"/>
        <item t="default"/>
      </items>
    </pivotField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dataField="1" showAll="0" defaultSubtotal="0">
      <items count="2">
        <item x="1"/>
        <item x="0"/>
      </items>
    </pivotField>
    <pivotField showAll="0" defaultSubtotal="0"/>
    <pivotField showAll="0" defaultSubtotal="0"/>
    <pivotField dataField="1" showAll="0" defaultSubtotal="0"/>
    <pivotField showAll="0" defaultSubtotal="0"/>
    <pivotField showAll="0" defaultSubtota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 defaultSubtotal="0"/>
    <pivotField showAll="0" defaultSubtotal="0"/>
    <pivotField showAll="0" defaultSubtotal="0"/>
    <pivotField showAll="0" defaultSubtotal="0"/>
    <pivotField numFmtId="164" showAll="0"/>
    <pivotField numFmtId="164" showAll="0"/>
    <pivotField showAll="0" defaultSubtotal="0"/>
    <pivotField showAll="0"/>
    <pivotField showAll="0" defaultSubtotal="0"/>
    <pivotField showAll="0"/>
    <pivotField showAll="0"/>
    <pivotField numFmtId="14" showAll="0"/>
  </pivotFields>
  <rowFields count="1">
    <field x="18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" fld="18" subtotal="count" baseField="0" baseItem="0"/>
    <dataField name="Saldo Ips " fld="14" baseField="0" baseItem="0" numFmtId="164"/>
    <dataField name=" Valor aceptado IPS  " fld="29" baseField="18" baseItem="0" numFmtId="164"/>
    <dataField name="Valor pendiente de pago  " fld="32" baseField="18" baseItem="0" numFmtId="164"/>
  </dataFields>
  <formats count="33">
    <format dxfId="32">
      <pivotArea type="all" dataOnly="0" outline="0" fieldPosition="0"/>
    </format>
    <format dxfId="31">
      <pivotArea outline="0" collapsedLevelsAreSubtotals="1" fieldPosition="0"/>
    </format>
    <format dxfId="30">
      <pivotArea field="20" type="button" dataOnly="0" labelOnly="1" outline="0"/>
    </format>
    <format dxfId="29">
      <pivotArea dataOnly="0" labelOnly="1" grandRow="1" outline="0" fieldPosition="0"/>
    </format>
    <format dxfId="28">
      <pivotArea field="20" type="button" dataOnly="0" labelOnly="1" outline="0"/>
    </format>
    <format dxfId="27">
      <pivotArea field="20" type="button" dataOnly="0" labelOnly="1" outline="0"/>
    </format>
    <format dxfId="26">
      <pivotArea grandRow="1" outline="0" collapsedLevelsAreSubtotals="1" fieldPosition="0"/>
    </format>
    <format dxfId="25">
      <pivotArea dataOnly="0" labelOnly="1" grandRow="1" outline="0" fieldPosition="0"/>
    </format>
    <format dxfId="24">
      <pivotArea field="20" type="button" dataOnly="0" labelOnly="1" outline="0"/>
    </format>
    <format dxfId="23">
      <pivotArea field="20" type="button" dataOnly="0" labelOnly="1" outline="0"/>
    </format>
    <format dxfId="22">
      <pivotArea field="20" type="button" dataOnly="0" labelOnly="1" outline="0"/>
    </format>
    <format dxfId="21">
      <pivotArea field="18" type="button" dataOnly="0" labelOnly="1" outline="0" axis="axisRow" fieldPosition="0"/>
    </format>
    <format dxfId="20">
      <pivotArea dataOnly="0" labelOnly="1" fieldPosition="0">
        <references count="1">
          <reference field="18" count="0"/>
        </references>
      </pivotArea>
    </format>
    <format dxfId="19">
      <pivotArea dataOnly="0" labelOnly="1" grandRow="1" outline="0" fieldPosition="0"/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field="18" type="button" dataOnly="0" labelOnly="1" outline="0" axis="axisRow" fieldPosition="0"/>
    </format>
    <format dxfId="1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1">
      <pivotArea field="18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field="18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field="18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E14" sqref="E14"/>
    </sheetView>
  </sheetViews>
  <sheetFormatPr baseColWidth="10" defaultRowHeight="14"/>
  <cols>
    <col min="2" max="2" width="3.4140625" customWidth="1"/>
    <col min="4" max="4" width="0" hidden="1" customWidth="1"/>
    <col min="6" max="6" width="3.83203125" customWidth="1"/>
    <col min="9" max="9" width="0" hidden="1" customWidth="1"/>
    <col min="12" max="12" width="13.75" style="1" bestFit="1" customWidth="1"/>
  </cols>
  <sheetData>
    <row r="1" spans="1:15">
      <c r="L1" s="1">
        <f>SUBTOTAL(9,L3:L34)</f>
        <v>26207213</v>
      </c>
    </row>
    <row r="2" spans="1:15" ht="56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3" t="s">
        <v>0</v>
      </c>
      <c r="H2" s="2" t="s">
        <v>7</v>
      </c>
      <c r="I2" s="2" t="s">
        <v>8</v>
      </c>
      <c r="J2" s="2" t="s">
        <v>9</v>
      </c>
      <c r="K2" s="2" t="s">
        <v>10</v>
      </c>
      <c r="L2" s="4" t="s">
        <v>11</v>
      </c>
      <c r="M2" s="3" t="s">
        <v>12</v>
      </c>
      <c r="N2" s="5" t="s">
        <v>13</v>
      </c>
      <c r="O2" s="2" t="s">
        <v>14</v>
      </c>
    </row>
    <row r="3" spans="1:15">
      <c r="A3">
        <v>891380054</v>
      </c>
      <c r="B3">
        <v>5</v>
      </c>
      <c r="C3" t="s">
        <v>16</v>
      </c>
      <c r="D3">
        <v>5</v>
      </c>
      <c r="E3" t="s">
        <v>17</v>
      </c>
      <c r="F3" t="s">
        <v>18</v>
      </c>
      <c r="G3" t="s">
        <v>15</v>
      </c>
      <c r="H3" s="6">
        <v>44759</v>
      </c>
      <c r="I3" s="6">
        <v>44786</v>
      </c>
      <c r="J3">
        <v>11981</v>
      </c>
      <c r="K3">
        <v>619176</v>
      </c>
      <c r="L3" s="1">
        <v>433988</v>
      </c>
      <c r="M3" t="s">
        <v>19</v>
      </c>
      <c r="N3" s="7">
        <v>44786</v>
      </c>
      <c r="O3" t="s">
        <v>20</v>
      </c>
    </row>
    <row r="4" spans="1:15">
      <c r="A4">
        <v>891380054</v>
      </c>
      <c r="B4">
        <v>5</v>
      </c>
      <c r="C4" t="s">
        <v>16</v>
      </c>
      <c r="D4">
        <v>5</v>
      </c>
      <c r="E4" t="s">
        <v>17</v>
      </c>
      <c r="F4" t="s">
        <v>18</v>
      </c>
      <c r="G4" t="s">
        <v>21</v>
      </c>
      <c r="H4" s="6">
        <v>44957</v>
      </c>
      <c r="I4" s="6">
        <v>44978</v>
      </c>
      <c r="J4">
        <v>13927</v>
      </c>
      <c r="K4">
        <v>6188606</v>
      </c>
      <c r="L4" s="1">
        <v>651428</v>
      </c>
      <c r="M4" t="s">
        <v>19</v>
      </c>
      <c r="N4" s="7">
        <v>44978</v>
      </c>
      <c r="O4" t="s">
        <v>20</v>
      </c>
    </row>
    <row r="5" spans="1:15">
      <c r="A5">
        <v>891380054</v>
      </c>
      <c r="B5">
        <v>5</v>
      </c>
      <c r="C5" t="s">
        <v>16</v>
      </c>
      <c r="D5">
        <v>5</v>
      </c>
      <c r="E5" t="s">
        <v>17</v>
      </c>
      <c r="F5" t="s">
        <v>18</v>
      </c>
      <c r="G5" t="s">
        <v>22</v>
      </c>
      <c r="H5" s="6">
        <v>45363</v>
      </c>
      <c r="I5" s="6">
        <v>45389</v>
      </c>
      <c r="J5">
        <v>18337</v>
      </c>
      <c r="K5">
        <v>2541170</v>
      </c>
      <c r="L5" s="1">
        <v>2248935</v>
      </c>
      <c r="M5" t="s">
        <v>23</v>
      </c>
      <c r="N5" s="7">
        <v>45390</v>
      </c>
      <c r="O5" t="s">
        <v>20</v>
      </c>
    </row>
    <row r="6" spans="1:15">
      <c r="A6">
        <v>891380054</v>
      </c>
      <c r="B6">
        <v>5</v>
      </c>
      <c r="C6" t="s">
        <v>16</v>
      </c>
      <c r="D6">
        <v>5</v>
      </c>
      <c r="E6" t="s">
        <v>17</v>
      </c>
      <c r="F6" t="s">
        <v>18</v>
      </c>
      <c r="G6" t="s">
        <v>24</v>
      </c>
      <c r="H6" s="6">
        <v>45416</v>
      </c>
      <c r="I6" s="6">
        <v>45451</v>
      </c>
      <c r="J6">
        <v>19073</v>
      </c>
      <c r="K6">
        <v>472942</v>
      </c>
      <c r="L6" s="1">
        <v>472942</v>
      </c>
      <c r="M6" t="s">
        <v>25</v>
      </c>
      <c r="N6" s="7">
        <v>45454</v>
      </c>
      <c r="O6" t="s">
        <v>20</v>
      </c>
    </row>
    <row r="7" spans="1:15">
      <c r="A7">
        <v>891380054</v>
      </c>
      <c r="B7">
        <v>5</v>
      </c>
      <c r="C7" t="s">
        <v>16</v>
      </c>
      <c r="D7">
        <v>10</v>
      </c>
      <c r="E7" t="s">
        <v>27</v>
      </c>
      <c r="F7" t="s">
        <v>18</v>
      </c>
      <c r="G7" t="s">
        <v>26</v>
      </c>
      <c r="H7" s="6">
        <v>45439</v>
      </c>
      <c r="I7" s="6">
        <v>45451</v>
      </c>
      <c r="J7">
        <v>19074</v>
      </c>
      <c r="K7">
        <v>202209</v>
      </c>
      <c r="L7" s="1">
        <v>202209</v>
      </c>
      <c r="M7" t="s">
        <v>25</v>
      </c>
      <c r="N7" s="7">
        <v>45451</v>
      </c>
      <c r="O7" t="s">
        <v>20</v>
      </c>
    </row>
    <row r="8" spans="1:15">
      <c r="A8">
        <v>891380054</v>
      </c>
      <c r="B8">
        <v>5</v>
      </c>
      <c r="C8" t="s">
        <v>16</v>
      </c>
      <c r="D8">
        <v>10</v>
      </c>
      <c r="E8" t="s">
        <v>27</v>
      </c>
      <c r="F8" t="s">
        <v>18</v>
      </c>
      <c r="G8" t="s">
        <v>28</v>
      </c>
      <c r="H8" s="6">
        <v>45441</v>
      </c>
      <c r="I8" s="6">
        <v>45451</v>
      </c>
      <c r="J8">
        <v>19074</v>
      </c>
      <c r="K8">
        <v>2726536</v>
      </c>
      <c r="L8" s="1">
        <v>2726536</v>
      </c>
      <c r="M8" t="s">
        <v>25</v>
      </c>
      <c r="N8" s="7">
        <v>45451</v>
      </c>
      <c r="O8" t="s">
        <v>20</v>
      </c>
    </row>
    <row r="9" spans="1:15">
      <c r="A9">
        <v>891380054</v>
      </c>
      <c r="B9">
        <v>5</v>
      </c>
      <c r="C9" t="s">
        <v>16</v>
      </c>
      <c r="D9">
        <v>5</v>
      </c>
      <c r="E9" t="s">
        <v>17</v>
      </c>
      <c r="F9" t="s">
        <v>18</v>
      </c>
      <c r="G9" t="s">
        <v>29</v>
      </c>
      <c r="H9" s="6">
        <v>45441</v>
      </c>
      <c r="I9" s="6">
        <v>45451</v>
      </c>
      <c r="J9">
        <v>19073</v>
      </c>
      <c r="K9">
        <v>81400</v>
      </c>
      <c r="L9" s="1">
        <v>81400</v>
      </c>
      <c r="M9" t="s">
        <v>25</v>
      </c>
      <c r="N9" s="7">
        <v>45454</v>
      </c>
      <c r="O9" t="s">
        <v>20</v>
      </c>
    </row>
    <row r="10" spans="1:15">
      <c r="A10">
        <v>891380054</v>
      </c>
      <c r="B10">
        <v>5</v>
      </c>
      <c r="C10" t="s">
        <v>16</v>
      </c>
      <c r="D10">
        <v>10</v>
      </c>
      <c r="E10" t="s">
        <v>27</v>
      </c>
      <c r="F10" t="s">
        <v>18</v>
      </c>
      <c r="G10" t="s">
        <v>30</v>
      </c>
      <c r="H10" s="6">
        <v>45463</v>
      </c>
      <c r="I10" s="6">
        <v>45475</v>
      </c>
      <c r="J10">
        <v>19334</v>
      </c>
      <c r="K10">
        <v>81580</v>
      </c>
      <c r="L10" s="1">
        <v>81580</v>
      </c>
      <c r="M10" t="s">
        <v>25</v>
      </c>
      <c r="N10" s="7">
        <v>45475</v>
      </c>
      <c r="O10" t="s">
        <v>20</v>
      </c>
    </row>
    <row r="11" spans="1:15">
      <c r="A11">
        <v>891380054</v>
      </c>
      <c r="B11">
        <v>5</v>
      </c>
      <c r="C11" t="s">
        <v>16</v>
      </c>
      <c r="D11">
        <v>10</v>
      </c>
      <c r="E11" t="s">
        <v>27</v>
      </c>
      <c r="F11" t="s">
        <v>18</v>
      </c>
      <c r="G11" t="s">
        <v>31</v>
      </c>
      <c r="H11" s="6">
        <v>45489</v>
      </c>
      <c r="I11" s="6">
        <v>45505</v>
      </c>
      <c r="J11">
        <v>19649</v>
      </c>
      <c r="K11">
        <v>305979</v>
      </c>
      <c r="L11" s="1">
        <v>305979</v>
      </c>
      <c r="M11" t="s">
        <v>32</v>
      </c>
      <c r="N11" s="7">
        <v>45505</v>
      </c>
      <c r="O11" t="s">
        <v>20</v>
      </c>
    </row>
    <row r="12" spans="1:15">
      <c r="A12">
        <v>891380054</v>
      </c>
      <c r="B12">
        <v>5</v>
      </c>
      <c r="C12" t="s">
        <v>16</v>
      </c>
      <c r="D12">
        <v>5</v>
      </c>
      <c r="E12" t="s">
        <v>17</v>
      </c>
      <c r="F12" t="s">
        <v>18</v>
      </c>
      <c r="G12" t="s">
        <v>33</v>
      </c>
      <c r="H12" s="6">
        <v>45494</v>
      </c>
      <c r="I12" s="6">
        <v>45502</v>
      </c>
      <c r="J12">
        <v>19599</v>
      </c>
      <c r="K12">
        <v>617556</v>
      </c>
      <c r="L12" s="1">
        <v>617556</v>
      </c>
      <c r="M12" t="s">
        <v>32</v>
      </c>
      <c r="N12" s="7">
        <v>45492</v>
      </c>
      <c r="O12" t="s">
        <v>20</v>
      </c>
    </row>
    <row r="13" spans="1:15">
      <c r="A13">
        <v>891380054</v>
      </c>
      <c r="B13">
        <v>5</v>
      </c>
      <c r="C13" t="s">
        <v>16</v>
      </c>
      <c r="D13">
        <v>5</v>
      </c>
      <c r="E13" t="s">
        <v>17</v>
      </c>
      <c r="F13" t="s">
        <v>18</v>
      </c>
      <c r="G13" t="s">
        <v>34</v>
      </c>
      <c r="H13" s="6">
        <v>45495</v>
      </c>
      <c r="I13" s="6">
        <v>45502</v>
      </c>
      <c r="J13">
        <v>19599</v>
      </c>
      <c r="K13">
        <v>429888</v>
      </c>
      <c r="L13" s="1">
        <v>429888</v>
      </c>
      <c r="M13" t="s">
        <v>32</v>
      </c>
      <c r="N13" s="7">
        <v>45492</v>
      </c>
      <c r="O13" t="s">
        <v>20</v>
      </c>
    </row>
    <row r="14" spans="1:15">
      <c r="A14">
        <v>891380054</v>
      </c>
      <c r="B14">
        <v>5</v>
      </c>
      <c r="C14" t="s">
        <v>16</v>
      </c>
      <c r="D14">
        <v>5</v>
      </c>
      <c r="E14" t="s">
        <v>17</v>
      </c>
      <c r="F14" t="s">
        <v>18</v>
      </c>
      <c r="G14" t="s">
        <v>35</v>
      </c>
      <c r="H14" s="6">
        <v>45496</v>
      </c>
      <c r="I14" s="6">
        <v>45502</v>
      </c>
      <c r="J14">
        <v>19599</v>
      </c>
      <c r="K14">
        <v>2093949</v>
      </c>
      <c r="L14" s="1">
        <v>2093949</v>
      </c>
      <c r="M14" t="s">
        <v>32</v>
      </c>
      <c r="N14" s="7">
        <v>45492</v>
      </c>
      <c r="O14" t="s">
        <v>20</v>
      </c>
    </row>
    <row r="15" spans="1:15">
      <c r="A15">
        <v>891380054</v>
      </c>
      <c r="B15">
        <v>5</v>
      </c>
      <c r="C15" t="s">
        <v>16</v>
      </c>
      <c r="D15">
        <v>5</v>
      </c>
      <c r="E15" t="s">
        <v>17</v>
      </c>
      <c r="F15" t="s">
        <v>18</v>
      </c>
      <c r="G15" t="s">
        <v>36</v>
      </c>
      <c r="H15" s="6">
        <v>45502</v>
      </c>
      <c r="I15" s="6">
        <v>45505</v>
      </c>
      <c r="J15">
        <v>19644</v>
      </c>
      <c r="K15">
        <v>185669</v>
      </c>
      <c r="L15" s="1">
        <v>185669</v>
      </c>
      <c r="M15" t="s">
        <v>32</v>
      </c>
      <c r="N15" s="7">
        <v>45505</v>
      </c>
      <c r="O15" t="s">
        <v>20</v>
      </c>
    </row>
    <row r="16" spans="1:15">
      <c r="A16">
        <v>891380054</v>
      </c>
      <c r="B16">
        <v>5</v>
      </c>
      <c r="C16" t="s">
        <v>16</v>
      </c>
      <c r="D16">
        <v>5</v>
      </c>
      <c r="E16" t="s">
        <v>17</v>
      </c>
      <c r="F16" t="s">
        <v>18</v>
      </c>
      <c r="G16" t="s">
        <v>37</v>
      </c>
      <c r="H16" s="6">
        <v>45510</v>
      </c>
      <c r="I16" s="6">
        <v>45536</v>
      </c>
      <c r="J16">
        <v>19939</v>
      </c>
      <c r="K16">
        <v>868158</v>
      </c>
      <c r="L16" s="1">
        <v>868158</v>
      </c>
      <c r="M16" t="s">
        <v>38</v>
      </c>
      <c r="N16" s="7">
        <v>45537</v>
      </c>
      <c r="O16" t="s">
        <v>20</v>
      </c>
    </row>
    <row r="17" spans="1:15">
      <c r="A17">
        <v>891380054</v>
      </c>
      <c r="B17">
        <v>5</v>
      </c>
      <c r="C17" t="s">
        <v>16</v>
      </c>
      <c r="D17">
        <v>5</v>
      </c>
      <c r="E17" t="s">
        <v>17</v>
      </c>
      <c r="F17" t="s">
        <v>18</v>
      </c>
      <c r="G17" t="s">
        <v>39</v>
      </c>
      <c r="H17" s="6">
        <v>45510</v>
      </c>
      <c r="I17" s="6">
        <v>45536</v>
      </c>
      <c r="J17">
        <v>19940</v>
      </c>
      <c r="K17">
        <v>479778</v>
      </c>
      <c r="L17" s="1">
        <v>479778</v>
      </c>
      <c r="M17" t="s">
        <v>38</v>
      </c>
      <c r="N17" s="7">
        <v>45537</v>
      </c>
      <c r="O17" t="s">
        <v>20</v>
      </c>
    </row>
    <row r="18" spans="1:15">
      <c r="A18">
        <v>891380054</v>
      </c>
      <c r="B18">
        <v>5</v>
      </c>
      <c r="C18" t="s">
        <v>16</v>
      </c>
      <c r="D18">
        <v>10</v>
      </c>
      <c r="E18" t="s">
        <v>27</v>
      </c>
      <c r="F18" t="s">
        <v>18</v>
      </c>
      <c r="G18" t="s">
        <v>40</v>
      </c>
      <c r="H18" s="6">
        <v>45513</v>
      </c>
      <c r="I18" s="6">
        <v>45537</v>
      </c>
      <c r="J18">
        <v>19942</v>
      </c>
      <c r="K18">
        <v>81400</v>
      </c>
      <c r="L18" s="1">
        <v>81400</v>
      </c>
      <c r="M18" t="s">
        <v>38</v>
      </c>
      <c r="N18" s="7">
        <v>45537</v>
      </c>
      <c r="O18" t="s">
        <v>20</v>
      </c>
    </row>
    <row r="19" spans="1:15">
      <c r="A19">
        <v>891380054</v>
      </c>
      <c r="B19">
        <v>5</v>
      </c>
      <c r="C19" t="s">
        <v>16</v>
      </c>
      <c r="D19">
        <v>5</v>
      </c>
      <c r="E19" t="s">
        <v>17</v>
      </c>
      <c r="F19" t="s">
        <v>18</v>
      </c>
      <c r="G19" t="s">
        <v>41</v>
      </c>
      <c r="H19" s="6">
        <v>45515</v>
      </c>
      <c r="I19" s="6">
        <v>45536</v>
      </c>
      <c r="J19">
        <v>19940</v>
      </c>
      <c r="K19">
        <v>118500</v>
      </c>
      <c r="L19" s="1">
        <v>118500</v>
      </c>
      <c r="M19" t="s">
        <v>38</v>
      </c>
      <c r="N19" s="7">
        <v>45537</v>
      </c>
      <c r="O19" t="s">
        <v>20</v>
      </c>
    </row>
    <row r="20" spans="1:15">
      <c r="A20">
        <v>891380054</v>
      </c>
      <c r="B20">
        <v>5</v>
      </c>
      <c r="C20" t="s">
        <v>16</v>
      </c>
      <c r="D20">
        <v>5</v>
      </c>
      <c r="E20" t="s">
        <v>17</v>
      </c>
      <c r="F20" t="s">
        <v>18</v>
      </c>
      <c r="G20" t="s">
        <v>42</v>
      </c>
      <c r="H20" s="6">
        <v>45519</v>
      </c>
      <c r="I20" s="6">
        <v>45536</v>
      </c>
      <c r="J20">
        <v>19939</v>
      </c>
      <c r="K20">
        <v>2435359</v>
      </c>
      <c r="L20" s="1">
        <v>2155292</v>
      </c>
      <c r="M20" t="s">
        <v>38</v>
      </c>
      <c r="N20" s="7">
        <v>45537</v>
      </c>
      <c r="O20" t="s">
        <v>20</v>
      </c>
    </row>
    <row r="21" spans="1:15">
      <c r="A21">
        <v>891380054</v>
      </c>
      <c r="B21">
        <v>5</v>
      </c>
      <c r="C21" t="s">
        <v>16</v>
      </c>
      <c r="D21">
        <v>10</v>
      </c>
      <c r="E21" t="s">
        <v>27</v>
      </c>
      <c r="F21" t="s">
        <v>18</v>
      </c>
      <c r="G21" t="s">
        <v>43</v>
      </c>
      <c r="H21" s="6">
        <v>45522</v>
      </c>
      <c r="I21" s="6">
        <v>45537</v>
      </c>
      <c r="J21">
        <v>19942</v>
      </c>
      <c r="K21">
        <v>1401561</v>
      </c>
      <c r="L21" s="1">
        <v>1401561</v>
      </c>
      <c r="M21" t="s">
        <v>38</v>
      </c>
      <c r="N21" s="7">
        <v>45537</v>
      </c>
      <c r="O21" t="s">
        <v>20</v>
      </c>
    </row>
    <row r="22" spans="1:15">
      <c r="A22">
        <v>891380054</v>
      </c>
      <c r="B22">
        <v>5</v>
      </c>
      <c r="C22" t="s">
        <v>16</v>
      </c>
      <c r="D22">
        <v>5</v>
      </c>
      <c r="E22" t="s">
        <v>17</v>
      </c>
      <c r="F22" t="s">
        <v>18</v>
      </c>
      <c r="G22" t="s">
        <v>44</v>
      </c>
      <c r="H22" s="6">
        <v>45523</v>
      </c>
      <c r="I22" s="6">
        <v>45536</v>
      </c>
      <c r="J22">
        <v>19940</v>
      </c>
      <c r="K22">
        <v>201600</v>
      </c>
      <c r="L22" s="1">
        <v>201600</v>
      </c>
      <c r="M22" t="s">
        <v>38</v>
      </c>
      <c r="N22" s="7">
        <v>45537</v>
      </c>
      <c r="O22" t="s">
        <v>20</v>
      </c>
    </row>
    <row r="23" spans="1:15">
      <c r="A23">
        <v>891380054</v>
      </c>
      <c r="B23">
        <v>5</v>
      </c>
      <c r="C23" t="s">
        <v>16</v>
      </c>
      <c r="D23">
        <v>5</v>
      </c>
      <c r="E23" t="s">
        <v>17</v>
      </c>
      <c r="F23" t="s">
        <v>18</v>
      </c>
      <c r="G23" t="s">
        <v>45</v>
      </c>
      <c r="H23" s="6">
        <v>45526</v>
      </c>
      <c r="I23" s="6">
        <v>45536</v>
      </c>
      <c r="J23">
        <v>19940</v>
      </c>
      <c r="K23">
        <v>331459</v>
      </c>
      <c r="L23" s="1">
        <v>331459</v>
      </c>
      <c r="M23" t="s">
        <v>38</v>
      </c>
      <c r="N23" s="7">
        <v>45537</v>
      </c>
      <c r="O23" t="s">
        <v>20</v>
      </c>
    </row>
    <row r="24" spans="1:15">
      <c r="A24">
        <v>891380054</v>
      </c>
      <c r="B24">
        <v>5</v>
      </c>
      <c r="C24" t="s">
        <v>16</v>
      </c>
      <c r="D24">
        <v>5</v>
      </c>
      <c r="E24" t="s">
        <v>17</v>
      </c>
      <c r="F24" t="s">
        <v>18</v>
      </c>
      <c r="G24" t="s">
        <v>46</v>
      </c>
      <c r="H24" s="6">
        <v>45527</v>
      </c>
      <c r="I24" s="6">
        <v>45536</v>
      </c>
      <c r="J24">
        <v>19940</v>
      </c>
      <c r="K24">
        <v>425427</v>
      </c>
      <c r="L24" s="1">
        <v>425427</v>
      </c>
      <c r="M24" t="s">
        <v>38</v>
      </c>
      <c r="N24" s="7">
        <v>45537</v>
      </c>
      <c r="O24" t="s">
        <v>20</v>
      </c>
    </row>
    <row r="25" spans="1:15">
      <c r="A25">
        <v>891380054</v>
      </c>
      <c r="B25">
        <v>5</v>
      </c>
      <c r="C25" t="s">
        <v>16</v>
      </c>
      <c r="D25">
        <v>10</v>
      </c>
      <c r="E25" t="s">
        <v>27</v>
      </c>
      <c r="F25" t="s">
        <v>18</v>
      </c>
      <c r="G25" t="s">
        <v>47</v>
      </c>
      <c r="H25" s="6">
        <v>45529</v>
      </c>
      <c r="I25" s="6">
        <v>45537</v>
      </c>
      <c r="J25">
        <v>19942</v>
      </c>
      <c r="K25">
        <v>241172</v>
      </c>
      <c r="L25" s="1">
        <v>241172</v>
      </c>
      <c r="M25" t="s">
        <v>38</v>
      </c>
      <c r="N25" s="7">
        <v>45537</v>
      </c>
      <c r="O25" t="s">
        <v>20</v>
      </c>
    </row>
    <row r="26" spans="1:15">
      <c r="A26">
        <v>891380054</v>
      </c>
      <c r="B26">
        <v>5</v>
      </c>
      <c r="C26" t="s">
        <v>16</v>
      </c>
      <c r="D26">
        <v>5</v>
      </c>
      <c r="E26" t="s">
        <v>17</v>
      </c>
      <c r="F26" t="s">
        <v>18</v>
      </c>
      <c r="G26" t="s">
        <v>48</v>
      </c>
      <c r="H26" s="6">
        <v>45537</v>
      </c>
      <c r="K26">
        <v>768245</v>
      </c>
      <c r="L26" s="1">
        <v>768245</v>
      </c>
      <c r="M26" t="s">
        <v>49</v>
      </c>
      <c r="N26" s="7"/>
      <c r="O26" t="s">
        <v>50</v>
      </c>
    </row>
    <row r="27" spans="1:15">
      <c r="A27">
        <v>891380054</v>
      </c>
      <c r="B27">
        <v>5</v>
      </c>
      <c r="C27" t="s">
        <v>16</v>
      </c>
      <c r="D27">
        <v>5</v>
      </c>
      <c r="E27" t="s">
        <v>17</v>
      </c>
      <c r="F27" t="s">
        <v>18</v>
      </c>
      <c r="G27" t="s">
        <v>51</v>
      </c>
      <c r="H27" s="6">
        <v>45541</v>
      </c>
      <c r="K27">
        <v>1521085</v>
      </c>
      <c r="L27" s="1">
        <v>1521085</v>
      </c>
      <c r="M27" t="s">
        <v>49</v>
      </c>
      <c r="N27" s="7"/>
      <c r="O27" t="s">
        <v>50</v>
      </c>
    </row>
    <row r="28" spans="1:15">
      <c r="A28">
        <v>891380054</v>
      </c>
      <c r="B28">
        <v>5</v>
      </c>
      <c r="C28" t="s">
        <v>16</v>
      </c>
      <c r="D28">
        <v>5</v>
      </c>
      <c r="E28" t="s">
        <v>17</v>
      </c>
      <c r="F28" t="s">
        <v>18</v>
      </c>
      <c r="G28" t="s">
        <v>52</v>
      </c>
      <c r="H28" s="6">
        <v>45542</v>
      </c>
      <c r="K28">
        <v>524023</v>
      </c>
      <c r="L28" s="1">
        <v>524023</v>
      </c>
      <c r="M28" t="s">
        <v>49</v>
      </c>
      <c r="N28" s="7"/>
      <c r="O28" t="s">
        <v>50</v>
      </c>
    </row>
    <row r="29" spans="1:15">
      <c r="A29">
        <v>891380054</v>
      </c>
      <c r="B29">
        <v>5</v>
      </c>
      <c r="C29" t="s">
        <v>16</v>
      </c>
      <c r="D29">
        <v>5</v>
      </c>
      <c r="E29" t="s">
        <v>17</v>
      </c>
      <c r="F29" t="s">
        <v>18</v>
      </c>
      <c r="G29" t="s">
        <v>53</v>
      </c>
      <c r="H29" s="6">
        <v>45542</v>
      </c>
      <c r="K29">
        <v>853726</v>
      </c>
      <c r="L29" s="1">
        <v>853726</v>
      </c>
      <c r="M29" t="s">
        <v>49</v>
      </c>
      <c r="N29" s="7"/>
      <c r="O29" t="s">
        <v>50</v>
      </c>
    </row>
    <row r="30" spans="1:15">
      <c r="A30">
        <v>891380054</v>
      </c>
      <c r="B30">
        <v>5</v>
      </c>
      <c r="C30" t="s">
        <v>16</v>
      </c>
      <c r="D30">
        <v>5</v>
      </c>
      <c r="E30" t="s">
        <v>17</v>
      </c>
      <c r="F30" t="s">
        <v>18</v>
      </c>
      <c r="G30" t="s">
        <v>54</v>
      </c>
      <c r="H30" s="6">
        <v>45546</v>
      </c>
      <c r="K30">
        <v>151933</v>
      </c>
      <c r="L30" s="1">
        <v>151933</v>
      </c>
      <c r="M30" t="s">
        <v>49</v>
      </c>
      <c r="N30" s="7"/>
      <c r="O30" t="s">
        <v>50</v>
      </c>
    </row>
    <row r="31" spans="1:15">
      <c r="A31">
        <v>891380054</v>
      </c>
      <c r="B31">
        <v>5</v>
      </c>
      <c r="C31" t="s">
        <v>16</v>
      </c>
      <c r="D31">
        <v>10</v>
      </c>
      <c r="E31" t="s">
        <v>27</v>
      </c>
      <c r="F31" t="s">
        <v>18</v>
      </c>
      <c r="G31" t="s">
        <v>55</v>
      </c>
      <c r="H31" s="6">
        <v>45557</v>
      </c>
      <c r="K31">
        <v>300983</v>
      </c>
      <c r="L31" s="1">
        <v>300983</v>
      </c>
      <c r="M31" t="s">
        <v>49</v>
      </c>
      <c r="N31" s="7"/>
      <c r="O31" t="s">
        <v>50</v>
      </c>
    </row>
    <row r="32" spans="1:15">
      <c r="A32">
        <v>891380054</v>
      </c>
      <c r="B32">
        <v>5</v>
      </c>
      <c r="C32" t="s">
        <v>16</v>
      </c>
      <c r="D32">
        <v>5</v>
      </c>
      <c r="E32" t="s">
        <v>17</v>
      </c>
      <c r="F32" t="s">
        <v>18</v>
      </c>
      <c r="G32" t="s">
        <v>56</v>
      </c>
      <c r="H32" s="6">
        <v>45560</v>
      </c>
      <c r="K32">
        <v>364238</v>
      </c>
      <c r="L32" s="1">
        <v>364238</v>
      </c>
      <c r="M32" t="s">
        <v>49</v>
      </c>
      <c r="N32" s="7"/>
      <c r="O32" t="s">
        <v>50</v>
      </c>
    </row>
    <row r="33" spans="1:15">
      <c r="A33">
        <v>891380054</v>
      </c>
      <c r="B33">
        <v>5</v>
      </c>
      <c r="C33" t="s">
        <v>16</v>
      </c>
      <c r="D33">
        <v>5</v>
      </c>
      <c r="E33" t="s">
        <v>17</v>
      </c>
      <c r="F33" t="s">
        <v>18</v>
      </c>
      <c r="G33" t="s">
        <v>57</v>
      </c>
      <c r="H33" s="6">
        <v>45560</v>
      </c>
      <c r="K33">
        <v>642745</v>
      </c>
      <c r="L33" s="1">
        <v>642745</v>
      </c>
      <c r="M33" t="s">
        <v>49</v>
      </c>
      <c r="N33" s="7"/>
      <c r="O33" t="s">
        <v>50</v>
      </c>
    </row>
    <row r="34" spans="1:15">
      <c r="A34">
        <v>891380054</v>
      </c>
      <c r="B34">
        <v>5</v>
      </c>
      <c r="C34" t="s">
        <v>16</v>
      </c>
      <c r="D34">
        <v>5</v>
      </c>
      <c r="E34" t="s">
        <v>17</v>
      </c>
      <c r="F34" t="s">
        <v>18</v>
      </c>
      <c r="G34" t="s">
        <v>58</v>
      </c>
      <c r="H34" s="6">
        <v>45565</v>
      </c>
      <c r="K34">
        <v>4243829</v>
      </c>
      <c r="L34" s="1">
        <v>4243829</v>
      </c>
      <c r="M34" t="s">
        <v>49</v>
      </c>
      <c r="N34" s="7"/>
      <c r="O34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showGridLines="0" zoomScale="80" zoomScaleNormal="80" workbookViewId="0">
      <selection activeCell="B7" sqref="B7"/>
    </sheetView>
  </sheetViews>
  <sheetFormatPr baseColWidth="10" defaultRowHeight="14"/>
  <cols>
    <col min="1" max="1" width="79.5" customWidth="1"/>
    <col min="2" max="2" width="13.9140625" bestFit="1" customWidth="1"/>
    <col min="3" max="3" width="11.58203125" style="1" customWidth="1"/>
    <col min="4" max="4" width="15.58203125" style="1" customWidth="1"/>
    <col min="5" max="5" width="25.75" style="1" bestFit="1" customWidth="1"/>
  </cols>
  <sheetData>
    <row r="2" spans="1:5" ht="14.5" thickBot="1"/>
    <row r="3" spans="1:5" s="31" customFormat="1" ht="51.5" customHeight="1" thickBot="1">
      <c r="A3" s="30" t="s">
        <v>124</v>
      </c>
      <c r="B3" s="139" t="s">
        <v>184</v>
      </c>
      <c r="C3" s="140" t="s">
        <v>185</v>
      </c>
      <c r="D3" s="141" t="s">
        <v>186</v>
      </c>
      <c r="E3" s="142" t="s">
        <v>187</v>
      </c>
    </row>
    <row r="4" spans="1:5">
      <c r="A4" s="28" t="s">
        <v>123</v>
      </c>
      <c r="B4" s="133">
        <v>13</v>
      </c>
      <c r="C4" s="128">
        <v>9316585</v>
      </c>
      <c r="D4" s="127"/>
      <c r="E4" s="136"/>
    </row>
    <row r="5" spans="1:5">
      <c r="A5" s="28" t="s">
        <v>122</v>
      </c>
      <c r="B5" s="134">
        <v>1</v>
      </c>
      <c r="C5" s="130">
        <v>2093949</v>
      </c>
      <c r="D5" s="129"/>
      <c r="E5" s="137"/>
    </row>
    <row r="6" spans="1:5">
      <c r="A6" s="28" t="s">
        <v>120</v>
      </c>
      <c r="B6" s="134">
        <v>2</v>
      </c>
      <c r="C6" s="130">
        <v>419483</v>
      </c>
      <c r="D6" s="129"/>
      <c r="E6" s="137"/>
    </row>
    <row r="7" spans="1:5">
      <c r="A7" s="28" t="s">
        <v>118</v>
      </c>
      <c r="B7" s="134">
        <v>15</v>
      </c>
      <c r="C7" s="130">
        <v>13725768</v>
      </c>
      <c r="D7" s="129"/>
      <c r="E7" s="137">
        <v>13725768</v>
      </c>
    </row>
    <row r="8" spans="1:5" ht="14.5" thickBot="1">
      <c r="A8" s="28" t="s">
        <v>119</v>
      </c>
      <c r="B8" s="134">
        <v>1</v>
      </c>
      <c r="C8" s="130">
        <v>651428</v>
      </c>
      <c r="D8" s="129">
        <v>189862</v>
      </c>
      <c r="E8" s="137">
        <v>461566</v>
      </c>
    </row>
    <row r="9" spans="1:5" ht="14.5" thickBot="1">
      <c r="A9" s="29" t="s">
        <v>125</v>
      </c>
      <c r="B9" s="135">
        <v>32</v>
      </c>
      <c r="C9" s="132">
        <v>26207213</v>
      </c>
      <c r="D9" s="131">
        <v>189862</v>
      </c>
      <c r="E9" s="138">
        <v>14187334</v>
      </c>
    </row>
    <row r="13" spans="1:5" ht="14.5" thickBot="1"/>
    <row r="14" spans="1:5" ht="14.5" thickBot="1"/>
    <row r="20" ht="14.5" thickBo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4"/>
  <sheetViews>
    <sheetView showGridLines="0" topLeftCell="AE1" zoomScale="80" zoomScaleNormal="80" workbookViewId="0">
      <selection activeCell="AH21" sqref="AH21"/>
    </sheetView>
  </sheetViews>
  <sheetFormatPr baseColWidth="10" defaultRowHeight="14.5"/>
  <cols>
    <col min="1" max="1" width="10.6640625" style="8"/>
    <col min="2" max="2" width="5.75" style="8" customWidth="1"/>
    <col min="3" max="3" width="10.6640625" style="8"/>
    <col min="4" max="4" width="0" style="8" hidden="1" customWidth="1"/>
    <col min="5" max="5" width="20.9140625" style="8" bestFit="1" customWidth="1"/>
    <col min="6" max="6" width="8.33203125" style="8" customWidth="1"/>
    <col min="7" max="8" width="10.6640625" style="8"/>
    <col min="9" max="9" width="19.75" style="8" bestFit="1" customWidth="1"/>
    <col min="10" max="10" width="10.6640625" style="11"/>
    <col min="11" max="11" width="0" style="8" hidden="1" customWidth="1"/>
    <col min="12" max="12" width="10.6640625" style="11"/>
    <col min="13" max="14" width="10.6640625" style="8"/>
    <col min="15" max="15" width="13.75" style="9" bestFit="1" customWidth="1"/>
    <col min="16" max="16" width="10.6640625" style="8"/>
    <col min="17" max="17" width="12" style="11" customWidth="1"/>
    <col min="18" max="18" width="12.58203125" style="8" customWidth="1"/>
    <col min="19" max="19" width="17.83203125" style="8" customWidth="1"/>
    <col min="20" max="20" width="12.58203125" style="8" customWidth="1"/>
    <col min="21" max="21" width="19.75" style="8" customWidth="1"/>
    <col min="22" max="30" width="13.25" style="8" customWidth="1"/>
    <col min="31" max="31" width="15.4140625" style="8" customWidth="1"/>
    <col min="32" max="35" width="13.25" style="8" customWidth="1"/>
    <col min="36" max="37" width="12.08203125" style="8" bestFit="1" customWidth="1"/>
    <col min="38" max="41" width="10.75" style="8" bestFit="1" customWidth="1"/>
    <col min="42" max="42" width="13.75" style="8" customWidth="1"/>
    <col min="46" max="46" width="12.08203125" style="8" bestFit="1" customWidth="1"/>
    <col min="47" max="47" width="12.4140625" style="8" bestFit="1" customWidth="1"/>
    <col min="48" max="48" width="12.4140625" style="8" customWidth="1"/>
    <col min="49" max="49" width="12.4140625" style="8" bestFit="1" customWidth="1"/>
    <col min="50" max="50" width="12.4140625" style="8" customWidth="1"/>
    <col min="51" max="51" width="12.4140625" style="8" bestFit="1" customWidth="1"/>
    <col min="52" max="52" width="12.08203125" style="8" bestFit="1" customWidth="1"/>
    <col min="53" max="16384" width="10.6640625" style="8"/>
  </cols>
  <sheetData>
    <row r="1" spans="1:53" s="22" customFormat="1">
      <c r="J1" s="23"/>
      <c r="L1" s="23"/>
      <c r="O1" s="24">
        <f>SUBTOTAL(9,O3:O34)</f>
        <v>26207213</v>
      </c>
      <c r="Q1" s="23"/>
      <c r="AA1" s="24">
        <f t="shared" ref="AA1:AJ1" si="0">SUBTOTAL(9,AA3:AA34)</f>
        <v>9316585</v>
      </c>
      <c r="AB1" s="24">
        <f t="shared" si="0"/>
        <v>2093949</v>
      </c>
      <c r="AC1" s="24">
        <f t="shared" si="0"/>
        <v>0</v>
      </c>
      <c r="AD1" s="24">
        <f t="shared" si="0"/>
        <v>189862</v>
      </c>
      <c r="AE1" s="24">
        <f t="shared" si="0"/>
        <v>0</v>
      </c>
      <c r="AF1" s="24">
        <f t="shared" si="0"/>
        <v>0</v>
      </c>
      <c r="AG1" s="24">
        <f t="shared" si="0"/>
        <v>14187334</v>
      </c>
      <c r="AH1" s="24">
        <f t="shared" si="0"/>
        <v>419483</v>
      </c>
      <c r="AI1" s="24">
        <f t="shared" si="0"/>
        <v>0</v>
      </c>
      <c r="AJ1" s="24">
        <f t="shared" si="0"/>
        <v>29988449</v>
      </c>
      <c r="AK1" s="24">
        <f>SUBTOTAL(9,AK3:AK34)</f>
        <v>29988449</v>
      </c>
      <c r="AL1" s="24">
        <f>SUBTOTAL(9,AL3:AL34)</f>
        <v>189862</v>
      </c>
      <c r="AM1" s="24">
        <f>SUBTOTAL(9,AM3:AM34)</f>
        <v>0</v>
      </c>
      <c r="AN1" s="24">
        <f t="shared" ref="AJ1:AU1" si="1">SUBTOTAL(9,AN3:AN34)</f>
        <v>2093949</v>
      </c>
      <c r="AO1" s="24">
        <f>SUBTOTAL(9,AO3:AO34)</f>
        <v>55572</v>
      </c>
      <c r="AP1" s="24"/>
      <c r="AT1" s="24">
        <f t="shared" si="1"/>
        <v>28709147</v>
      </c>
      <c r="AU1" s="24">
        <f t="shared" si="1"/>
        <v>9316585</v>
      </c>
      <c r="AV1" s="24"/>
    </row>
    <row r="2" spans="1:53" s="10" customFormat="1" ht="43.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0</v>
      </c>
      <c r="H2" s="12" t="s">
        <v>61</v>
      </c>
      <c r="I2" s="19" t="s">
        <v>62</v>
      </c>
      <c r="J2" s="13" t="s">
        <v>7</v>
      </c>
      <c r="K2" s="12" t="s">
        <v>8</v>
      </c>
      <c r="L2" s="21" t="s">
        <v>60</v>
      </c>
      <c r="M2" s="12" t="s">
        <v>9</v>
      </c>
      <c r="N2" s="12" t="s">
        <v>10</v>
      </c>
      <c r="O2" s="18" t="s">
        <v>59</v>
      </c>
      <c r="P2" s="12" t="s">
        <v>12</v>
      </c>
      <c r="Q2" s="13" t="s">
        <v>13</v>
      </c>
      <c r="R2" s="12" t="s">
        <v>14</v>
      </c>
      <c r="S2" s="20" t="s">
        <v>165</v>
      </c>
      <c r="T2" s="12" t="s">
        <v>64</v>
      </c>
      <c r="U2" s="12" t="s">
        <v>63</v>
      </c>
      <c r="V2" s="120" t="s">
        <v>101</v>
      </c>
      <c r="W2" s="121" t="s">
        <v>109</v>
      </c>
      <c r="X2" s="121" t="s">
        <v>110</v>
      </c>
      <c r="Y2" s="122" t="s">
        <v>166</v>
      </c>
      <c r="Z2" s="122" t="s">
        <v>167</v>
      </c>
      <c r="AA2" s="123" t="s">
        <v>168</v>
      </c>
      <c r="AB2" s="123" t="s">
        <v>169</v>
      </c>
      <c r="AC2" s="123" t="s">
        <v>170</v>
      </c>
      <c r="AD2" s="123" t="s">
        <v>171</v>
      </c>
      <c r="AE2" s="123" t="s">
        <v>172</v>
      </c>
      <c r="AF2" s="123" t="s">
        <v>173</v>
      </c>
      <c r="AG2" s="123" t="s">
        <v>174</v>
      </c>
      <c r="AH2" s="123" t="s">
        <v>175</v>
      </c>
      <c r="AI2" s="123" t="s">
        <v>176</v>
      </c>
      <c r="AJ2" s="124" t="s">
        <v>102</v>
      </c>
      <c r="AK2" s="124" t="s">
        <v>104</v>
      </c>
      <c r="AL2" s="25" t="s">
        <v>105</v>
      </c>
      <c r="AM2" s="25" t="s">
        <v>106</v>
      </c>
      <c r="AN2" s="25" t="s">
        <v>103</v>
      </c>
      <c r="AO2" s="25" t="s">
        <v>107</v>
      </c>
      <c r="AP2" s="25" t="s">
        <v>177</v>
      </c>
      <c r="AQ2" s="25" t="s">
        <v>178</v>
      </c>
      <c r="AR2" s="25" t="s">
        <v>179</v>
      </c>
      <c r="AS2" s="25" t="s">
        <v>180</v>
      </c>
      <c r="AT2" s="124" t="s">
        <v>108</v>
      </c>
      <c r="AU2" s="26" t="s">
        <v>111</v>
      </c>
      <c r="AV2" s="26" t="s">
        <v>181</v>
      </c>
      <c r="AW2" s="26" t="s">
        <v>112</v>
      </c>
      <c r="AX2" s="26" t="s">
        <v>182</v>
      </c>
      <c r="AY2" s="26" t="s">
        <v>114</v>
      </c>
      <c r="AZ2" s="26" t="s">
        <v>113</v>
      </c>
      <c r="BA2" s="20" t="s">
        <v>115</v>
      </c>
    </row>
    <row r="3" spans="1:53">
      <c r="A3" s="14">
        <v>891380054</v>
      </c>
      <c r="B3" s="14">
        <v>5</v>
      </c>
      <c r="C3" s="14" t="s">
        <v>16</v>
      </c>
      <c r="D3" s="14">
        <v>5</v>
      </c>
      <c r="E3" s="14" t="s">
        <v>17</v>
      </c>
      <c r="F3" s="14" t="s">
        <v>18</v>
      </c>
      <c r="G3" s="14" t="s">
        <v>15</v>
      </c>
      <c r="H3" s="14" t="s">
        <v>15</v>
      </c>
      <c r="I3" s="14" t="s">
        <v>65</v>
      </c>
      <c r="J3" s="17">
        <v>44759</v>
      </c>
      <c r="K3" s="15">
        <v>44786</v>
      </c>
      <c r="L3" s="17">
        <v>44786</v>
      </c>
      <c r="M3" s="14">
        <v>11981</v>
      </c>
      <c r="N3" s="14">
        <v>619176</v>
      </c>
      <c r="O3" s="16">
        <v>433988</v>
      </c>
      <c r="P3" s="14" t="s">
        <v>19</v>
      </c>
      <c r="Q3" s="17">
        <v>44786</v>
      </c>
      <c r="R3" s="14" t="s">
        <v>20</v>
      </c>
      <c r="S3" s="14" t="s">
        <v>118</v>
      </c>
      <c r="T3" s="14" t="s">
        <v>97</v>
      </c>
      <c r="U3" s="14" t="s">
        <v>118</v>
      </c>
      <c r="V3" s="14" t="b">
        <v>0</v>
      </c>
      <c r="W3" s="16">
        <v>0</v>
      </c>
      <c r="X3" s="14"/>
      <c r="Y3" s="14"/>
      <c r="Z3" s="14"/>
      <c r="AA3" s="14"/>
      <c r="AB3" s="14"/>
      <c r="AC3" s="14"/>
      <c r="AD3" s="14"/>
      <c r="AE3" s="14"/>
      <c r="AF3" s="14"/>
      <c r="AG3" s="126">
        <f>O3</f>
        <v>433988</v>
      </c>
      <c r="AH3" s="14"/>
      <c r="AI3" s="14"/>
      <c r="AJ3" s="16">
        <v>619176</v>
      </c>
      <c r="AK3" s="16">
        <v>619176</v>
      </c>
      <c r="AL3" s="16">
        <v>0</v>
      </c>
      <c r="AM3" s="16">
        <v>0</v>
      </c>
      <c r="AN3" s="16">
        <v>0</v>
      </c>
      <c r="AO3" s="16">
        <v>0</v>
      </c>
      <c r="AP3" s="16"/>
      <c r="AQ3" s="125"/>
      <c r="AR3" s="125"/>
      <c r="AS3" s="125"/>
      <c r="AT3" s="16">
        <v>619176</v>
      </c>
      <c r="AU3" s="16">
        <v>0</v>
      </c>
      <c r="AV3" s="16"/>
      <c r="AW3" s="14"/>
      <c r="AX3" s="14"/>
      <c r="AY3" s="14"/>
      <c r="AZ3" s="14"/>
      <c r="BA3" s="17">
        <v>45596</v>
      </c>
    </row>
    <row r="4" spans="1:53">
      <c r="A4" s="14">
        <v>891380054</v>
      </c>
      <c r="B4" s="14">
        <v>5</v>
      </c>
      <c r="C4" s="14" t="s">
        <v>16</v>
      </c>
      <c r="D4" s="14">
        <v>5</v>
      </c>
      <c r="E4" s="14" t="s">
        <v>17</v>
      </c>
      <c r="F4" s="14" t="s">
        <v>18</v>
      </c>
      <c r="G4" s="14" t="s">
        <v>21</v>
      </c>
      <c r="H4" s="14" t="s">
        <v>21</v>
      </c>
      <c r="I4" s="14" t="s">
        <v>66</v>
      </c>
      <c r="J4" s="17">
        <v>44957</v>
      </c>
      <c r="K4" s="15">
        <v>44978</v>
      </c>
      <c r="L4" s="17">
        <v>45237.339317824073</v>
      </c>
      <c r="M4" s="14">
        <v>13927</v>
      </c>
      <c r="N4" s="14">
        <v>6188606</v>
      </c>
      <c r="O4" s="16">
        <v>651428</v>
      </c>
      <c r="P4" s="14" t="s">
        <v>19</v>
      </c>
      <c r="Q4" s="17">
        <v>44978</v>
      </c>
      <c r="R4" s="14" t="s">
        <v>20</v>
      </c>
      <c r="S4" s="14" t="s">
        <v>119</v>
      </c>
      <c r="T4" s="14" t="s">
        <v>98</v>
      </c>
      <c r="U4" s="14" t="s">
        <v>119</v>
      </c>
      <c r="V4" s="14" t="b">
        <v>0</v>
      </c>
      <c r="W4" s="16">
        <v>0</v>
      </c>
      <c r="X4" s="14"/>
      <c r="Y4" s="14"/>
      <c r="Z4" s="14"/>
      <c r="AA4" s="14"/>
      <c r="AB4" s="14"/>
      <c r="AC4" s="14"/>
      <c r="AD4" s="16">
        <v>189862</v>
      </c>
      <c r="AE4" s="14"/>
      <c r="AF4" s="14"/>
      <c r="AG4" s="126">
        <v>461566</v>
      </c>
      <c r="AH4" s="14"/>
      <c r="AI4" s="14"/>
      <c r="AJ4" s="16">
        <v>6188606</v>
      </c>
      <c r="AK4" s="16">
        <v>6188606</v>
      </c>
      <c r="AL4" s="16">
        <v>189862</v>
      </c>
      <c r="AM4" s="16">
        <v>0</v>
      </c>
      <c r="AN4" s="16">
        <v>0</v>
      </c>
      <c r="AO4" s="16">
        <v>55572</v>
      </c>
      <c r="AP4" s="16"/>
      <c r="AQ4" s="125"/>
      <c r="AR4" s="125"/>
      <c r="AS4" s="125"/>
      <c r="AT4" s="16">
        <v>5481606</v>
      </c>
      <c r="AU4" s="16">
        <v>0</v>
      </c>
      <c r="AV4" s="16"/>
      <c r="AW4" s="14"/>
      <c r="AX4" s="14"/>
      <c r="AY4" s="14"/>
      <c r="AZ4" s="14"/>
      <c r="BA4" s="17">
        <v>45596</v>
      </c>
    </row>
    <row r="5" spans="1:53">
      <c r="A5" s="14">
        <v>891380054</v>
      </c>
      <c r="B5" s="14">
        <v>5</v>
      </c>
      <c r="C5" s="14" t="s">
        <v>16</v>
      </c>
      <c r="D5" s="14">
        <v>5</v>
      </c>
      <c r="E5" s="14" t="s">
        <v>17</v>
      </c>
      <c r="F5" s="14" t="s">
        <v>18</v>
      </c>
      <c r="G5" s="14" t="s">
        <v>22</v>
      </c>
      <c r="H5" s="14" t="s">
        <v>22</v>
      </c>
      <c r="I5" s="14" t="s">
        <v>67</v>
      </c>
      <c r="J5" s="17">
        <v>45363</v>
      </c>
      <c r="K5" s="15">
        <v>45389</v>
      </c>
      <c r="L5" s="17">
        <v>45546.302843020836</v>
      </c>
      <c r="M5" s="14">
        <v>18337</v>
      </c>
      <c r="N5" s="14">
        <v>2541170</v>
      </c>
      <c r="O5" s="16">
        <v>2248935</v>
      </c>
      <c r="P5" s="14" t="s">
        <v>23</v>
      </c>
      <c r="Q5" s="17">
        <v>45390</v>
      </c>
      <c r="R5" s="14" t="s">
        <v>20</v>
      </c>
      <c r="S5" s="14" t="s">
        <v>123</v>
      </c>
      <c r="T5" s="14" t="s">
        <v>97</v>
      </c>
      <c r="U5" s="14" t="s">
        <v>123</v>
      </c>
      <c r="V5" s="14" t="b">
        <v>0</v>
      </c>
      <c r="W5" s="16">
        <v>0</v>
      </c>
      <c r="X5" s="14"/>
      <c r="Y5" s="14"/>
      <c r="Z5" s="14"/>
      <c r="AA5" s="126">
        <f>O5</f>
        <v>2248935</v>
      </c>
      <c r="AB5" s="14"/>
      <c r="AC5" s="14"/>
      <c r="AD5" s="14"/>
      <c r="AE5" s="14"/>
      <c r="AF5" s="14"/>
      <c r="AG5" s="14"/>
      <c r="AH5" s="14"/>
      <c r="AI5" s="14"/>
      <c r="AJ5" s="16">
        <v>2541170</v>
      </c>
      <c r="AK5" s="16">
        <v>2541170</v>
      </c>
      <c r="AL5" s="16">
        <v>0</v>
      </c>
      <c r="AM5" s="16">
        <v>0</v>
      </c>
      <c r="AN5" s="16">
        <v>0</v>
      </c>
      <c r="AO5" s="16">
        <v>0</v>
      </c>
      <c r="AP5" s="16"/>
      <c r="AQ5" s="125"/>
      <c r="AR5" s="125"/>
      <c r="AS5" s="125"/>
      <c r="AT5" s="16">
        <v>2248935</v>
      </c>
      <c r="AU5" s="16">
        <v>2248935</v>
      </c>
      <c r="AV5" s="16">
        <v>0</v>
      </c>
      <c r="AW5" s="14">
        <v>2201558162</v>
      </c>
      <c r="AX5" s="14"/>
      <c r="AY5" s="14" t="s">
        <v>116</v>
      </c>
      <c r="AZ5" s="16">
        <v>3850721</v>
      </c>
      <c r="BA5" s="17">
        <v>45596</v>
      </c>
    </row>
    <row r="6" spans="1:53">
      <c r="A6" s="14">
        <v>891380054</v>
      </c>
      <c r="B6" s="14">
        <v>5</v>
      </c>
      <c r="C6" s="14" t="s">
        <v>16</v>
      </c>
      <c r="D6" s="14">
        <v>5</v>
      </c>
      <c r="E6" s="14" t="s">
        <v>17</v>
      </c>
      <c r="F6" s="14" t="s">
        <v>18</v>
      </c>
      <c r="G6" s="14" t="s">
        <v>24</v>
      </c>
      <c r="H6" s="14" t="s">
        <v>24</v>
      </c>
      <c r="I6" s="14" t="s">
        <v>68</v>
      </c>
      <c r="J6" s="17">
        <v>45416</v>
      </c>
      <c r="K6" s="15">
        <v>45451</v>
      </c>
      <c r="L6" s="17">
        <v>45537.291666666664</v>
      </c>
      <c r="M6" s="14">
        <v>19073</v>
      </c>
      <c r="N6" s="14">
        <v>472942</v>
      </c>
      <c r="O6" s="16">
        <v>472942</v>
      </c>
      <c r="P6" s="14" t="s">
        <v>25</v>
      </c>
      <c r="Q6" s="17">
        <v>45454</v>
      </c>
      <c r="R6" s="14" t="s">
        <v>20</v>
      </c>
      <c r="S6" s="14" t="s">
        <v>123</v>
      </c>
      <c r="T6" s="14" t="s">
        <v>97</v>
      </c>
      <c r="U6" s="14" t="s">
        <v>123</v>
      </c>
      <c r="V6" s="14" t="b">
        <v>0</v>
      </c>
      <c r="W6" s="16">
        <v>0</v>
      </c>
      <c r="X6" s="14"/>
      <c r="Y6" s="14"/>
      <c r="Z6" s="14"/>
      <c r="AA6" s="126">
        <f t="shared" ref="AA6:AA13" si="2">O6</f>
        <v>472942</v>
      </c>
      <c r="AB6" s="14"/>
      <c r="AC6" s="14"/>
      <c r="AD6" s="14"/>
      <c r="AE6" s="14"/>
      <c r="AF6" s="14"/>
      <c r="AG6" s="14"/>
      <c r="AH6" s="14"/>
      <c r="AI6" s="14"/>
      <c r="AJ6" s="16">
        <v>472942</v>
      </c>
      <c r="AK6" s="16">
        <v>472942</v>
      </c>
      <c r="AL6" s="16">
        <v>0</v>
      </c>
      <c r="AM6" s="16">
        <v>0</v>
      </c>
      <c r="AN6" s="16">
        <v>0</v>
      </c>
      <c r="AO6" s="16">
        <v>0</v>
      </c>
      <c r="AP6" s="16"/>
      <c r="AQ6" s="125"/>
      <c r="AR6" s="125"/>
      <c r="AS6" s="125"/>
      <c r="AT6" s="16">
        <v>472942</v>
      </c>
      <c r="AU6" s="16">
        <v>472942</v>
      </c>
      <c r="AV6" s="16">
        <v>0</v>
      </c>
      <c r="AW6" s="14">
        <v>2201558162</v>
      </c>
      <c r="AX6" s="14"/>
      <c r="AY6" s="14" t="s">
        <v>116</v>
      </c>
      <c r="AZ6" s="16">
        <v>3850721</v>
      </c>
      <c r="BA6" s="17">
        <v>45596</v>
      </c>
    </row>
    <row r="7" spans="1:53">
      <c r="A7" s="14">
        <v>891380054</v>
      </c>
      <c r="B7" s="14">
        <v>5</v>
      </c>
      <c r="C7" s="14" t="s">
        <v>16</v>
      </c>
      <c r="D7" s="14">
        <v>10</v>
      </c>
      <c r="E7" s="14" t="s">
        <v>27</v>
      </c>
      <c r="F7" s="14" t="s">
        <v>18</v>
      </c>
      <c r="G7" s="14" t="s">
        <v>26</v>
      </c>
      <c r="H7" s="14" t="s">
        <v>26</v>
      </c>
      <c r="I7" s="14" t="s">
        <v>69</v>
      </c>
      <c r="J7" s="17">
        <v>45439</v>
      </c>
      <c r="K7" s="15">
        <v>45451</v>
      </c>
      <c r="L7" s="17">
        <v>45454.291666666664</v>
      </c>
      <c r="M7" s="14">
        <v>19074</v>
      </c>
      <c r="N7" s="14">
        <v>202209</v>
      </c>
      <c r="O7" s="16">
        <v>202209</v>
      </c>
      <c r="P7" s="14" t="s">
        <v>25</v>
      </c>
      <c r="Q7" s="17">
        <v>45451</v>
      </c>
      <c r="R7" s="14" t="s">
        <v>20</v>
      </c>
      <c r="S7" s="14" t="s">
        <v>123</v>
      </c>
      <c r="T7" s="14" t="s">
        <v>97</v>
      </c>
      <c r="U7" s="14" t="s">
        <v>123</v>
      </c>
      <c r="V7" s="14" t="b">
        <v>0</v>
      </c>
      <c r="W7" s="16">
        <v>0</v>
      </c>
      <c r="X7" s="14"/>
      <c r="Y7" s="14"/>
      <c r="Z7" s="14"/>
      <c r="AA7" s="126">
        <f t="shared" si="2"/>
        <v>202209</v>
      </c>
      <c r="AB7" s="14"/>
      <c r="AC7" s="14"/>
      <c r="AD7" s="14"/>
      <c r="AE7" s="14"/>
      <c r="AF7" s="14"/>
      <c r="AG7" s="14"/>
      <c r="AH7" s="14"/>
      <c r="AI7" s="14"/>
      <c r="AJ7" s="16">
        <v>202209</v>
      </c>
      <c r="AK7" s="16">
        <v>202209</v>
      </c>
      <c r="AL7" s="16">
        <v>0</v>
      </c>
      <c r="AM7" s="16">
        <v>0</v>
      </c>
      <c r="AN7" s="16">
        <v>0</v>
      </c>
      <c r="AO7" s="16">
        <v>0</v>
      </c>
      <c r="AP7" s="16"/>
      <c r="AQ7" s="125"/>
      <c r="AR7" s="125"/>
      <c r="AS7" s="125"/>
      <c r="AT7" s="16">
        <v>202209</v>
      </c>
      <c r="AU7" s="16">
        <v>202209</v>
      </c>
      <c r="AV7" s="16">
        <v>0</v>
      </c>
      <c r="AW7" s="14">
        <v>4800065579</v>
      </c>
      <c r="AX7" s="14" t="s">
        <v>183</v>
      </c>
      <c r="AY7" s="14" t="s">
        <v>117</v>
      </c>
      <c r="AZ7" s="16">
        <v>5465864</v>
      </c>
      <c r="BA7" s="17">
        <v>45596</v>
      </c>
    </row>
    <row r="8" spans="1:53">
      <c r="A8" s="14">
        <v>891380054</v>
      </c>
      <c r="B8" s="14">
        <v>5</v>
      </c>
      <c r="C8" s="14" t="s">
        <v>16</v>
      </c>
      <c r="D8" s="14">
        <v>10</v>
      </c>
      <c r="E8" s="14" t="s">
        <v>27</v>
      </c>
      <c r="F8" s="14" t="s">
        <v>18</v>
      </c>
      <c r="G8" s="14" t="s">
        <v>28</v>
      </c>
      <c r="H8" s="14" t="s">
        <v>28</v>
      </c>
      <c r="I8" s="14" t="s">
        <v>70</v>
      </c>
      <c r="J8" s="17">
        <v>45441</v>
      </c>
      <c r="K8" s="15">
        <v>45451</v>
      </c>
      <c r="L8" s="17">
        <v>45546.323883993056</v>
      </c>
      <c r="M8" s="14">
        <v>19074</v>
      </c>
      <c r="N8" s="14">
        <v>2726536</v>
      </c>
      <c r="O8" s="16">
        <v>2726536</v>
      </c>
      <c r="P8" s="14" t="s">
        <v>25</v>
      </c>
      <c r="Q8" s="17">
        <v>45451</v>
      </c>
      <c r="R8" s="14" t="s">
        <v>20</v>
      </c>
      <c r="S8" s="14" t="s">
        <v>123</v>
      </c>
      <c r="T8" s="14" t="s">
        <v>97</v>
      </c>
      <c r="U8" s="14" t="s">
        <v>123</v>
      </c>
      <c r="V8" s="14" t="b">
        <v>0</v>
      </c>
      <c r="W8" s="16">
        <v>0</v>
      </c>
      <c r="X8" s="14"/>
      <c r="Y8" s="14"/>
      <c r="Z8" s="14"/>
      <c r="AA8" s="126">
        <f t="shared" si="2"/>
        <v>2726536</v>
      </c>
      <c r="AB8" s="14"/>
      <c r="AC8" s="14"/>
      <c r="AD8" s="14"/>
      <c r="AE8" s="14"/>
      <c r="AF8" s="14"/>
      <c r="AG8" s="14"/>
      <c r="AH8" s="14"/>
      <c r="AI8" s="14"/>
      <c r="AJ8" s="16">
        <v>2726536</v>
      </c>
      <c r="AK8" s="16">
        <v>2726536</v>
      </c>
      <c r="AL8" s="16">
        <v>0</v>
      </c>
      <c r="AM8" s="16">
        <v>0</v>
      </c>
      <c r="AN8" s="16">
        <v>0</v>
      </c>
      <c r="AO8" s="16">
        <v>0</v>
      </c>
      <c r="AP8" s="16"/>
      <c r="AQ8" s="125"/>
      <c r="AR8" s="125"/>
      <c r="AS8" s="125"/>
      <c r="AT8" s="16">
        <v>2726536</v>
      </c>
      <c r="AU8" s="16">
        <v>2726536</v>
      </c>
      <c r="AV8" s="16">
        <v>0</v>
      </c>
      <c r="AW8" s="14">
        <v>4800065579</v>
      </c>
      <c r="AX8" s="14" t="s">
        <v>183</v>
      </c>
      <c r="AY8" s="14" t="s">
        <v>117</v>
      </c>
      <c r="AZ8" s="16">
        <v>5465864</v>
      </c>
      <c r="BA8" s="17">
        <v>45596</v>
      </c>
    </row>
    <row r="9" spans="1:53">
      <c r="A9" s="14">
        <v>891380054</v>
      </c>
      <c r="B9" s="14">
        <v>5</v>
      </c>
      <c r="C9" s="14" t="s">
        <v>16</v>
      </c>
      <c r="D9" s="14">
        <v>5</v>
      </c>
      <c r="E9" s="14" t="s">
        <v>17</v>
      </c>
      <c r="F9" s="14" t="s">
        <v>18</v>
      </c>
      <c r="G9" s="14" t="s">
        <v>29</v>
      </c>
      <c r="H9" s="14" t="s">
        <v>29</v>
      </c>
      <c r="I9" s="14" t="s">
        <v>71</v>
      </c>
      <c r="J9" s="17">
        <v>45441</v>
      </c>
      <c r="K9" s="15">
        <v>45451</v>
      </c>
      <c r="L9" s="17">
        <v>45454.291666666664</v>
      </c>
      <c r="M9" s="14">
        <v>19073</v>
      </c>
      <c r="N9" s="14">
        <v>81400</v>
      </c>
      <c r="O9" s="16">
        <v>81400</v>
      </c>
      <c r="P9" s="14" t="s">
        <v>25</v>
      </c>
      <c r="Q9" s="17">
        <v>45454</v>
      </c>
      <c r="R9" s="14" t="s">
        <v>20</v>
      </c>
      <c r="S9" s="14" t="s">
        <v>123</v>
      </c>
      <c r="T9" s="14" t="s">
        <v>97</v>
      </c>
      <c r="U9" s="14" t="s">
        <v>123</v>
      </c>
      <c r="V9" s="14" t="b">
        <v>0</v>
      </c>
      <c r="W9" s="16">
        <v>0</v>
      </c>
      <c r="X9" s="14"/>
      <c r="Y9" s="14"/>
      <c r="Z9" s="14"/>
      <c r="AA9" s="126">
        <f t="shared" si="2"/>
        <v>81400</v>
      </c>
      <c r="AB9" s="14"/>
      <c r="AC9" s="14"/>
      <c r="AD9" s="14"/>
      <c r="AE9" s="14"/>
      <c r="AF9" s="14"/>
      <c r="AG9" s="14"/>
      <c r="AH9" s="14"/>
      <c r="AI9" s="14"/>
      <c r="AJ9" s="16">
        <v>81400</v>
      </c>
      <c r="AK9" s="16">
        <v>81400</v>
      </c>
      <c r="AL9" s="16">
        <v>0</v>
      </c>
      <c r="AM9" s="16">
        <v>0</v>
      </c>
      <c r="AN9" s="16">
        <v>0</v>
      </c>
      <c r="AO9" s="16">
        <v>0</v>
      </c>
      <c r="AP9" s="16"/>
      <c r="AQ9" s="125"/>
      <c r="AR9" s="125"/>
      <c r="AS9" s="125"/>
      <c r="AT9" s="16">
        <v>81400</v>
      </c>
      <c r="AU9" s="16">
        <v>81400</v>
      </c>
      <c r="AV9" s="16">
        <v>0</v>
      </c>
      <c r="AW9" s="14">
        <v>2201558162</v>
      </c>
      <c r="AX9" s="14"/>
      <c r="AY9" s="14" t="s">
        <v>116</v>
      </c>
      <c r="AZ9" s="16">
        <v>3850721</v>
      </c>
      <c r="BA9" s="17">
        <v>45596</v>
      </c>
    </row>
    <row r="10" spans="1:53">
      <c r="A10" s="14">
        <v>891380054</v>
      </c>
      <c r="B10" s="14">
        <v>5</v>
      </c>
      <c r="C10" s="14" t="s">
        <v>16</v>
      </c>
      <c r="D10" s="14">
        <v>10</v>
      </c>
      <c r="E10" s="14" t="s">
        <v>27</v>
      </c>
      <c r="F10" s="14" t="s">
        <v>18</v>
      </c>
      <c r="G10" s="14" t="s">
        <v>30</v>
      </c>
      <c r="H10" s="14" t="s">
        <v>30</v>
      </c>
      <c r="I10" s="14" t="s">
        <v>72</v>
      </c>
      <c r="J10" s="17">
        <v>45463</v>
      </c>
      <c r="K10" s="15">
        <v>45475</v>
      </c>
      <c r="L10" s="17">
        <v>45475.682932557873</v>
      </c>
      <c r="M10" s="14">
        <v>19334</v>
      </c>
      <c r="N10" s="14">
        <v>81580</v>
      </c>
      <c r="O10" s="16">
        <v>81580</v>
      </c>
      <c r="P10" s="14" t="s">
        <v>25</v>
      </c>
      <c r="Q10" s="17">
        <v>45475</v>
      </c>
      <c r="R10" s="14" t="s">
        <v>20</v>
      </c>
      <c r="S10" s="14" t="s">
        <v>123</v>
      </c>
      <c r="T10" s="14" t="s">
        <v>97</v>
      </c>
      <c r="U10" s="14" t="s">
        <v>123</v>
      </c>
      <c r="V10" s="14" t="b">
        <v>0</v>
      </c>
      <c r="W10" s="16">
        <v>0</v>
      </c>
      <c r="X10" s="14"/>
      <c r="Y10" s="14"/>
      <c r="Z10" s="14"/>
      <c r="AA10" s="126">
        <f t="shared" si="2"/>
        <v>81580</v>
      </c>
      <c r="AB10" s="14"/>
      <c r="AC10" s="14"/>
      <c r="AD10" s="14"/>
      <c r="AE10" s="14"/>
      <c r="AF10" s="14"/>
      <c r="AG10" s="14"/>
      <c r="AH10" s="14"/>
      <c r="AI10" s="14"/>
      <c r="AJ10" s="16">
        <v>81580</v>
      </c>
      <c r="AK10" s="16">
        <v>81580</v>
      </c>
      <c r="AL10" s="16">
        <v>0</v>
      </c>
      <c r="AM10" s="16">
        <v>0</v>
      </c>
      <c r="AN10" s="16">
        <v>0</v>
      </c>
      <c r="AO10" s="16">
        <v>0</v>
      </c>
      <c r="AP10" s="16"/>
      <c r="AQ10" s="125"/>
      <c r="AR10" s="125"/>
      <c r="AS10" s="125"/>
      <c r="AT10" s="16">
        <v>81580</v>
      </c>
      <c r="AU10" s="16">
        <v>81580</v>
      </c>
      <c r="AV10" s="16">
        <v>0</v>
      </c>
      <c r="AW10" s="14">
        <v>4800065579</v>
      </c>
      <c r="AX10" s="14" t="s">
        <v>183</v>
      </c>
      <c r="AY10" s="14" t="s">
        <v>117</v>
      </c>
      <c r="AZ10" s="16">
        <v>5465864</v>
      </c>
      <c r="BA10" s="17">
        <v>45596</v>
      </c>
    </row>
    <row r="11" spans="1:53">
      <c r="A11" s="14">
        <v>891380054</v>
      </c>
      <c r="B11" s="14">
        <v>5</v>
      </c>
      <c r="C11" s="14" t="s">
        <v>16</v>
      </c>
      <c r="D11" s="14">
        <v>10</v>
      </c>
      <c r="E11" s="14" t="s">
        <v>27</v>
      </c>
      <c r="F11" s="14" t="s">
        <v>18</v>
      </c>
      <c r="G11" s="14" t="s">
        <v>31</v>
      </c>
      <c r="H11" s="14" t="s">
        <v>31</v>
      </c>
      <c r="I11" s="14" t="s">
        <v>73</v>
      </c>
      <c r="J11" s="17">
        <v>45489</v>
      </c>
      <c r="K11" s="15">
        <v>45505</v>
      </c>
      <c r="L11" s="17">
        <v>45505.483513541665</v>
      </c>
      <c r="M11" s="14">
        <v>19649</v>
      </c>
      <c r="N11" s="14">
        <v>305979</v>
      </c>
      <c r="O11" s="16">
        <v>305979</v>
      </c>
      <c r="P11" s="14" t="s">
        <v>32</v>
      </c>
      <c r="Q11" s="17">
        <v>45505</v>
      </c>
      <c r="R11" s="14" t="s">
        <v>20</v>
      </c>
      <c r="S11" s="14" t="s">
        <v>123</v>
      </c>
      <c r="T11" s="14" t="s">
        <v>97</v>
      </c>
      <c r="U11" s="14" t="s">
        <v>123</v>
      </c>
      <c r="V11" s="14" t="b">
        <v>0</v>
      </c>
      <c r="W11" s="16">
        <v>0</v>
      </c>
      <c r="X11" s="14"/>
      <c r="Y11" s="14"/>
      <c r="Z11" s="14"/>
      <c r="AA11" s="126">
        <f t="shared" si="2"/>
        <v>305979</v>
      </c>
      <c r="AB11" s="14"/>
      <c r="AC11" s="14"/>
      <c r="AD11" s="14"/>
      <c r="AE11" s="14"/>
      <c r="AF11" s="14"/>
      <c r="AG11" s="14"/>
      <c r="AH11" s="14"/>
      <c r="AI11" s="14"/>
      <c r="AJ11" s="16">
        <v>305979</v>
      </c>
      <c r="AK11" s="16">
        <v>305979</v>
      </c>
      <c r="AL11" s="16">
        <v>0</v>
      </c>
      <c r="AM11" s="16">
        <v>0</v>
      </c>
      <c r="AN11" s="16">
        <v>0</v>
      </c>
      <c r="AO11" s="16">
        <v>0</v>
      </c>
      <c r="AP11" s="16"/>
      <c r="AQ11" s="125"/>
      <c r="AR11" s="125"/>
      <c r="AS11" s="125"/>
      <c r="AT11" s="16">
        <v>305979</v>
      </c>
      <c r="AU11" s="16">
        <v>305979</v>
      </c>
      <c r="AV11" s="16">
        <v>0</v>
      </c>
      <c r="AW11" s="14">
        <v>4800065579</v>
      </c>
      <c r="AX11" s="14" t="s">
        <v>183</v>
      </c>
      <c r="AY11" s="14" t="s">
        <v>117</v>
      </c>
      <c r="AZ11" s="16">
        <v>5465864</v>
      </c>
      <c r="BA11" s="17">
        <v>45596</v>
      </c>
    </row>
    <row r="12" spans="1:53">
      <c r="A12" s="14">
        <v>891380054</v>
      </c>
      <c r="B12" s="14">
        <v>5</v>
      </c>
      <c r="C12" s="14" t="s">
        <v>16</v>
      </c>
      <c r="D12" s="14">
        <v>5</v>
      </c>
      <c r="E12" s="14" t="s">
        <v>17</v>
      </c>
      <c r="F12" s="14" t="s">
        <v>18</v>
      </c>
      <c r="G12" s="14" t="s">
        <v>33</v>
      </c>
      <c r="H12" s="14" t="s">
        <v>33</v>
      </c>
      <c r="I12" s="14" t="s">
        <v>74</v>
      </c>
      <c r="J12" s="17">
        <v>45494</v>
      </c>
      <c r="K12" s="15">
        <v>45502</v>
      </c>
      <c r="L12" s="17">
        <v>45505.291666666664</v>
      </c>
      <c r="M12" s="14">
        <v>19599</v>
      </c>
      <c r="N12" s="14">
        <v>617556</v>
      </c>
      <c r="O12" s="16">
        <v>617556</v>
      </c>
      <c r="P12" s="14" t="s">
        <v>32</v>
      </c>
      <c r="Q12" s="17">
        <v>45492</v>
      </c>
      <c r="R12" s="14" t="s">
        <v>20</v>
      </c>
      <c r="S12" s="14" t="s">
        <v>123</v>
      </c>
      <c r="T12" s="14" t="s">
        <v>97</v>
      </c>
      <c r="U12" s="14" t="s">
        <v>123</v>
      </c>
      <c r="V12" s="14" t="b">
        <v>0</v>
      </c>
      <c r="W12" s="16">
        <v>0</v>
      </c>
      <c r="X12" s="14"/>
      <c r="Y12" s="14"/>
      <c r="Z12" s="14"/>
      <c r="AA12" s="126">
        <f t="shared" si="2"/>
        <v>617556</v>
      </c>
      <c r="AB12" s="14"/>
      <c r="AC12" s="14"/>
      <c r="AD12" s="14"/>
      <c r="AE12" s="14"/>
      <c r="AF12" s="14"/>
      <c r="AG12" s="14"/>
      <c r="AH12" s="14"/>
      <c r="AI12" s="14"/>
      <c r="AJ12" s="16">
        <v>617556</v>
      </c>
      <c r="AK12" s="16">
        <v>617556</v>
      </c>
      <c r="AL12" s="16">
        <v>0</v>
      </c>
      <c r="AM12" s="16">
        <v>0</v>
      </c>
      <c r="AN12" s="16">
        <v>0</v>
      </c>
      <c r="AO12" s="16">
        <v>0</v>
      </c>
      <c r="AP12" s="16"/>
      <c r="AQ12" s="125"/>
      <c r="AR12" s="125"/>
      <c r="AS12" s="125"/>
      <c r="AT12" s="16">
        <v>617556</v>
      </c>
      <c r="AU12" s="16">
        <v>617556</v>
      </c>
      <c r="AV12" s="16">
        <v>0</v>
      </c>
      <c r="AW12" s="14">
        <v>2201558162</v>
      </c>
      <c r="AX12" s="14"/>
      <c r="AY12" s="14" t="s">
        <v>116</v>
      </c>
      <c r="AZ12" s="16">
        <v>3850721</v>
      </c>
      <c r="BA12" s="17">
        <v>45596</v>
      </c>
    </row>
    <row r="13" spans="1:53">
      <c r="A13" s="14">
        <v>891380054</v>
      </c>
      <c r="B13" s="14">
        <v>5</v>
      </c>
      <c r="C13" s="14" t="s">
        <v>16</v>
      </c>
      <c r="D13" s="14">
        <v>5</v>
      </c>
      <c r="E13" s="14" t="s">
        <v>17</v>
      </c>
      <c r="F13" s="14" t="s">
        <v>18</v>
      </c>
      <c r="G13" s="14" t="s">
        <v>34</v>
      </c>
      <c r="H13" s="14" t="s">
        <v>34</v>
      </c>
      <c r="I13" s="14" t="s">
        <v>75</v>
      </c>
      <c r="J13" s="17">
        <v>45495</v>
      </c>
      <c r="K13" s="15">
        <v>45502</v>
      </c>
      <c r="L13" s="17">
        <v>45505.291666666664</v>
      </c>
      <c r="M13" s="14">
        <v>19599</v>
      </c>
      <c r="N13" s="14">
        <v>429888</v>
      </c>
      <c r="O13" s="16">
        <v>429888</v>
      </c>
      <c r="P13" s="14" t="s">
        <v>32</v>
      </c>
      <c r="Q13" s="17">
        <v>45492</v>
      </c>
      <c r="R13" s="14" t="s">
        <v>20</v>
      </c>
      <c r="S13" s="14" t="s">
        <v>123</v>
      </c>
      <c r="T13" s="14" t="s">
        <v>97</v>
      </c>
      <c r="U13" s="14" t="s">
        <v>123</v>
      </c>
      <c r="V13" s="14" t="b">
        <v>0</v>
      </c>
      <c r="W13" s="16">
        <v>0</v>
      </c>
      <c r="X13" s="14"/>
      <c r="Y13" s="14"/>
      <c r="Z13" s="14"/>
      <c r="AA13" s="126">
        <f t="shared" si="2"/>
        <v>429888</v>
      </c>
      <c r="AB13" s="14"/>
      <c r="AC13" s="14"/>
      <c r="AD13" s="14"/>
      <c r="AE13" s="14"/>
      <c r="AF13" s="14"/>
      <c r="AG13" s="14"/>
      <c r="AH13" s="14"/>
      <c r="AI13" s="14"/>
      <c r="AJ13" s="16">
        <v>429888</v>
      </c>
      <c r="AK13" s="16">
        <v>429888</v>
      </c>
      <c r="AL13" s="16">
        <v>0</v>
      </c>
      <c r="AM13" s="16">
        <v>0</v>
      </c>
      <c r="AN13" s="16">
        <v>0</v>
      </c>
      <c r="AO13" s="16">
        <v>0</v>
      </c>
      <c r="AP13" s="16"/>
      <c r="AQ13" s="125"/>
      <c r="AR13" s="125"/>
      <c r="AS13" s="125"/>
      <c r="AT13" s="16">
        <v>429888</v>
      </c>
      <c r="AU13" s="16">
        <v>429888</v>
      </c>
      <c r="AV13" s="16">
        <v>0</v>
      </c>
      <c r="AW13" s="14">
        <v>2201558162</v>
      </c>
      <c r="AX13" s="14"/>
      <c r="AY13" s="14" t="s">
        <v>116</v>
      </c>
      <c r="AZ13" s="16">
        <v>3850721</v>
      </c>
      <c r="BA13" s="17">
        <v>45596</v>
      </c>
    </row>
    <row r="14" spans="1:53">
      <c r="A14" s="14">
        <v>891380054</v>
      </c>
      <c r="B14" s="14">
        <v>5</v>
      </c>
      <c r="C14" s="14" t="s">
        <v>16</v>
      </c>
      <c r="D14" s="14">
        <v>5</v>
      </c>
      <c r="E14" s="14" t="s">
        <v>17</v>
      </c>
      <c r="F14" s="14" t="s">
        <v>18</v>
      </c>
      <c r="G14" s="14" t="s">
        <v>35</v>
      </c>
      <c r="H14" s="14" t="s">
        <v>35</v>
      </c>
      <c r="I14" s="14" t="s">
        <v>76</v>
      </c>
      <c r="J14" s="17">
        <v>45496</v>
      </c>
      <c r="K14" s="15">
        <v>45502</v>
      </c>
      <c r="L14" s="17">
        <v>45505.291666666664</v>
      </c>
      <c r="M14" s="14">
        <v>19599</v>
      </c>
      <c r="N14" s="14">
        <v>2093949</v>
      </c>
      <c r="O14" s="16">
        <v>2093949</v>
      </c>
      <c r="P14" s="14" t="s">
        <v>32</v>
      </c>
      <c r="Q14" s="17">
        <v>45492</v>
      </c>
      <c r="R14" s="14" t="s">
        <v>20</v>
      </c>
      <c r="S14" s="14" t="s">
        <v>122</v>
      </c>
      <c r="T14" s="14" t="s">
        <v>99</v>
      </c>
      <c r="U14" s="14" t="s">
        <v>122</v>
      </c>
      <c r="V14" s="14" t="b">
        <v>0</v>
      </c>
      <c r="W14" s="16">
        <v>0</v>
      </c>
      <c r="X14" s="14"/>
      <c r="Y14" s="14"/>
      <c r="Z14" s="14"/>
      <c r="AA14" s="14"/>
      <c r="AB14" s="126">
        <f>O14</f>
        <v>2093949</v>
      </c>
      <c r="AC14" s="14"/>
      <c r="AD14" s="14"/>
      <c r="AE14" s="14"/>
      <c r="AF14" s="14"/>
      <c r="AG14" s="14"/>
      <c r="AH14" s="14"/>
      <c r="AI14" s="14"/>
      <c r="AJ14" s="16">
        <v>0</v>
      </c>
      <c r="AK14" s="16">
        <v>0</v>
      </c>
      <c r="AL14" s="16">
        <v>0</v>
      </c>
      <c r="AM14" s="16">
        <v>0</v>
      </c>
      <c r="AN14" s="16">
        <v>2093949</v>
      </c>
      <c r="AO14" s="16">
        <v>0</v>
      </c>
      <c r="AP14" s="27" t="s">
        <v>121</v>
      </c>
      <c r="AQ14" s="143" t="s">
        <v>191</v>
      </c>
      <c r="AR14" s="143" t="s">
        <v>192</v>
      </c>
      <c r="AS14" s="143" t="s">
        <v>193</v>
      </c>
      <c r="AT14" s="16">
        <v>0</v>
      </c>
      <c r="AU14" s="16">
        <v>0</v>
      </c>
      <c r="AV14" s="16"/>
      <c r="AW14" s="14"/>
      <c r="AX14" s="14"/>
      <c r="AY14" s="14"/>
      <c r="AZ14" s="14"/>
      <c r="BA14" s="17">
        <v>45596</v>
      </c>
    </row>
    <row r="15" spans="1:53">
      <c r="A15" s="14">
        <v>891380054</v>
      </c>
      <c r="B15" s="14">
        <v>5</v>
      </c>
      <c r="C15" s="14" t="s">
        <v>16</v>
      </c>
      <c r="D15" s="14">
        <v>5</v>
      </c>
      <c r="E15" s="14" t="s">
        <v>17</v>
      </c>
      <c r="F15" s="14" t="s">
        <v>18</v>
      </c>
      <c r="G15" s="14" t="s">
        <v>36</v>
      </c>
      <c r="H15" s="14" t="s">
        <v>36</v>
      </c>
      <c r="I15" s="14" t="s">
        <v>77</v>
      </c>
      <c r="J15" s="17">
        <v>45502</v>
      </c>
      <c r="K15" s="15">
        <v>45505</v>
      </c>
      <c r="L15" s="17">
        <v>45505.448283217593</v>
      </c>
      <c r="M15" s="14">
        <v>19644</v>
      </c>
      <c r="N15" s="14">
        <v>185669</v>
      </c>
      <c r="O15" s="16">
        <v>185669</v>
      </c>
      <c r="P15" s="14" t="s">
        <v>32</v>
      </c>
      <c r="Q15" s="17">
        <v>45505</v>
      </c>
      <c r="R15" s="14" t="s">
        <v>20</v>
      </c>
      <c r="S15" s="14" t="s">
        <v>118</v>
      </c>
      <c r="T15" s="14" t="s">
        <v>97</v>
      </c>
      <c r="U15" s="14" t="s">
        <v>118</v>
      </c>
      <c r="V15" s="14" t="b">
        <v>0</v>
      </c>
      <c r="W15" s="16">
        <v>185669</v>
      </c>
      <c r="X15" s="14">
        <v>1222511300</v>
      </c>
      <c r="Y15" s="14"/>
      <c r="Z15" s="14"/>
      <c r="AA15" s="14"/>
      <c r="AB15" s="14"/>
      <c r="AC15" s="14"/>
      <c r="AD15" s="14"/>
      <c r="AE15" s="14"/>
      <c r="AF15" s="14"/>
      <c r="AG15" s="126">
        <f t="shared" ref="AG15:AG17" si="3">O15</f>
        <v>185669</v>
      </c>
      <c r="AH15" s="14"/>
      <c r="AI15" s="14"/>
      <c r="AJ15" s="16">
        <v>185669</v>
      </c>
      <c r="AK15" s="16">
        <v>185669</v>
      </c>
      <c r="AL15" s="16">
        <v>0</v>
      </c>
      <c r="AM15" s="16">
        <v>0</v>
      </c>
      <c r="AN15" s="16">
        <v>0</v>
      </c>
      <c r="AO15" s="16">
        <v>0</v>
      </c>
      <c r="AP15" s="16"/>
      <c r="AQ15" s="125"/>
      <c r="AR15" s="125"/>
      <c r="AS15" s="125"/>
      <c r="AT15" s="16">
        <v>185669</v>
      </c>
      <c r="AU15" s="16">
        <v>0</v>
      </c>
      <c r="AV15" s="16"/>
      <c r="AW15" s="14"/>
      <c r="AX15" s="14"/>
      <c r="AY15" s="14"/>
      <c r="AZ15" s="14"/>
      <c r="BA15" s="17">
        <v>45596</v>
      </c>
    </row>
    <row r="16" spans="1:53">
      <c r="A16" s="14">
        <v>891380054</v>
      </c>
      <c r="B16" s="14">
        <v>5</v>
      </c>
      <c r="C16" s="14" t="s">
        <v>16</v>
      </c>
      <c r="D16" s="14">
        <v>5</v>
      </c>
      <c r="E16" s="14" t="s">
        <v>17</v>
      </c>
      <c r="F16" s="14" t="s">
        <v>18</v>
      </c>
      <c r="G16" s="14" t="s">
        <v>37</v>
      </c>
      <c r="H16" s="14" t="s">
        <v>37</v>
      </c>
      <c r="I16" s="14" t="s">
        <v>78</v>
      </c>
      <c r="J16" s="17">
        <v>45510</v>
      </c>
      <c r="K16" s="15">
        <v>45536</v>
      </c>
      <c r="L16" s="17">
        <v>45537.291666666664</v>
      </c>
      <c r="M16" s="14">
        <v>19939</v>
      </c>
      <c r="N16" s="14">
        <v>868158</v>
      </c>
      <c r="O16" s="16">
        <v>868158</v>
      </c>
      <c r="P16" s="14" t="s">
        <v>38</v>
      </c>
      <c r="Q16" s="17">
        <v>45537</v>
      </c>
      <c r="R16" s="14" t="s">
        <v>20</v>
      </c>
      <c r="S16" s="14" t="s">
        <v>118</v>
      </c>
      <c r="T16" s="14" t="s">
        <v>97</v>
      </c>
      <c r="U16" s="14" t="s">
        <v>118</v>
      </c>
      <c r="V16" s="14" t="b">
        <v>0</v>
      </c>
      <c r="W16" s="16">
        <v>868158</v>
      </c>
      <c r="X16" s="14">
        <v>1222511334</v>
      </c>
      <c r="Y16" s="14"/>
      <c r="Z16" s="14"/>
      <c r="AA16" s="14"/>
      <c r="AB16" s="14"/>
      <c r="AC16" s="14"/>
      <c r="AD16" s="14"/>
      <c r="AE16" s="14"/>
      <c r="AF16" s="14"/>
      <c r="AG16" s="126">
        <f t="shared" si="3"/>
        <v>868158</v>
      </c>
      <c r="AH16" s="14"/>
      <c r="AI16" s="14"/>
      <c r="AJ16" s="16">
        <v>868158</v>
      </c>
      <c r="AK16" s="16">
        <v>868158</v>
      </c>
      <c r="AL16" s="16">
        <v>0</v>
      </c>
      <c r="AM16" s="16">
        <v>0</v>
      </c>
      <c r="AN16" s="16">
        <v>0</v>
      </c>
      <c r="AO16" s="16">
        <v>0</v>
      </c>
      <c r="AP16" s="16"/>
      <c r="AQ16" s="125"/>
      <c r="AR16" s="125"/>
      <c r="AS16" s="125"/>
      <c r="AT16" s="16">
        <v>868158</v>
      </c>
      <c r="AU16" s="16">
        <v>0</v>
      </c>
      <c r="AV16" s="16"/>
      <c r="AW16" s="14"/>
      <c r="AX16" s="14"/>
      <c r="AY16" s="14"/>
      <c r="AZ16" s="14"/>
      <c r="BA16" s="17">
        <v>45596</v>
      </c>
    </row>
    <row r="17" spans="1:53">
      <c r="A17" s="14">
        <v>891380054</v>
      </c>
      <c r="B17" s="14">
        <v>5</v>
      </c>
      <c r="C17" s="14" t="s">
        <v>16</v>
      </c>
      <c r="D17" s="14">
        <v>5</v>
      </c>
      <c r="E17" s="14" t="s">
        <v>17</v>
      </c>
      <c r="F17" s="14" t="s">
        <v>18</v>
      </c>
      <c r="G17" s="14" t="s">
        <v>39</v>
      </c>
      <c r="H17" s="14" t="s">
        <v>39</v>
      </c>
      <c r="I17" s="14" t="s">
        <v>79</v>
      </c>
      <c r="J17" s="17">
        <v>45510</v>
      </c>
      <c r="K17" s="15">
        <v>45536</v>
      </c>
      <c r="L17" s="17">
        <v>45537.291666666664</v>
      </c>
      <c r="M17" s="14">
        <v>19940</v>
      </c>
      <c r="N17" s="14">
        <v>479778</v>
      </c>
      <c r="O17" s="16">
        <v>479778</v>
      </c>
      <c r="P17" s="14" t="s">
        <v>38</v>
      </c>
      <c r="Q17" s="17">
        <v>45537</v>
      </c>
      <c r="R17" s="14" t="s">
        <v>20</v>
      </c>
      <c r="S17" s="14" t="s">
        <v>118</v>
      </c>
      <c r="T17" s="14" t="s">
        <v>97</v>
      </c>
      <c r="U17" s="14" t="s">
        <v>118</v>
      </c>
      <c r="V17" s="14" t="b">
        <v>0</v>
      </c>
      <c r="W17" s="16">
        <v>479778</v>
      </c>
      <c r="X17" s="14">
        <v>1222512436</v>
      </c>
      <c r="Y17" s="14"/>
      <c r="Z17" s="14"/>
      <c r="AA17" s="14"/>
      <c r="AB17" s="14"/>
      <c r="AC17" s="14"/>
      <c r="AD17" s="14"/>
      <c r="AE17" s="14"/>
      <c r="AF17" s="14"/>
      <c r="AG17" s="126">
        <f t="shared" si="3"/>
        <v>479778</v>
      </c>
      <c r="AH17" s="14"/>
      <c r="AI17" s="14"/>
      <c r="AJ17" s="16">
        <v>479778</v>
      </c>
      <c r="AK17" s="16">
        <v>479778</v>
      </c>
      <c r="AL17" s="16">
        <v>0</v>
      </c>
      <c r="AM17" s="16">
        <v>0</v>
      </c>
      <c r="AN17" s="16">
        <v>0</v>
      </c>
      <c r="AO17" s="16">
        <v>0</v>
      </c>
      <c r="AP17" s="16"/>
      <c r="AQ17" s="125"/>
      <c r="AR17" s="125"/>
      <c r="AS17" s="125"/>
      <c r="AT17" s="16">
        <v>479778</v>
      </c>
      <c r="AU17" s="16">
        <v>0</v>
      </c>
      <c r="AV17" s="16"/>
      <c r="AW17" s="14"/>
      <c r="AX17" s="14"/>
      <c r="AY17" s="14"/>
      <c r="AZ17" s="14"/>
      <c r="BA17" s="17">
        <v>45596</v>
      </c>
    </row>
    <row r="18" spans="1:53">
      <c r="A18" s="14">
        <v>891380054</v>
      </c>
      <c r="B18" s="14">
        <v>5</v>
      </c>
      <c r="C18" s="14" t="s">
        <v>16</v>
      </c>
      <c r="D18" s="14">
        <v>10</v>
      </c>
      <c r="E18" s="14" t="s">
        <v>27</v>
      </c>
      <c r="F18" s="14" t="s">
        <v>18</v>
      </c>
      <c r="G18" s="14" t="s">
        <v>40</v>
      </c>
      <c r="H18" s="14" t="s">
        <v>40</v>
      </c>
      <c r="I18" s="14" t="s">
        <v>80</v>
      </c>
      <c r="J18" s="17">
        <v>45513</v>
      </c>
      <c r="K18" s="15">
        <v>45537</v>
      </c>
      <c r="L18" s="17">
        <v>45537.340504976855</v>
      </c>
      <c r="M18" s="14">
        <v>19942</v>
      </c>
      <c r="N18" s="14">
        <v>81400</v>
      </c>
      <c r="O18" s="16">
        <v>81400</v>
      </c>
      <c r="P18" s="14" t="s">
        <v>38</v>
      </c>
      <c r="Q18" s="17">
        <v>45537</v>
      </c>
      <c r="R18" s="14" t="s">
        <v>20</v>
      </c>
      <c r="S18" s="14" t="s">
        <v>123</v>
      </c>
      <c r="T18" s="14" t="s">
        <v>97</v>
      </c>
      <c r="U18" s="14" t="s">
        <v>123</v>
      </c>
      <c r="V18" s="14" t="b">
        <v>0</v>
      </c>
      <c r="W18" s="16">
        <v>0</v>
      </c>
      <c r="X18" s="14"/>
      <c r="Y18" s="14"/>
      <c r="Z18" s="14"/>
      <c r="AA18" s="126">
        <f>O18</f>
        <v>81400</v>
      </c>
      <c r="AB18" s="14"/>
      <c r="AC18" s="14"/>
      <c r="AD18" s="14"/>
      <c r="AE18" s="14"/>
      <c r="AF18" s="14"/>
      <c r="AG18" s="14"/>
      <c r="AH18" s="14"/>
      <c r="AI18" s="14"/>
      <c r="AJ18" s="16">
        <v>81400</v>
      </c>
      <c r="AK18" s="16">
        <v>81400</v>
      </c>
      <c r="AL18" s="16">
        <v>0</v>
      </c>
      <c r="AM18" s="16">
        <v>0</v>
      </c>
      <c r="AN18" s="16">
        <v>0</v>
      </c>
      <c r="AO18" s="16">
        <v>0</v>
      </c>
      <c r="AP18" s="16"/>
      <c r="AQ18" s="125"/>
      <c r="AR18" s="125"/>
      <c r="AS18" s="125"/>
      <c r="AT18" s="16">
        <v>81400</v>
      </c>
      <c r="AU18" s="16">
        <v>81400</v>
      </c>
      <c r="AV18" s="16">
        <v>0</v>
      </c>
      <c r="AW18" s="14">
        <v>4800065579</v>
      </c>
      <c r="AX18" s="14" t="s">
        <v>183</v>
      </c>
      <c r="AY18" s="14" t="s">
        <v>117</v>
      </c>
      <c r="AZ18" s="16">
        <v>5465864</v>
      </c>
      <c r="BA18" s="17">
        <v>45596</v>
      </c>
    </row>
    <row r="19" spans="1:53">
      <c r="A19" s="14">
        <v>891380054</v>
      </c>
      <c r="B19" s="14">
        <v>5</v>
      </c>
      <c r="C19" s="14" t="s">
        <v>16</v>
      </c>
      <c r="D19" s="14">
        <v>5</v>
      </c>
      <c r="E19" s="14" t="s">
        <v>17</v>
      </c>
      <c r="F19" s="14" t="s">
        <v>18</v>
      </c>
      <c r="G19" s="14" t="s">
        <v>41</v>
      </c>
      <c r="H19" s="14" t="s">
        <v>41</v>
      </c>
      <c r="I19" s="14" t="s">
        <v>81</v>
      </c>
      <c r="J19" s="17">
        <v>45515</v>
      </c>
      <c r="K19" s="15">
        <v>45536</v>
      </c>
      <c r="L19" s="17">
        <v>45537.291666666664</v>
      </c>
      <c r="M19" s="14">
        <v>19940</v>
      </c>
      <c r="N19" s="14">
        <v>118500</v>
      </c>
      <c r="O19" s="16">
        <v>118500</v>
      </c>
      <c r="P19" s="14" t="s">
        <v>38</v>
      </c>
      <c r="Q19" s="17">
        <v>45537</v>
      </c>
      <c r="R19" s="14" t="s">
        <v>20</v>
      </c>
      <c r="S19" s="14" t="s">
        <v>120</v>
      </c>
      <c r="T19" s="14" t="s">
        <v>100</v>
      </c>
      <c r="U19" s="14" t="s">
        <v>120</v>
      </c>
      <c r="V19" s="14" t="b">
        <v>0</v>
      </c>
      <c r="W19" s="16">
        <v>0</v>
      </c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26">
        <f>O19</f>
        <v>118500</v>
      </c>
      <c r="AI19" s="14"/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/>
      <c r="AQ19" s="125"/>
      <c r="AR19" s="125"/>
      <c r="AS19" s="125"/>
      <c r="AT19" s="16">
        <v>0</v>
      </c>
      <c r="AU19" s="16">
        <v>0</v>
      </c>
      <c r="AV19" s="16"/>
      <c r="AW19" s="14"/>
      <c r="AX19" s="14"/>
      <c r="AY19" s="14"/>
      <c r="AZ19" s="14"/>
      <c r="BA19" s="17">
        <v>45596</v>
      </c>
    </row>
    <row r="20" spans="1:53">
      <c r="A20" s="14">
        <v>891380054</v>
      </c>
      <c r="B20" s="14">
        <v>5</v>
      </c>
      <c r="C20" s="14" t="s">
        <v>16</v>
      </c>
      <c r="D20" s="14">
        <v>5</v>
      </c>
      <c r="E20" s="14" t="s">
        <v>17</v>
      </c>
      <c r="F20" s="14" t="s">
        <v>18</v>
      </c>
      <c r="G20" s="14" t="s">
        <v>42</v>
      </c>
      <c r="H20" s="14" t="s">
        <v>42</v>
      </c>
      <c r="I20" s="14" t="s">
        <v>82</v>
      </c>
      <c r="J20" s="17">
        <v>45519</v>
      </c>
      <c r="K20" s="15">
        <v>45536</v>
      </c>
      <c r="L20" s="17">
        <v>45537.291666666664</v>
      </c>
      <c r="M20" s="14">
        <v>19939</v>
      </c>
      <c r="N20" s="14">
        <v>2435359</v>
      </c>
      <c r="O20" s="16">
        <v>2155292</v>
      </c>
      <c r="P20" s="14" t="s">
        <v>38</v>
      </c>
      <c r="Q20" s="17">
        <v>45537</v>
      </c>
      <c r="R20" s="14" t="s">
        <v>20</v>
      </c>
      <c r="S20" s="14" t="s">
        <v>118</v>
      </c>
      <c r="T20" s="14" t="s">
        <v>97</v>
      </c>
      <c r="U20" s="14" t="s">
        <v>118</v>
      </c>
      <c r="V20" s="14" t="b">
        <v>0</v>
      </c>
      <c r="W20" s="16">
        <v>2155292</v>
      </c>
      <c r="X20" s="14">
        <v>1222511880</v>
      </c>
      <c r="Y20" s="14"/>
      <c r="Z20" s="14"/>
      <c r="AA20" s="14"/>
      <c r="AB20" s="14"/>
      <c r="AC20" s="14"/>
      <c r="AD20" s="14"/>
      <c r="AE20" s="14"/>
      <c r="AF20" s="14"/>
      <c r="AG20" s="126">
        <f>O20</f>
        <v>2155292</v>
      </c>
      <c r="AH20" s="14"/>
      <c r="AI20" s="14"/>
      <c r="AJ20" s="16">
        <v>2435359</v>
      </c>
      <c r="AK20" s="16">
        <v>2435359</v>
      </c>
      <c r="AL20" s="16">
        <v>0</v>
      </c>
      <c r="AM20" s="16">
        <v>0</v>
      </c>
      <c r="AN20" s="16">
        <v>0</v>
      </c>
      <c r="AO20" s="16">
        <v>0</v>
      </c>
      <c r="AP20" s="16"/>
      <c r="AQ20" s="125"/>
      <c r="AR20" s="125"/>
      <c r="AS20" s="125"/>
      <c r="AT20" s="16">
        <v>2155292</v>
      </c>
      <c r="AU20" s="16">
        <v>0</v>
      </c>
      <c r="AV20" s="16"/>
      <c r="AW20" s="14"/>
      <c r="AX20" s="14"/>
      <c r="AY20" s="14"/>
      <c r="AZ20" s="14"/>
      <c r="BA20" s="17">
        <v>45596</v>
      </c>
    </row>
    <row r="21" spans="1:53">
      <c r="A21" s="14">
        <v>891380054</v>
      </c>
      <c r="B21" s="14">
        <v>5</v>
      </c>
      <c r="C21" s="14" t="s">
        <v>16</v>
      </c>
      <c r="D21" s="14">
        <v>10</v>
      </c>
      <c r="E21" s="14" t="s">
        <v>27</v>
      </c>
      <c r="F21" s="14" t="s">
        <v>18</v>
      </c>
      <c r="G21" s="14" t="s">
        <v>43</v>
      </c>
      <c r="H21" s="14" t="s">
        <v>43</v>
      </c>
      <c r="I21" s="14" t="s">
        <v>83</v>
      </c>
      <c r="J21" s="17">
        <v>45522</v>
      </c>
      <c r="K21" s="15">
        <v>45537</v>
      </c>
      <c r="L21" s="17">
        <v>45537.343790046296</v>
      </c>
      <c r="M21" s="14">
        <v>19942</v>
      </c>
      <c r="N21" s="14">
        <v>1401561</v>
      </c>
      <c r="O21" s="16">
        <v>1401561</v>
      </c>
      <c r="P21" s="14" t="s">
        <v>38</v>
      </c>
      <c r="Q21" s="17">
        <v>45537</v>
      </c>
      <c r="R21" s="14" t="s">
        <v>20</v>
      </c>
      <c r="S21" s="14" t="s">
        <v>123</v>
      </c>
      <c r="T21" s="14" t="s">
        <v>97</v>
      </c>
      <c r="U21" s="14" t="s">
        <v>123</v>
      </c>
      <c r="V21" s="14" t="b">
        <v>0</v>
      </c>
      <c r="W21" s="16">
        <v>0</v>
      </c>
      <c r="X21" s="14"/>
      <c r="Y21" s="14"/>
      <c r="Z21" s="14"/>
      <c r="AA21" s="126">
        <f>O21</f>
        <v>1401561</v>
      </c>
      <c r="AB21" s="14"/>
      <c r="AC21" s="14"/>
      <c r="AD21" s="14"/>
      <c r="AE21" s="14"/>
      <c r="AF21" s="14"/>
      <c r="AG21" s="14"/>
      <c r="AH21" s="14"/>
      <c r="AI21" s="14"/>
      <c r="AJ21" s="16">
        <v>1401561</v>
      </c>
      <c r="AK21" s="16">
        <v>1401561</v>
      </c>
      <c r="AL21" s="16">
        <v>0</v>
      </c>
      <c r="AM21" s="16">
        <v>0</v>
      </c>
      <c r="AN21" s="16">
        <v>0</v>
      </c>
      <c r="AO21" s="16">
        <v>0</v>
      </c>
      <c r="AP21" s="16"/>
      <c r="AQ21" s="125"/>
      <c r="AR21" s="125"/>
      <c r="AS21" s="125"/>
      <c r="AT21" s="16">
        <v>1401561</v>
      </c>
      <c r="AU21" s="16">
        <v>1401561</v>
      </c>
      <c r="AV21" s="16">
        <v>0</v>
      </c>
      <c r="AW21" s="14">
        <v>4800065579</v>
      </c>
      <c r="AX21" s="14" t="s">
        <v>183</v>
      </c>
      <c r="AY21" s="14" t="s">
        <v>117</v>
      </c>
      <c r="AZ21" s="16">
        <v>5465864</v>
      </c>
      <c r="BA21" s="17">
        <v>45596</v>
      </c>
    </row>
    <row r="22" spans="1:53">
      <c r="A22" s="14">
        <v>891380054</v>
      </c>
      <c r="B22" s="14">
        <v>5</v>
      </c>
      <c r="C22" s="14" t="s">
        <v>16</v>
      </c>
      <c r="D22" s="14">
        <v>5</v>
      </c>
      <c r="E22" s="14" t="s">
        <v>17</v>
      </c>
      <c r="F22" s="14" t="s">
        <v>18</v>
      </c>
      <c r="G22" s="14" t="s">
        <v>44</v>
      </c>
      <c r="H22" s="14" t="s">
        <v>44</v>
      </c>
      <c r="I22" s="14" t="s">
        <v>84</v>
      </c>
      <c r="J22" s="17">
        <v>45523</v>
      </c>
      <c r="K22" s="15">
        <v>45536</v>
      </c>
      <c r="L22" s="17">
        <v>45537.291666666664</v>
      </c>
      <c r="M22" s="14">
        <v>19940</v>
      </c>
      <c r="N22" s="14">
        <v>201600</v>
      </c>
      <c r="O22" s="16">
        <v>201600</v>
      </c>
      <c r="P22" s="14" t="s">
        <v>38</v>
      </c>
      <c r="Q22" s="17">
        <v>45537</v>
      </c>
      <c r="R22" s="14" t="s">
        <v>20</v>
      </c>
      <c r="S22" s="14" t="s">
        <v>118</v>
      </c>
      <c r="T22" s="14" t="s">
        <v>97</v>
      </c>
      <c r="U22" s="14" t="s">
        <v>118</v>
      </c>
      <c r="V22" s="14" t="b">
        <v>0</v>
      </c>
      <c r="W22" s="16">
        <v>201600</v>
      </c>
      <c r="X22" s="14">
        <v>1222512484</v>
      </c>
      <c r="Y22" s="14"/>
      <c r="Z22" s="14"/>
      <c r="AA22" s="14"/>
      <c r="AB22" s="14"/>
      <c r="AC22" s="14"/>
      <c r="AD22" s="14"/>
      <c r="AE22" s="14"/>
      <c r="AF22" s="14"/>
      <c r="AG22" s="126">
        <f t="shared" ref="AG22:AG23" si="4">O22</f>
        <v>201600</v>
      </c>
      <c r="AH22" s="14"/>
      <c r="AI22" s="14"/>
      <c r="AJ22" s="16">
        <v>201600</v>
      </c>
      <c r="AK22" s="16">
        <v>201600</v>
      </c>
      <c r="AL22" s="16">
        <v>0</v>
      </c>
      <c r="AM22" s="16">
        <v>0</v>
      </c>
      <c r="AN22" s="16">
        <v>0</v>
      </c>
      <c r="AO22" s="16">
        <v>0</v>
      </c>
      <c r="AP22" s="16"/>
      <c r="AQ22" s="125"/>
      <c r="AR22" s="125"/>
      <c r="AS22" s="125"/>
      <c r="AT22" s="16">
        <v>201600</v>
      </c>
      <c r="AU22" s="16">
        <v>0</v>
      </c>
      <c r="AV22" s="16"/>
      <c r="AW22" s="14"/>
      <c r="AX22" s="14"/>
      <c r="AY22" s="14"/>
      <c r="AZ22" s="14"/>
      <c r="BA22" s="17">
        <v>45596</v>
      </c>
    </row>
    <row r="23" spans="1:53">
      <c r="A23" s="14">
        <v>891380054</v>
      </c>
      <c r="B23" s="14">
        <v>5</v>
      </c>
      <c r="C23" s="14" t="s">
        <v>16</v>
      </c>
      <c r="D23" s="14">
        <v>5</v>
      </c>
      <c r="E23" s="14" t="s">
        <v>17</v>
      </c>
      <c r="F23" s="14" t="s">
        <v>18</v>
      </c>
      <c r="G23" s="14" t="s">
        <v>45</v>
      </c>
      <c r="H23" s="14" t="s">
        <v>45</v>
      </c>
      <c r="I23" s="14" t="s">
        <v>85</v>
      </c>
      <c r="J23" s="17">
        <v>45526</v>
      </c>
      <c r="K23" s="15">
        <v>45536</v>
      </c>
      <c r="L23" s="17">
        <v>45537.291666666664</v>
      </c>
      <c r="M23" s="14">
        <v>19940</v>
      </c>
      <c r="N23" s="14">
        <v>331459</v>
      </c>
      <c r="O23" s="16">
        <v>331459</v>
      </c>
      <c r="P23" s="14" t="s">
        <v>38</v>
      </c>
      <c r="Q23" s="17">
        <v>45537</v>
      </c>
      <c r="R23" s="14" t="s">
        <v>20</v>
      </c>
      <c r="S23" s="14" t="s">
        <v>118</v>
      </c>
      <c r="T23" s="14" t="s">
        <v>97</v>
      </c>
      <c r="U23" s="14" t="s">
        <v>118</v>
      </c>
      <c r="V23" s="14" t="b">
        <v>0</v>
      </c>
      <c r="W23" s="16">
        <v>331459</v>
      </c>
      <c r="X23" s="14">
        <v>1222512533</v>
      </c>
      <c r="Y23" s="14"/>
      <c r="Z23" s="14"/>
      <c r="AA23" s="14"/>
      <c r="AB23" s="14"/>
      <c r="AC23" s="14"/>
      <c r="AD23" s="14"/>
      <c r="AE23" s="14"/>
      <c r="AF23" s="14"/>
      <c r="AG23" s="126">
        <f t="shared" si="4"/>
        <v>331459</v>
      </c>
      <c r="AH23" s="14"/>
      <c r="AI23" s="14"/>
      <c r="AJ23" s="16">
        <v>331459</v>
      </c>
      <c r="AK23" s="16">
        <v>331459</v>
      </c>
      <c r="AL23" s="16">
        <v>0</v>
      </c>
      <c r="AM23" s="16">
        <v>0</v>
      </c>
      <c r="AN23" s="16">
        <v>0</v>
      </c>
      <c r="AO23" s="16">
        <v>0</v>
      </c>
      <c r="AP23" s="16"/>
      <c r="AQ23" s="125"/>
      <c r="AR23" s="125"/>
      <c r="AS23" s="125"/>
      <c r="AT23" s="16">
        <v>331459</v>
      </c>
      <c r="AU23" s="16">
        <v>0</v>
      </c>
      <c r="AV23" s="16"/>
      <c r="AW23" s="14"/>
      <c r="AX23" s="14"/>
      <c r="AY23" s="14"/>
      <c r="AZ23" s="14"/>
      <c r="BA23" s="17">
        <v>45596</v>
      </c>
    </row>
    <row r="24" spans="1:53">
      <c r="A24" s="14">
        <v>891380054</v>
      </c>
      <c r="B24" s="14">
        <v>5</v>
      </c>
      <c r="C24" s="14" t="s">
        <v>16</v>
      </c>
      <c r="D24" s="14">
        <v>5</v>
      </c>
      <c r="E24" s="14" t="s">
        <v>17</v>
      </c>
      <c r="F24" s="14" t="s">
        <v>18</v>
      </c>
      <c r="G24" s="14" t="s">
        <v>46</v>
      </c>
      <c r="H24" s="14" t="s">
        <v>46</v>
      </c>
      <c r="I24" s="14" t="s">
        <v>86</v>
      </c>
      <c r="J24" s="17">
        <v>45527</v>
      </c>
      <c r="K24" s="15">
        <v>45536</v>
      </c>
      <c r="L24" s="17">
        <v>45537.291666666664</v>
      </c>
      <c r="M24" s="14">
        <v>19940</v>
      </c>
      <c r="N24" s="14">
        <v>425427</v>
      </c>
      <c r="O24" s="16">
        <v>425427</v>
      </c>
      <c r="P24" s="14" t="s">
        <v>38</v>
      </c>
      <c r="Q24" s="17">
        <v>45537</v>
      </c>
      <c r="R24" s="14" t="s">
        <v>20</v>
      </c>
      <c r="S24" s="14" t="s">
        <v>123</v>
      </c>
      <c r="T24" s="14" t="s">
        <v>97</v>
      </c>
      <c r="U24" s="14" t="s">
        <v>123</v>
      </c>
      <c r="V24" s="14" t="b">
        <v>0</v>
      </c>
      <c r="W24" s="16">
        <v>0</v>
      </c>
      <c r="X24" s="14"/>
      <c r="Y24" s="14"/>
      <c r="Z24" s="14"/>
      <c r="AA24" s="126">
        <f t="shared" ref="AA24:AA25" si="5">O24</f>
        <v>425427</v>
      </c>
      <c r="AB24" s="14"/>
      <c r="AC24" s="14"/>
      <c r="AD24" s="14"/>
      <c r="AE24" s="14"/>
      <c r="AF24" s="14"/>
      <c r="AG24" s="14"/>
      <c r="AH24" s="14"/>
      <c r="AI24" s="14"/>
      <c r="AJ24" s="16">
        <v>425427</v>
      </c>
      <c r="AK24" s="16">
        <v>425427</v>
      </c>
      <c r="AL24" s="16">
        <v>0</v>
      </c>
      <c r="AM24" s="16">
        <v>0</v>
      </c>
      <c r="AN24" s="16">
        <v>0</v>
      </c>
      <c r="AO24" s="16">
        <v>0</v>
      </c>
      <c r="AP24" s="16"/>
      <c r="AQ24" s="125"/>
      <c r="AR24" s="125"/>
      <c r="AS24" s="125"/>
      <c r="AT24" s="16">
        <v>425427</v>
      </c>
      <c r="AU24" s="16">
        <v>425427</v>
      </c>
      <c r="AV24" s="16">
        <v>0</v>
      </c>
      <c r="AW24" s="14">
        <v>4800065579</v>
      </c>
      <c r="AX24" s="14" t="s">
        <v>183</v>
      </c>
      <c r="AY24" s="14" t="s">
        <v>117</v>
      </c>
      <c r="AZ24" s="16">
        <v>5465864</v>
      </c>
      <c r="BA24" s="17">
        <v>45596</v>
      </c>
    </row>
    <row r="25" spans="1:53">
      <c r="A25" s="14">
        <v>891380054</v>
      </c>
      <c r="B25" s="14">
        <v>5</v>
      </c>
      <c r="C25" s="14" t="s">
        <v>16</v>
      </c>
      <c r="D25" s="14">
        <v>10</v>
      </c>
      <c r="E25" s="14" t="s">
        <v>27</v>
      </c>
      <c r="F25" s="14" t="s">
        <v>18</v>
      </c>
      <c r="G25" s="14" t="s">
        <v>47</v>
      </c>
      <c r="H25" s="14" t="s">
        <v>47</v>
      </c>
      <c r="I25" s="14" t="s">
        <v>87</v>
      </c>
      <c r="J25" s="17">
        <v>45529</v>
      </c>
      <c r="K25" s="15">
        <v>45537</v>
      </c>
      <c r="L25" s="17">
        <v>45537.348201273147</v>
      </c>
      <c r="M25" s="14">
        <v>19942</v>
      </c>
      <c r="N25" s="14">
        <v>241172</v>
      </c>
      <c r="O25" s="16">
        <v>241172</v>
      </c>
      <c r="P25" s="14" t="s">
        <v>38</v>
      </c>
      <c r="Q25" s="17">
        <v>45537</v>
      </c>
      <c r="R25" s="14" t="s">
        <v>20</v>
      </c>
      <c r="S25" s="14" t="s">
        <v>123</v>
      </c>
      <c r="T25" s="14" t="s">
        <v>97</v>
      </c>
      <c r="U25" s="14" t="s">
        <v>123</v>
      </c>
      <c r="V25" s="14" t="b">
        <v>0</v>
      </c>
      <c r="W25" s="16">
        <v>0</v>
      </c>
      <c r="X25" s="14"/>
      <c r="Y25" s="14"/>
      <c r="Z25" s="14"/>
      <c r="AA25" s="126">
        <f t="shared" si="5"/>
        <v>241172</v>
      </c>
      <c r="AB25" s="14"/>
      <c r="AC25" s="14"/>
      <c r="AD25" s="14"/>
      <c r="AE25" s="14"/>
      <c r="AF25" s="14"/>
      <c r="AG25" s="14"/>
      <c r="AH25" s="14"/>
      <c r="AI25" s="14"/>
      <c r="AJ25" s="16">
        <v>241172</v>
      </c>
      <c r="AK25" s="16">
        <v>241172</v>
      </c>
      <c r="AL25" s="16">
        <v>0</v>
      </c>
      <c r="AM25" s="16">
        <v>0</v>
      </c>
      <c r="AN25" s="16">
        <v>0</v>
      </c>
      <c r="AO25" s="16">
        <v>0</v>
      </c>
      <c r="AP25" s="16"/>
      <c r="AQ25" s="125"/>
      <c r="AR25" s="125"/>
      <c r="AS25" s="125"/>
      <c r="AT25" s="16">
        <v>241172</v>
      </c>
      <c r="AU25" s="16">
        <v>241172</v>
      </c>
      <c r="AV25" s="16">
        <v>0</v>
      </c>
      <c r="AW25" s="14">
        <v>4800065579</v>
      </c>
      <c r="AX25" s="14" t="s">
        <v>183</v>
      </c>
      <c r="AY25" s="14" t="s">
        <v>117</v>
      </c>
      <c r="AZ25" s="16">
        <v>5465864</v>
      </c>
      <c r="BA25" s="17">
        <v>45596</v>
      </c>
    </row>
    <row r="26" spans="1:53">
      <c r="A26" s="14">
        <v>891380054</v>
      </c>
      <c r="B26" s="14">
        <v>5</v>
      </c>
      <c r="C26" s="14" t="s">
        <v>16</v>
      </c>
      <c r="D26" s="14">
        <v>5</v>
      </c>
      <c r="E26" s="14" t="s">
        <v>17</v>
      </c>
      <c r="F26" s="14" t="s">
        <v>18</v>
      </c>
      <c r="G26" s="14" t="s">
        <v>48</v>
      </c>
      <c r="H26" s="14" t="s">
        <v>48</v>
      </c>
      <c r="I26" s="14" t="s">
        <v>88</v>
      </c>
      <c r="J26" s="17">
        <v>45537</v>
      </c>
      <c r="K26" s="14"/>
      <c r="L26" s="17">
        <v>45572.291666666664</v>
      </c>
      <c r="M26" s="14"/>
      <c r="N26" s="14">
        <v>768245</v>
      </c>
      <c r="O26" s="16">
        <v>768245</v>
      </c>
      <c r="P26" s="14" t="s">
        <v>49</v>
      </c>
      <c r="Q26" s="17"/>
      <c r="R26" s="14" t="s">
        <v>50</v>
      </c>
      <c r="S26" s="14" t="s">
        <v>118</v>
      </c>
      <c r="T26" s="14" t="s">
        <v>97</v>
      </c>
      <c r="U26" s="14" t="s">
        <v>118</v>
      </c>
      <c r="V26" s="14" t="b">
        <v>0</v>
      </c>
      <c r="W26" s="16">
        <v>768245</v>
      </c>
      <c r="X26" s="14">
        <v>1222531594</v>
      </c>
      <c r="Y26" s="14"/>
      <c r="Z26" s="14"/>
      <c r="AA26" s="14"/>
      <c r="AB26" s="14"/>
      <c r="AC26" s="14"/>
      <c r="AD26" s="14"/>
      <c r="AE26" s="14"/>
      <c r="AF26" s="14"/>
      <c r="AG26" s="126">
        <f t="shared" ref="AG26:AG30" si="6">O26</f>
        <v>768245</v>
      </c>
      <c r="AH26" s="14"/>
      <c r="AI26" s="14"/>
      <c r="AJ26" s="16">
        <v>768245</v>
      </c>
      <c r="AK26" s="16">
        <v>768245</v>
      </c>
      <c r="AL26" s="16">
        <v>0</v>
      </c>
      <c r="AM26" s="16">
        <v>0</v>
      </c>
      <c r="AN26" s="16">
        <v>0</v>
      </c>
      <c r="AO26" s="16">
        <v>0</v>
      </c>
      <c r="AP26" s="16"/>
      <c r="AQ26" s="125"/>
      <c r="AR26" s="125"/>
      <c r="AS26" s="125"/>
      <c r="AT26" s="16">
        <v>768245</v>
      </c>
      <c r="AU26" s="16">
        <v>0</v>
      </c>
      <c r="AV26" s="16"/>
      <c r="AW26" s="14"/>
      <c r="AX26" s="14"/>
      <c r="AY26" s="14"/>
      <c r="AZ26" s="14"/>
      <c r="BA26" s="17">
        <v>45596</v>
      </c>
    </row>
    <row r="27" spans="1:53">
      <c r="A27" s="14">
        <v>891380054</v>
      </c>
      <c r="B27" s="14">
        <v>5</v>
      </c>
      <c r="C27" s="14" t="s">
        <v>16</v>
      </c>
      <c r="D27" s="14">
        <v>5</v>
      </c>
      <c r="E27" s="14" t="s">
        <v>17</v>
      </c>
      <c r="F27" s="14" t="s">
        <v>18</v>
      </c>
      <c r="G27" s="14" t="s">
        <v>51</v>
      </c>
      <c r="H27" s="14" t="s">
        <v>51</v>
      </c>
      <c r="I27" s="14" t="s">
        <v>89</v>
      </c>
      <c r="J27" s="17">
        <v>45541</v>
      </c>
      <c r="K27" s="14"/>
      <c r="L27" s="17">
        <v>45572.291666666664</v>
      </c>
      <c r="M27" s="14"/>
      <c r="N27" s="14">
        <v>1521085</v>
      </c>
      <c r="O27" s="16">
        <v>1521085</v>
      </c>
      <c r="P27" s="14" t="s">
        <v>49</v>
      </c>
      <c r="Q27" s="17"/>
      <c r="R27" s="14" t="s">
        <v>50</v>
      </c>
      <c r="S27" s="14" t="s">
        <v>118</v>
      </c>
      <c r="T27" s="14" t="s">
        <v>97</v>
      </c>
      <c r="U27" s="14" t="s">
        <v>120</v>
      </c>
      <c r="V27" s="14" t="b">
        <v>0</v>
      </c>
      <c r="W27" s="16">
        <v>0</v>
      </c>
      <c r="X27" s="14"/>
      <c r="Y27" s="14"/>
      <c r="Z27" s="14"/>
      <c r="AA27" s="14"/>
      <c r="AB27" s="14"/>
      <c r="AC27" s="14"/>
      <c r="AD27" s="14"/>
      <c r="AE27" s="14"/>
      <c r="AF27" s="14"/>
      <c r="AG27" s="126">
        <f t="shared" si="6"/>
        <v>1521085</v>
      </c>
      <c r="AH27" s="14"/>
      <c r="AI27" s="14"/>
      <c r="AJ27" s="16">
        <v>1521085</v>
      </c>
      <c r="AK27" s="16">
        <v>1521085</v>
      </c>
      <c r="AL27" s="16">
        <v>0</v>
      </c>
      <c r="AM27" s="16">
        <v>0</v>
      </c>
      <c r="AN27" s="16">
        <v>0</v>
      </c>
      <c r="AO27" s="16">
        <v>0</v>
      </c>
      <c r="AP27" s="16"/>
      <c r="AQ27" s="125"/>
      <c r="AR27" s="125"/>
      <c r="AS27" s="125"/>
      <c r="AT27" s="16">
        <v>1521085</v>
      </c>
      <c r="AU27" s="16">
        <v>0</v>
      </c>
      <c r="AV27" s="16"/>
      <c r="AW27" s="14"/>
      <c r="AX27" s="14"/>
      <c r="AY27" s="14"/>
      <c r="AZ27" s="14"/>
      <c r="BA27" s="17">
        <v>45596</v>
      </c>
    </row>
    <row r="28" spans="1:53">
      <c r="A28" s="14">
        <v>891380054</v>
      </c>
      <c r="B28" s="14">
        <v>5</v>
      </c>
      <c r="C28" s="14" t="s">
        <v>16</v>
      </c>
      <c r="D28" s="14">
        <v>5</v>
      </c>
      <c r="E28" s="14" t="s">
        <v>17</v>
      </c>
      <c r="F28" s="14" t="s">
        <v>18</v>
      </c>
      <c r="G28" s="14" t="s">
        <v>52</v>
      </c>
      <c r="H28" s="14" t="s">
        <v>52</v>
      </c>
      <c r="I28" s="14" t="s">
        <v>90</v>
      </c>
      <c r="J28" s="17">
        <v>45542</v>
      </c>
      <c r="K28" s="14"/>
      <c r="L28" s="17">
        <v>45572.291666666664</v>
      </c>
      <c r="M28" s="14"/>
      <c r="N28" s="14">
        <v>524023</v>
      </c>
      <c r="O28" s="16">
        <v>524023</v>
      </c>
      <c r="P28" s="14" t="s">
        <v>49</v>
      </c>
      <c r="Q28" s="17"/>
      <c r="R28" s="14" t="s">
        <v>50</v>
      </c>
      <c r="S28" s="14" t="s">
        <v>118</v>
      </c>
      <c r="T28" s="14" t="s">
        <v>97</v>
      </c>
      <c r="U28" s="14" t="s">
        <v>118</v>
      </c>
      <c r="V28" s="14" t="b">
        <v>0</v>
      </c>
      <c r="W28" s="16">
        <v>524023</v>
      </c>
      <c r="X28" s="14">
        <v>1222531647</v>
      </c>
      <c r="Y28" s="14"/>
      <c r="Z28" s="14"/>
      <c r="AA28" s="14"/>
      <c r="AB28" s="14"/>
      <c r="AC28" s="14"/>
      <c r="AD28" s="14"/>
      <c r="AE28" s="14"/>
      <c r="AF28" s="14"/>
      <c r="AG28" s="126">
        <f t="shared" si="6"/>
        <v>524023</v>
      </c>
      <c r="AH28" s="14"/>
      <c r="AI28" s="14"/>
      <c r="AJ28" s="16">
        <v>524023</v>
      </c>
      <c r="AK28" s="16">
        <v>524023</v>
      </c>
      <c r="AL28" s="16">
        <v>0</v>
      </c>
      <c r="AM28" s="16">
        <v>0</v>
      </c>
      <c r="AN28" s="16">
        <v>0</v>
      </c>
      <c r="AO28" s="16">
        <v>0</v>
      </c>
      <c r="AP28" s="16"/>
      <c r="AQ28" s="125"/>
      <c r="AR28" s="125"/>
      <c r="AS28" s="125"/>
      <c r="AT28" s="16">
        <v>524023</v>
      </c>
      <c r="AU28" s="16">
        <v>0</v>
      </c>
      <c r="AV28" s="16"/>
      <c r="AW28" s="14"/>
      <c r="AX28" s="14"/>
      <c r="AY28" s="14"/>
      <c r="AZ28" s="14"/>
      <c r="BA28" s="17">
        <v>45596</v>
      </c>
    </row>
    <row r="29" spans="1:53">
      <c r="A29" s="14">
        <v>891380054</v>
      </c>
      <c r="B29" s="14">
        <v>5</v>
      </c>
      <c r="C29" s="14" t="s">
        <v>16</v>
      </c>
      <c r="D29" s="14">
        <v>5</v>
      </c>
      <c r="E29" s="14" t="s">
        <v>17</v>
      </c>
      <c r="F29" s="14" t="s">
        <v>18</v>
      </c>
      <c r="G29" s="14" t="s">
        <v>53</v>
      </c>
      <c r="H29" s="14" t="s">
        <v>53</v>
      </c>
      <c r="I29" s="14" t="s">
        <v>91</v>
      </c>
      <c r="J29" s="17">
        <v>45542</v>
      </c>
      <c r="K29" s="14"/>
      <c r="L29" s="17">
        <v>45572.291666666664</v>
      </c>
      <c r="M29" s="14"/>
      <c r="N29" s="14">
        <v>853726</v>
      </c>
      <c r="O29" s="16">
        <v>853726</v>
      </c>
      <c r="P29" s="14" t="s">
        <v>49</v>
      </c>
      <c r="Q29" s="17"/>
      <c r="R29" s="14" t="s">
        <v>50</v>
      </c>
      <c r="S29" s="14" t="s">
        <v>118</v>
      </c>
      <c r="T29" s="14" t="s">
        <v>97</v>
      </c>
      <c r="U29" s="14" t="s">
        <v>118</v>
      </c>
      <c r="V29" s="14" t="b">
        <v>0</v>
      </c>
      <c r="W29" s="16">
        <v>853726</v>
      </c>
      <c r="X29" s="14">
        <v>1222531648</v>
      </c>
      <c r="Y29" s="14"/>
      <c r="Z29" s="14"/>
      <c r="AA29" s="14"/>
      <c r="AB29" s="14"/>
      <c r="AC29" s="14"/>
      <c r="AD29" s="14"/>
      <c r="AE29" s="14"/>
      <c r="AF29" s="14"/>
      <c r="AG29" s="126">
        <f t="shared" si="6"/>
        <v>853726</v>
      </c>
      <c r="AH29" s="14"/>
      <c r="AI29" s="14"/>
      <c r="AJ29" s="16">
        <v>853726</v>
      </c>
      <c r="AK29" s="16">
        <v>853726</v>
      </c>
      <c r="AL29" s="16">
        <v>0</v>
      </c>
      <c r="AM29" s="16">
        <v>0</v>
      </c>
      <c r="AN29" s="16">
        <v>0</v>
      </c>
      <c r="AO29" s="16">
        <v>0</v>
      </c>
      <c r="AP29" s="16"/>
      <c r="AQ29" s="125"/>
      <c r="AR29" s="125"/>
      <c r="AS29" s="125"/>
      <c r="AT29" s="16">
        <v>853726</v>
      </c>
      <c r="AU29" s="16">
        <v>0</v>
      </c>
      <c r="AV29" s="16"/>
      <c r="AW29" s="14"/>
      <c r="AX29" s="14"/>
      <c r="AY29" s="14"/>
      <c r="AZ29" s="14"/>
      <c r="BA29" s="17">
        <v>45596</v>
      </c>
    </row>
    <row r="30" spans="1:53">
      <c r="A30" s="14">
        <v>891380054</v>
      </c>
      <c r="B30" s="14">
        <v>5</v>
      </c>
      <c r="C30" s="14" t="s">
        <v>16</v>
      </c>
      <c r="D30" s="14">
        <v>5</v>
      </c>
      <c r="E30" s="14" t="s">
        <v>17</v>
      </c>
      <c r="F30" s="14" t="s">
        <v>18</v>
      </c>
      <c r="G30" s="14" t="s">
        <v>54</v>
      </c>
      <c r="H30" s="14" t="s">
        <v>54</v>
      </c>
      <c r="I30" s="14" t="s">
        <v>92</v>
      </c>
      <c r="J30" s="17">
        <v>45546</v>
      </c>
      <c r="K30" s="14"/>
      <c r="L30" s="17">
        <v>45572.291666666664</v>
      </c>
      <c r="M30" s="14"/>
      <c r="N30" s="14">
        <v>151933</v>
      </c>
      <c r="O30" s="16">
        <v>151933</v>
      </c>
      <c r="P30" s="14" t="s">
        <v>49</v>
      </c>
      <c r="Q30" s="17"/>
      <c r="R30" s="14" t="s">
        <v>50</v>
      </c>
      <c r="S30" s="14" t="s">
        <v>118</v>
      </c>
      <c r="T30" s="14" t="s">
        <v>97</v>
      </c>
      <c r="U30" s="14" t="s">
        <v>118</v>
      </c>
      <c r="V30" s="14" t="b">
        <v>0</v>
      </c>
      <c r="W30" s="16">
        <v>151933</v>
      </c>
      <c r="X30" s="14">
        <v>1222530467</v>
      </c>
      <c r="Y30" s="14"/>
      <c r="Z30" s="14"/>
      <c r="AA30" s="14"/>
      <c r="AB30" s="14"/>
      <c r="AC30" s="14"/>
      <c r="AD30" s="14"/>
      <c r="AE30" s="14"/>
      <c r="AF30" s="14"/>
      <c r="AG30" s="126">
        <f t="shared" si="6"/>
        <v>151933</v>
      </c>
      <c r="AH30" s="14"/>
      <c r="AI30" s="14"/>
      <c r="AJ30" s="16">
        <v>151933</v>
      </c>
      <c r="AK30" s="16">
        <v>151933</v>
      </c>
      <c r="AL30" s="16">
        <v>0</v>
      </c>
      <c r="AM30" s="16">
        <v>0</v>
      </c>
      <c r="AN30" s="16">
        <v>0</v>
      </c>
      <c r="AO30" s="16">
        <v>0</v>
      </c>
      <c r="AP30" s="16"/>
      <c r="AQ30" s="125"/>
      <c r="AR30" s="125"/>
      <c r="AS30" s="125"/>
      <c r="AT30" s="16">
        <v>151933</v>
      </c>
      <c r="AU30" s="16">
        <v>0</v>
      </c>
      <c r="AV30" s="16"/>
      <c r="AW30" s="14"/>
      <c r="AX30" s="14"/>
      <c r="AY30" s="14"/>
      <c r="AZ30" s="14"/>
      <c r="BA30" s="17">
        <v>45596</v>
      </c>
    </row>
    <row r="31" spans="1:53">
      <c r="A31" s="14">
        <v>891380054</v>
      </c>
      <c r="B31" s="14">
        <v>5</v>
      </c>
      <c r="C31" s="14" t="s">
        <v>16</v>
      </c>
      <c r="D31" s="14">
        <v>10</v>
      </c>
      <c r="E31" s="14" t="s">
        <v>27</v>
      </c>
      <c r="F31" s="14" t="s">
        <v>18</v>
      </c>
      <c r="G31" s="14" t="s">
        <v>55</v>
      </c>
      <c r="H31" s="14" t="s">
        <v>55</v>
      </c>
      <c r="I31" s="14" t="s">
        <v>93</v>
      </c>
      <c r="J31" s="17">
        <v>45557</v>
      </c>
      <c r="K31" s="14"/>
      <c r="L31" s="17">
        <v>45597.291666666664</v>
      </c>
      <c r="M31" s="14"/>
      <c r="N31" s="14">
        <v>300983</v>
      </c>
      <c r="O31" s="16">
        <v>300983</v>
      </c>
      <c r="P31" s="14" t="s">
        <v>49</v>
      </c>
      <c r="Q31" s="17"/>
      <c r="R31" s="14" t="s">
        <v>50</v>
      </c>
      <c r="S31" s="14" t="s">
        <v>120</v>
      </c>
      <c r="T31" s="14" t="s">
        <v>100</v>
      </c>
      <c r="U31" s="14" t="s">
        <v>120</v>
      </c>
      <c r="V31" s="14" t="b">
        <v>0</v>
      </c>
      <c r="W31" s="16">
        <v>0</v>
      </c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26">
        <f>O31</f>
        <v>300983</v>
      </c>
      <c r="AI31" s="14"/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/>
      <c r="AQ31" s="125"/>
      <c r="AR31" s="125"/>
      <c r="AS31" s="125"/>
      <c r="AT31" s="16">
        <v>0</v>
      </c>
      <c r="AU31" s="16">
        <v>0</v>
      </c>
      <c r="AV31" s="16"/>
      <c r="AW31" s="14"/>
      <c r="AX31" s="14"/>
      <c r="AY31" s="14"/>
      <c r="AZ31" s="14"/>
      <c r="BA31" s="17">
        <v>45596</v>
      </c>
    </row>
    <row r="32" spans="1:53">
      <c r="A32" s="14">
        <v>891380054</v>
      </c>
      <c r="B32" s="14">
        <v>5</v>
      </c>
      <c r="C32" s="14" t="s">
        <v>16</v>
      </c>
      <c r="D32" s="14">
        <v>5</v>
      </c>
      <c r="E32" s="14" t="s">
        <v>17</v>
      </c>
      <c r="F32" s="14" t="s">
        <v>18</v>
      </c>
      <c r="G32" s="14" t="s">
        <v>56</v>
      </c>
      <c r="H32" s="14" t="s">
        <v>56</v>
      </c>
      <c r="I32" s="14" t="s">
        <v>94</v>
      </c>
      <c r="J32" s="17">
        <v>45560</v>
      </c>
      <c r="K32" s="14"/>
      <c r="L32" s="17">
        <v>45572.291666666664</v>
      </c>
      <c r="M32" s="14"/>
      <c r="N32" s="14">
        <v>364238</v>
      </c>
      <c r="O32" s="16">
        <v>364238</v>
      </c>
      <c r="P32" s="14" t="s">
        <v>49</v>
      </c>
      <c r="Q32" s="17"/>
      <c r="R32" s="14" t="s">
        <v>50</v>
      </c>
      <c r="S32" s="14" t="s">
        <v>118</v>
      </c>
      <c r="T32" s="14" t="s">
        <v>97</v>
      </c>
      <c r="U32" s="14" t="s">
        <v>118</v>
      </c>
      <c r="V32" s="14" t="b">
        <v>0</v>
      </c>
      <c r="W32" s="16">
        <v>364238</v>
      </c>
      <c r="X32" s="14">
        <v>1222532032</v>
      </c>
      <c r="Y32" s="14"/>
      <c r="Z32" s="14"/>
      <c r="AA32" s="14"/>
      <c r="AB32" s="14"/>
      <c r="AC32" s="14"/>
      <c r="AD32" s="14"/>
      <c r="AE32" s="14"/>
      <c r="AF32" s="14"/>
      <c r="AG32" s="126">
        <f t="shared" ref="AG32:AG34" si="7">O32</f>
        <v>364238</v>
      </c>
      <c r="AH32" s="14"/>
      <c r="AI32" s="14"/>
      <c r="AJ32" s="16">
        <v>364238</v>
      </c>
      <c r="AK32" s="16">
        <v>364238</v>
      </c>
      <c r="AL32" s="16">
        <v>0</v>
      </c>
      <c r="AM32" s="16">
        <v>0</v>
      </c>
      <c r="AN32" s="16">
        <v>0</v>
      </c>
      <c r="AO32" s="16">
        <v>0</v>
      </c>
      <c r="AP32" s="16"/>
      <c r="AQ32" s="125"/>
      <c r="AR32" s="125"/>
      <c r="AS32" s="125"/>
      <c r="AT32" s="16">
        <v>364238</v>
      </c>
      <c r="AU32" s="16">
        <v>0</v>
      </c>
      <c r="AV32" s="16"/>
      <c r="AW32" s="14"/>
      <c r="AX32" s="14"/>
      <c r="AY32" s="14"/>
      <c r="AZ32" s="14"/>
      <c r="BA32" s="17">
        <v>45596</v>
      </c>
    </row>
    <row r="33" spans="1:53">
      <c r="A33" s="14">
        <v>891380054</v>
      </c>
      <c r="B33" s="14">
        <v>5</v>
      </c>
      <c r="C33" s="14" t="s">
        <v>16</v>
      </c>
      <c r="D33" s="14">
        <v>5</v>
      </c>
      <c r="E33" s="14" t="s">
        <v>17</v>
      </c>
      <c r="F33" s="14" t="s">
        <v>18</v>
      </c>
      <c r="G33" s="14" t="s">
        <v>57</v>
      </c>
      <c r="H33" s="14" t="s">
        <v>57</v>
      </c>
      <c r="I33" s="14" t="s">
        <v>95</v>
      </c>
      <c r="J33" s="17">
        <v>45560</v>
      </c>
      <c r="K33" s="14"/>
      <c r="L33" s="17">
        <v>45572.291666666664</v>
      </c>
      <c r="M33" s="14"/>
      <c r="N33" s="14">
        <v>642745</v>
      </c>
      <c r="O33" s="16">
        <v>642745</v>
      </c>
      <c r="P33" s="14" t="s">
        <v>49</v>
      </c>
      <c r="Q33" s="17"/>
      <c r="R33" s="14" t="s">
        <v>50</v>
      </c>
      <c r="S33" s="14" t="s">
        <v>118</v>
      </c>
      <c r="T33" s="14" t="s">
        <v>97</v>
      </c>
      <c r="U33" s="14" t="s">
        <v>118</v>
      </c>
      <c r="V33" s="14" t="b">
        <v>0</v>
      </c>
      <c r="W33" s="16">
        <v>642745</v>
      </c>
      <c r="X33" s="14">
        <v>1222532038</v>
      </c>
      <c r="Y33" s="14"/>
      <c r="Z33" s="14"/>
      <c r="AA33" s="14"/>
      <c r="AB33" s="14"/>
      <c r="AC33" s="14"/>
      <c r="AD33" s="14"/>
      <c r="AE33" s="14"/>
      <c r="AF33" s="14"/>
      <c r="AG33" s="126">
        <f t="shared" si="7"/>
        <v>642745</v>
      </c>
      <c r="AH33" s="14"/>
      <c r="AI33" s="14"/>
      <c r="AJ33" s="16">
        <v>642745</v>
      </c>
      <c r="AK33" s="16">
        <v>642745</v>
      </c>
      <c r="AL33" s="16">
        <v>0</v>
      </c>
      <c r="AM33" s="16">
        <v>0</v>
      </c>
      <c r="AN33" s="16">
        <v>0</v>
      </c>
      <c r="AO33" s="16">
        <v>0</v>
      </c>
      <c r="AP33" s="16"/>
      <c r="AQ33" s="125"/>
      <c r="AR33" s="125"/>
      <c r="AS33" s="125"/>
      <c r="AT33" s="16">
        <v>642745</v>
      </c>
      <c r="AU33" s="16">
        <v>0</v>
      </c>
      <c r="AV33" s="16"/>
      <c r="AW33" s="14"/>
      <c r="AX33" s="14"/>
      <c r="AY33" s="14"/>
      <c r="AZ33" s="14"/>
      <c r="BA33" s="17">
        <v>45596</v>
      </c>
    </row>
    <row r="34" spans="1:53">
      <c r="A34" s="14">
        <v>891380054</v>
      </c>
      <c r="B34" s="14">
        <v>5</v>
      </c>
      <c r="C34" s="14" t="s">
        <v>16</v>
      </c>
      <c r="D34" s="14">
        <v>5</v>
      </c>
      <c r="E34" s="14" t="s">
        <v>17</v>
      </c>
      <c r="F34" s="14" t="s">
        <v>18</v>
      </c>
      <c r="G34" s="14" t="s">
        <v>58</v>
      </c>
      <c r="H34" s="14" t="s">
        <v>58</v>
      </c>
      <c r="I34" s="14" t="s">
        <v>96</v>
      </c>
      <c r="J34" s="17">
        <v>45565</v>
      </c>
      <c r="K34" s="14"/>
      <c r="L34" s="17">
        <v>45572.291666666664</v>
      </c>
      <c r="M34" s="14"/>
      <c r="N34" s="14">
        <v>4243829</v>
      </c>
      <c r="O34" s="16">
        <v>4243829</v>
      </c>
      <c r="P34" s="14" t="s">
        <v>49</v>
      </c>
      <c r="Q34" s="17"/>
      <c r="R34" s="14" t="s">
        <v>50</v>
      </c>
      <c r="S34" s="14" t="s">
        <v>118</v>
      </c>
      <c r="T34" s="14" t="s">
        <v>97</v>
      </c>
      <c r="U34" s="14" t="s">
        <v>118</v>
      </c>
      <c r="V34" s="14" t="b">
        <v>0</v>
      </c>
      <c r="W34" s="16">
        <v>0</v>
      </c>
      <c r="X34" s="14"/>
      <c r="Y34" s="14"/>
      <c r="Z34" s="14"/>
      <c r="AA34" s="14"/>
      <c r="AB34" s="14"/>
      <c r="AC34" s="14"/>
      <c r="AD34" s="14"/>
      <c r="AE34" s="14"/>
      <c r="AF34" s="14"/>
      <c r="AG34" s="126">
        <f t="shared" si="7"/>
        <v>4243829</v>
      </c>
      <c r="AH34" s="14"/>
      <c r="AI34" s="14"/>
      <c r="AJ34" s="16">
        <v>4243829</v>
      </c>
      <c r="AK34" s="16">
        <v>4243829</v>
      </c>
      <c r="AL34" s="16">
        <v>0</v>
      </c>
      <c r="AM34" s="16">
        <v>0</v>
      </c>
      <c r="AN34" s="16">
        <v>0</v>
      </c>
      <c r="AO34" s="16">
        <v>0</v>
      </c>
      <c r="AP34" s="16"/>
      <c r="AQ34" s="125"/>
      <c r="AR34" s="125"/>
      <c r="AS34" s="125"/>
      <c r="AT34" s="16">
        <v>4243829</v>
      </c>
      <c r="AU34" s="16">
        <v>0</v>
      </c>
      <c r="AV34" s="16"/>
      <c r="AW34" s="14"/>
      <c r="AX34" s="14"/>
      <c r="AY34" s="14"/>
      <c r="AZ34" s="14"/>
      <c r="BA34" s="17">
        <v>45596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6" sqref="E26"/>
    </sheetView>
  </sheetViews>
  <sheetFormatPr baseColWidth="10" defaultRowHeight="12.5"/>
  <cols>
    <col min="1" max="1" width="0.9140625" style="32" customWidth="1"/>
    <col min="2" max="2" width="7.1640625" style="32" customWidth="1"/>
    <col min="3" max="3" width="16.08203125" style="32" customWidth="1"/>
    <col min="4" max="4" width="10.58203125" style="32" customWidth="1"/>
    <col min="5" max="6" width="10.5" style="32" customWidth="1"/>
    <col min="7" max="7" width="7.5" style="32" customWidth="1"/>
    <col min="8" max="8" width="19.08203125" style="32" customWidth="1"/>
    <col min="9" max="9" width="23.33203125" style="32" customWidth="1"/>
    <col min="10" max="10" width="11.4140625" style="32" customWidth="1"/>
    <col min="11" max="11" width="1.58203125" style="32" customWidth="1"/>
    <col min="12" max="12" width="8" style="32" customWidth="1"/>
    <col min="13" max="13" width="15.1640625" style="61" bestFit="1" customWidth="1"/>
    <col min="14" max="14" width="12.6640625" style="32" bestFit="1" customWidth="1"/>
    <col min="15" max="15" width="6.83203125" style="32" bestFit="1" customWidth="1"/>
    <col min="16" max="16" width="12.1640625" style="32" bestFit="1" customWidth="1"/>
    <col min="17" max="225" width="10.6640625" style="32"/>
    <col min="226" max="226" width="4.08203125" style="32" customWidth="1"/>
    <col min="227" max="227" width="10.6640625" style="32"/>
    <col min="228" max="228" width="16.08203125" style="32" customWidth="1"/>
    <col min="229" max="229" width="10.58203125" style="32" customWidth="1"/>
    <col min="230" max="233" width="10.6640625" style="32"/>
    <col min="234" max="234" width="20.6640625" style="32" customWidth="1"/>
    <col min="235" max="235" width="12.83203125" style="32" customWidth="1"/>
    <col min="236" max="236" width="1.58203125" style="32" customWidth="1"/>
    <col min="237" max="481" width="10.6640625" style="32"/>
    <col min="482" max="482" width="4.08203125" style="32" customWidth="1"/>
    <col min="483" max="483" width="10.6640625" style="32"/>
    <col min="484" max="484" width="16.08203125" style="32" customWidth="1"/>
    <col min="485" max="485" width="10.58203125" style="32" customWidth="1"/>
    <col min="486" max="489" width="10.6640625" style="32"/>
    <col min="490" max="490" width="20.6640625" style="32" customWidth="1"/>
    <col min="491" max="491" width="12.83203125" style="32" customWidth="1"/>
    <col min="492" max="492" width="1.58203125" style="32" customWidth="1"/>
    <col min="493" max="737" width="10.6640625" style="32"/>
    <col min="738" max="738" width="4.08203125" style="32" customWidth="1"/>
    <col min="739" max="739" width="10.6640625" style="32"/>
    <col min="740" max="740" width="16.08203125" style="32" customWidth="1"/>
    <col min="741" max="741" width="10.58203125" style="32" customWidth="1"/>
    <col min="742" max="745" width="10.6640625" style="32"/>
    <col min="746" max="746" width="20.6640625" style="32" customWidth="1"/>
    <col min="747" max="747" width="12.83203125" style="32" customWidth="1"/>
    <col min="748" max="748" width="1.58203125" style="32" customWidth="1"/>
    <col min="749" max="993" width="10.6640625" style="32"/>
    <col min="994" max="994" width="4.08203125" style="32" customWidth="1"/>
    <col min="995" max="995" width="10.6640625" style="32"/>
    <col min="996" max="996" width="16.08203125" style="32" customWidth="1"/>
    <col min="997" max="997" width="10.58203125" style="32" customWidth="1"/>
    <col min="998" max="1001" width="10.6640625" style="32"/>
    <col min="1002" max="1002" width="20.6640625" style="32" customWidth="1"/>
    <col min="1003" max="1003" width="12.83203125" style="32" customWidth="1"/>
    <col min="1004" max="1004" width="1.58203125" style="32" customWidth="1"/>
    <col min="1005" max="1249" width="10.6640625" style="32"/>
    <col min="1250" max="1250" width="4.08203125" style="32" customWidth="1"/>
    <col min="1251" max="1251" width="10.6640625" style="32"/>
    <col min="1252" max="1252" width="16.08203125" style="32" customWidth="1"/>
    <col min="1253" max="1253" width="10.58203125" style="32" customWidth="1"/>
    <col min="1254" max="1257" width="10.6640625" style="32"/>
    <col min="1258" max="1258" width="20.6640625" style="32" customWidth="1"/>
    <col min="1259" max="1259" width="12.83203125" style="32" customWidth="1"/>
    <col min="1260" max="1260" width="1.58203125" style="32" customWidth="1"/>
    <col min="1261" max="1505" width="10.6640625" style="32"/>
    <col min="1506" max="1506" width="4.08203125" style="32" customWidth="1"/>
    <col min="1507" max="1507" width="10.6640625" style="32"/>
    <col min="1508" max="1508" width="16.08203125" style="32" customWidth="1"/>
    <col min="1509" max="1509" width="10.58203125" style="32" customWidth="1"/>
    <col min="1510" max="1513" width="10.6640625" style="32"/>
    <col min="1514" max="1514" width="20.6640625" style="32" customWidth="1"/>
    <col min="1515" max="1515" width="12.83203125" style="32" customWidth="1"/>
    <col min="1516" max="1516" width="1.58203125" style="32" customWidth="1"/>
    <col min="1517" max="1761" width="10.6640625" style="32"/>
    <col min="1762" max="1762" width="4.08203125" style="32" customWidth="1"/>
    <col min="1763" max="1763" width="10.6640625" style="32"/>
    <col min="1764" max="1764" width="16.08203125" style="32" customWidth="1"/>
    <col min="1765" max="1765" width="10.58203125" style="32" customWidth="1"/>
    <col min="1766" max="1769" width="10.6640625" style="32"/>
    <col min="1770" max="1770" width="20.6640625" style="32" customWidth="1"/>
    <col min="1771" max="1771" width="12.83203125" style="32" customWidth="1"/>
    <col min="1772" max="1772" width="1.58203125" style="32" customWidth="1"/>
    <col min="1773" max="2017" width="10.6640625" style="32"/>
    <col min="2018" max="2018" width="4.08203125" style="32" customWidth="1"/>
    <col min="2019" max="2019" width="10.6640625" style="32"/>
    <col min="2020" max="2020" width="16.08203125" style="32" customWidth="1"/>
    <col min="2021" max="2021" width="10.58203125" style="32" customWidth="1"/>
    <col min="2022" max="2025" width="10.6640625" style="32"/>
    <col min="2026" max="2026" width="20.6640625" style="32" customWidth="1"/>
    <col min="2027" max="2027" width="12.83203125" style="32" customWidth="1"/>
    <col min="2028" max="2028" width="1.58203125" style="32" customWidth="1"/>
    <col min="2029" max="2273" width="10.6640625" style="32"/>
    <col min="2274" max="2274" width="4.08203125" style="32" customWidth="1"/>
    <col min="2275" max="2275" width="10.6640625" style="32"/>
    <col min="2276" max="2276" width="16.08203125" style="32" customWidth="1"/>
    <col min="2277" max="2277" width="10.58203125" style="32" customWidth="1"/>
    <col min="2278" max="2281" width="10.6640625" style="32"/>
    <col min="2282" max="2282" width="20.6640625" style="32" customWidth="1"/>
    <col min="2283" max="2283" width="12.83203125" style="32" customWidth="1"/>
    <col min="2284" max="2284" width="1.58203125" style="32" customWidth="1"/>
    <col min="2285" max="2529" width="10.6640625" style="32"/>
    <col min="2530" max="2530" width="4.08203125" style="32" customWidth="1"/>
    <col min="2531" max="2531" width="10.6640625" style="32"/>
    <col min="2532" max="2532" width="16.08203125" style="32" customWidth="1"/>
    <col min="2533" max="2533" width="10.58203125" style="32" customWidth="1"/>
    <col min="2534" max="2537" width="10.6640625" style="32"/>
    <col min="2538" max="2538" width="20.6640625" style="32" customWidth="1"/>
    <col min="2539" max="2539" width="12.83203125" style="32" customWidth="1"/>
    <col min="2540" max="2540" width="1.58203125" style="32" customWidth="1"/>
    <col min="2541" max="2785" width="10.6640625" style="32"/>
    <col min="2786" max="2786" width="4.08203125" style="32" customWidth="1"/>
    <col min="2787" max="2787" width="10.6640625" style="32"/>
    <col min="2788" max="2788" width="16.08203125" style="32" customWidth="1"/>
    <col min="2789" max="2789" width="10.58203125" style="32" customWidth="1"/>
    <col min="2790" max="2793" width="10.6640625" style="32"/>
    <col min="2794" max="2794" width="20.6640625" style="32" customWidth="1"/>
    <col min="2795" max="2795" width="12.83203125" style="32" customWidth="1"/>
    <col min="2796" max="2796" width="1.58203125" style="32" customWidth="1"/>
    <col min="2797" max="3041" width="10.6640625" style="32"/>
    <col min="3042" max="3042" width="4.08203125" style="32" customWidth="1"/>
    <col min="3043" max="3043" width="10.6640625" style="32"/>
    <col min="3044" max="3044" width="16.08203125" style="32" customWidth="1"/>
    <col min="3045" max="3045" width="10.58203125" style="32" customWidth="1"/>
    <col min="3046" max="3049" width="10.6640625" style="32"/>
    <col min="3050" max="3050" width="20.6640625" style="32" customWidth="1"/>
    <col min="3051" max="3051" width="12.83203125" style="32" customWidth="1"/>
    <col min="3052" max="3052" width="1.58203125" style="32" customWidth="1"/>
    <col min="3053" max="3297" width="10.6640625" style="32"/>
    <col min="3298" max="3298" width="4.08203125" style="32" customWidth="1"/>
    <col min="3299" max="3299" width="10.6640625" style="32"/>
    <col min="3300" max="3300" width="16.08203125" style="32" customWidth="1"/>
    <col min="3301" max="3301" width="10.58203125" style="32" customWidth="1"/>
    <col min="3302" max="3305" width="10.6640625" style="32"/>
    <col min="3306" max="3306" width="20.6640625" style="32" customWidth="1"/>
    <col min="3307" max="3307" width="12.83203125" style="32" customWidth="1"/>
    <col min="3308" max="3308" width="1.58203125" style="32" customWidth="1"/>
    <col min="3309" max="3553" width="10.6640625" style="32"/>
    <col min="3554" max="3554" width="4.08203125" style="32" customWidth="1"/>
    <col min="3555" max="3555" width="10.6640625" style="32"/>
    <col min="3556" max="3556" width="16.08203125" style="32" customWidth="1"/>
    <col min="3557" max="3557" width="10.58203125" style="32" customWidth="1"/>
    <col min="3558" max="3561" width="10.6640625" style="32"/>
    <col min="3562" max="3562" width="20.6640625" style="32" customWidth="1"/>
    <col min="3563" max="3563" width="12.83203125" style="32" customWidth="1"/>
    <col min="3564" max="3564" width="1.58203125" style="32" customWidth="1"/>
    <col min="3565" max="3809" width="10.6640625" style="32"/>
    <col min="3810" max="3810" width="4.08203125" style="32" customWidth="1"/>
    <col min="3811" max="3811" width="10.6640625" style="32"/>
    <col min="3812" max="3812" width="16.08203125" style="32" customWidth="1"/>
    <col min="3813" max="3813" width="10.58203125" style="32" customWidth="1"/>
    <col min="3814" max="3817" width="10.6640625" style="32"/>
    <col min="3818" max="3818" width="20.6640625" style="32" customWidth="1"/>
    <col min="3819" max="3819" width="12.83203125" style="32" customWidth="1"/>
    <col min="3820" max="3820" width="1.58203125" style="32" customWidth="1"/>
    <col min="3821" max="4065" width="10.6640625" style="32"/>
    <col min="4066" max="4066" width="4.08203125" style="32" customWidth="1"/>
    <col min="4067" max="4067" width="10.6640625" style="32"/>
    <col min="4068" max="4068" width="16.08203125" style="32" customWidth="1"/>
    <col min="4069" max="4069" width="10.58203125" style="32" customWidth="1"/>
    <col min="4070" max="4073" width="10.6640625" style="32"/>
    <col min="4074" max="4074" width="20.6640625" style="32" customWidth="1"/>
    <col min="4075" max="4075" width="12.83203125" style="32" customWidth="1"/>
    <col min="4076" max="4076" width="1.58203125" style="32" customWidth="1"/>
    <col min="4077" max="4321" width="10.6640625" style="32"/>
    <col min="4322" max="4322" width="4.08203125" style="32" customWidth="1"/>
    <col min="4323" max="4323" width="10.6640625" style="32"/>
    <col min="4324" max="4324" width="16.08203125" style="32" customWidth="1"/>
    <col min="4325" max="4325" width="10.58203125" style="32" customWidth="1"/>
    <col min="4326" max="4329" width="10.6640625" style="32"/>
    <col min="4330" max="4330" width="20.6640625" style="32" customWidth="1"/>
    <col min="4331" max="4331" width="12.83203125" style="32" customWidth="1"/>
    <col min="4332" max="4332" width="1.58203125" style="32" customWidth="1"/>
    <col min="4333" max="4577" width="10.6640625" style="32"/>
    <col min="4578" max="4578" width="4.08203125" style="32" customWidth="1"/>
    <col min="4579" max="4579" width="10.6640625" style="32"/>
    <col min="4580" max="4580" width="16.08203125" style="32" customWidth="1"/>
    <col min="4581" max="4581" width="10.58203125" style="32" customWidth="1"/>
    <col min="4582" max="4585" width="10.6640625" style="32"/>
    <col min="4586" max="4586" width="20.6640625" style="32" customWidth="1"/>
    <col min="4587" max="4587" width="12.83203125" style="32" customWidth="1"/>
    <col min="4588" max="4588" width="1.58203125" style="32" customWidth="1"/>
    <col min="4589" max="4833" width="10.6640625" style="32"/>
    <col min="4834" max="4834" width="4.08203125" style="32" customWidth="1"/>
    <col min="4835" max="4835" width="10.6640625" style="32"/>
    <col min="4836" max="4836" width="16.08203125" style="32" customWidth="1"/>
    <col min="4837" max="4837" width="10.58203125" style="32" customWidth="1"/>
    <col min="4838" max="4841" width="10.6640625" style="32"/>
    <col min="4842" max="4842" width="20.6640625" style="32" customWidth="1"/>
    <col min="4843" max="4843" width="12.83203125" style="32" customWidth="1"/>
    <col min="4844" max="4844" width="1.58203125" style="32" customWidth="1"/>
    <col min="4845" max="5089" width="10.6640625" style="32"/>
    <col min="5090" max="5090" width="4.08203125" style="32" customWidth="1"/>
    <col min="5091" max="5091" width="10.6640625" style="32"/>
    <col min="5092" max="5092" width="16.08203125" style="32" customWidth="1"/>
    <col min="5093" max="5093" width="10.58203125" style="32" customWidth="1"/>
    <col min="5094" max="5097" width="10.6640625" style="32"/>
    <col min="5098" max="5098" width="20.6640625" style="32" customWidth="1"/>
    <col min="5099" max="5099" width="12.83203125" style="32" customWidth="1"/>
    <col min="5100" max="5100" width="1.58203125" style="32" customWidth="1"/>
    <col min="5101" max="5345" width="10.6640625" style="32"/>
    <col min="5346" max="5346" width="4.08203125" style="32" customWidth="1"/>
    <col min="5347" max="5347" width="10.6640625" style="32"/>
    <col min="5348" max="5348" width="16.08203125" style="32" customWidth="1"/>
    <col min="5349" max="5349" width="10.58203125" style="32" customWidth="1"/>
    <col min="5350" max="5353" width="10.6640625" style="32"/>
    <col min="5354" max="5354" width="20.6640625" style="32" customWidth="1"/>
    <col min="5355" max="5355" width="12.83203125" style="32" customWidth="1"/>
    <col min="5356" max="5356" width="1.58203125" style="32" customWidth="1"/>
    <col min="5357" max="5601" width="10.6640625" style="32"/>
    <col min="5602" max="5602" width="4.08203125" style="32" customWidth="1"/>
    <col min="5603" max="5603" width="10.6640625" style="32"/>
    <col min="5604" max="5604" width="16.08203125" style="32" customWidth="1"/>
    <col min="5605" max="5605" width="10.58203125" style="32" customWidth="1"/>
    <col min="5606" max="5609" width="10.6640625" style="32"/>
    <col min="5610" max="5610" width="20.6640625" style="32" customWidth="1"/>
    <col min="5611" max="5611" width="12.83203125" style="32" customWidth="1"/>
    <col min="5612" max="5612" width="1.58203125" style="32" customWidth="1"/>
    <col min="5613" max="5857" width="10.6640625" style="32"/>
    <col min="5858" max="5858" width="4.08203125" style="32" customWidth="1"/>
    <col min="5859" max="5859" width="10.6640625" style="32"/>
    <col min="5860" max="5860" width="16.08203125" style="32" customWidth="1"/>
    <col min="5861" max="5861" width="10.58203125" style="32" customWidth="1"/>
    <col min="5862" max="5865" width="10.6640625" style="32"/>
    <col min="5866" max="5866" width="20.6640625" style="32" customWidth="1"/>
    <col min="5867" max="5867" width="12.83203125" style="32" customWidth="1"/>
    <col min="5868" max="5868" width="1.58203125" style="32" customWidth="1"/>
    <col min="5869" max="6113" width="10.6640625" style="32"/>
    <col min="6114" max="6114" width="4.08203125" style="32" customWidth="1"/>
    <col min="6115" max="6115" width="10.6640625" style="32"/>
    <col min="6116" max="6116" width="16.08203125" style="32" customWidth="1"/>
    <col min="6117" max="6117" width="10.58203125" style="32" customWidth="1"/>
    <col min="6118" max="6121" width="10.6640625" style="32"/>
    <col min="6122" max="6122" width="20.6640625" style="32" customWidth="1"/>
    <col min="6123" max="6123" width="12.83203125" style="32" customWidth="1"/>
    <col min="6124" max="6124" width="1.58203125" style="32" customWidth="1"/>
    <col min="6125" max="6369" width="10.6640625" style="32"/>
    <col min="6370" max="6370" width="4.08203125" style="32" customWidth="1"/>
    <col min="6371" max="6371" width="10.6640625" style="32"/>
    <col min="6372" max="6372" width="16.08203125" style="32" customWidth="1"/>
    <col min="6373" max="6373" width="10.58203125" style="32" customWidth="1"/>
    <col min="6374" max="6377" width="10.6640625" style="32"/>
    <col min="6378" max="6378" width="20.6640625" style="32" customWidth="1"/>
    <col min="6379" max="6379" width="12.83203125" style="32" customWidth="1"/>
    <col min="6380" max="6380" width="1.58203125" style="32" customWidth="1"/>
    <col min="6381" max="6625" width="10.6640625" style="32"/>
    <col min="6626" max="6626" width="4.08203125" style="32" customWidth="1"/>
    <col min="6627" max="6627" width="10.6640625" style="32"/>
    <col min="6628" max="6628" width="16.08203125" style="32" customWidth="1"/>
    <col min="6629" max="6629" width="10.58203125" style="32" customWidth="1"/>
    <col min="6630" max="6633" width="10.6640625" style="32"/>
    <col min="6634" max="6634" width="20.6640625" style="32" customWidth="1"/>
    <col min="6635" max="6635" width="12.83203125" style="32" customWidth="1"/>
    <col min="6636" max="6636" width="1.58203125" style="32" customWidth="1"/>
    <col min="6637" max="6881" width="10.6640625" style="32"/>
    <col min="6882" max="6882" width="4.08203125" style="32" customWidth="1"/>
    <col min="6883" max="6883" width="10.6640625" style="32"/>
    <col min="6884" max="6884" width="16.08203125" style="32" customWidth="1"/>
    <col min="6885" max="6885" width="10.58203125" style="32" customWidth="1"/>
    <col min="6886" max="6889" width="10.6640625" style="32"/>
    <col min="6890" max="6890" width="20.6640625" style="32" customWidth="1"/>
    <col min="6891" max="6891" width="12.83203125" style="32" customWidth="1"/>
    <col min="6892" max="6892" width="1.58203125" style="32" customWidth="1"/>
    <col min="6893" max="7137" width="10.6640625" style="32"/>
    <col min="7138" max="7138" width="4.08203125" style="32" customWidth="1"/>
    <col min="7139" max="7139" width="10.6640625" style="32"/>
    <col min="7140" max="7140" width="16.08203125" style="32" customWidth="1"/>
    <col min="7141" max="7141" width="10.58203125" style="32" customWidth="1"/>
    <col min="7142" max="7145" width="10.6640625" style="32"/>
    <col min="7146" max="7146" width="20.6640625" style="32" customWidth="1"/>
    <col min="7147" max="7147" width="12.83203125" style="32" customWidth="1"/>
    <col min="7148" max="7148" width="1.58203125" style="32" customWidth="1"/>
    <col min="7149" max="7393" width="10.6640625" style="32"/>
    <col min="7394" max="7394" width="4.08203125" style="32" customWidth="1"/>
    <col min="7395" max="7395" width="10.6640625" style="32"/>
    <col min="7396" max="7396" width="16.08203125" style="32" customWidth="1"/>
    <col min="7397" max="7397" width="10.58203125" style="32" customWidth="1"/>
    <col min="7398" max="7401" width="10.6640625" style="32"/>
    <col min="7402" max="7402" width="20.6640625" style="32" customWidth="1"/>
    <col min="7403" max="7403" width="12.83203125" style="32" customWidth="1"/>
    <col min="7404" max="7404" width="1.58203125" style="32" customWidth="1"/>
    <col min="7405" max="7649" width="10.6640625" style="32"/>
    <col min="7650" max="7650" width="4.08203125" style="32" customWidth="1"/>
    <col min="7651" max="7651" width="10.6640625" style="32"/>
    <col min="7652" max="7652" width="16.08203125" style="32" customWidth="1"/>
    <col min="7653" max="7653" width="10.58203125" style="32" customWidth="1"/>
    <col min="7654" max="7657" width="10.6640625" style="32"/>
    <col min="7658" max="7658" width="20.6640625" style="32" customWidth="1"/>
    <col min="7659" max="7659" width="12.83203125" style="32" customWidth="1"/>
    <col min="7660" max="7660" width="1.58203125" style="32" customWidth="1"/>
    <col min="7661" max="7905" width="10.6640625" style="32"/>
    <col min="7906" max="7906" width="4.08203125" style="32" customWidth="1"/>
    <col min="7907" max="7907" width="10.6640625" style="32"/>
    <col min="7908" max="7908" width="16.08203125" style="32" customWidth="1"/>
    <col min="7909" max="7909" width="10.58203125" style="32" customWidth="1"/>
    <col min="7910" max="7913" width="10.6640625" style="32"/>
    <col min="7914" max="7914" width="20.6640625" style="32" customWidth="1"/>
    <col min="7915" max="7915" width="12.83203125" style="32" customWidth="1"/>
    <col min="7916" max="7916" width="1.58203125" style="32" customWidth="1"/>
    <col min="7917" max="8161" width="10.6640625" style="32"/>
    <col min="8162" max="8162" width="4.08203125" style="32" customWidth="1"/>
    <col min="8163" max="8163" width="10.6640625" style="32"/>
    <col min="8164" max="8164" width="16.08203125" style="32" customWidth="1"/>
    <col min="8165" max="8165" width="10.58203125" style="32" customWidth="1"/>
    <col min="8166" max="8169" width="10.6640625" style="32"/>
    <col min="8170" max="8170" width="20.6640625" style="32" customWidth="1"/>
    <col min="8171" max="8171" width="12.83203125" style="32" customWidth="1"/>
    <col min="8172" max="8172" width="1.58203125" style="32" customWidth="1"/>
    <col min="8173" max="8417" width="10.6640625" style="32"/>
    <col min="8418" max="8418" width="4.08203125" style="32" customWidth="1"/>
    <col min="8419" max="8419" width="10.6640625" style="32"/>
    <col min="8420" max="8420" width="16.08203125" style="32" customWidth="1"/>
    <col min="8421" max="8421" width="10.58203125" style="32" customWidth="1"/>
    <col min="8422" max="8425" width="10.6640625" style="32"/>
    <col min="8426" max="8426" width="20.6640625" style="32" customWidth="1"/>
    <col min="8427" max="8427" width="12.83203125" style="32" customWidth="1"/>
    <col min="8428" max="8428" width="1.58203125" style="32" customWidth="1"/>
    <col min="8429" max="8673" width="10.6640625" style="32"/>
    <col min="8674" max="8674" width="4.08203125" style="32" customWidth="1"/>
    <col min="8675" max="8675" width="10.6640625" style="32"/>
    <col min="8676" max="8676" width="16.08203125" style="32" customWidth="1"/>
    <col min="8677" max="8677" width="10.58203125" style="32" customWidth="1"/>
    <col min="8678" max="8681" width="10.6640625" style="32"/>
    <col min="8682" max="8682" width="20.6640625" style="32" customWidth="1"/>
    <col min="8683" max="8683" width="12.83203125" style="32" customWidth="1"/>
    <col min="8684" max="8684" width="1.58203125" style="32" customWidth="1"/>
    <col min="8685" max="8929" width="10.6640625" style="32"/>
    <col min="8930" max="8930" width="4.08203125" style="32" customWidth="1"/>
    <col min="8931" max="8931" width="10.6640625" style="32"/>
    <col min="8932" max="8932" width="16.08203125" style="32" customWidth="1"/>
    <col min="8933" max="8933" width="10.58203125" style="32" customWidth="1"/>
    <col min="8934" max="8937" width="10.6640625" style="32"/>
    <col min="8938" max="8938" width="20.6640625" style="32" customWidth="1"/>
    <col min="8939" max="8939" width="12.83203125" style="32" customWidth="1"/>
    <col min="8940" max="8940" width="1.58203125" style="32" customWidth="1"/>
    <col min="8941" max="9185" width="10.6640625" style="32"/>
    <col min="9186" max="9186" width="4.08203125" style="32" customWidth="1"/>
    <col min="9187" max="9187" width="10.6640625" style="32"/>
    <col min="9188" max="9188" width="16.08203125" style="32" customWidth="1"/>
    <col min="9189" max="9189" width="10.58203125" style="32" customWidth="1"/>
    <col min="9190" max="9193" width="10.6640625" style="32"/>
    <col min="9194" max="9194" width="20.6640625" style="32" customWidth="1"/>
    <col min="9195" max="9195" width="12.83203125" style="32" customWidth="1"/>
    <col min="9196" max="9196" width="1.58203125" style="32" customWidth="1"/>
    <col min="9197" max="9441" width="10.6640625" style="32"/>
    <col min="9442" max="9442" width="4.08203125" style="32" customWidth="1"/>
    <col min="9443" max="9443" width="10.6640625" style="32"/>
    <col min="9444" max="9444" width="16.08203125" style="32" customWidth="1"/>
    <col min="9445" max="9445" width="10.58203125" style="32" customWidth="1"/>
    <col min="9446" max="9449" width="10.6640625" style="32"/>
    <col min="9450" max="9450" width="20.6640625" style="32" customWidth="1"/>
    <col min="9451" max="9451" width="12.83203125" style="32" customWidth="1"/>
    <col min="9452" max="9452" width="1.58203125" style="32" customWidth="1"/>
    <col min="9453" max="9697" width="10.6640625" style="32"/>
    <col min="9698" max="9698" width="4.08203125" style="32" customWidth="1"/>
    <col min="9699" max="9699" width="10.6640625" style="32"/>
    <col min="9700" max="9700" width="16.08203125" style="32" customWidth="1"/>
    <col min="9701" max="9701" width="10.58203125" style="32" customWidth="1"/>
    <col min="9702" max="9705" width="10.6640625" style="32"/>
    <col min="9706" max="9706" width="20.6640625" style="32" customWidth="1"/>
    <col min="9707" max="9707" width="12.83203125" style="32" customWidth="1"/>
    <col min="9708" max="9708" width="1.58203125" style="32" customWidth="1"/>
    <col min="9709" max="9953" width="10.6640625" style="32"/>
    <col min="9954" max="9954" width="4.08203125" style="32" customWidth="1"/>
    <col min="9955" max="9955" width="10.6640625" style="32"/>
    <col min="9956" max="9956" width="16.08203125" style="32" customWidth="1"/>
    <col min="9957" max="9957" width="10.58203125" style="32" customWidth="1"/>
    <col min="9958" max="9961" width="10.6640625" style="32"/>
    <col min="9962" max="9962" width="20.6640625" style="32" customWidth="1"/>
    <col min="9963" max="9963" width="12.83203125" style="32" customWidth="1"/>
    <col min="9964" max="9964" width="1.58203125" style="32" customWidth="1"/>
    <col min="9965" max="10209" width="10.6640625" style="32"/>
    <col min="10210" max="10210" width="4.08203125" style="32" customWidth="1"/>
    <col min="10211" max="10211" width="10.6640625" style="32"/>
    <col min="10212" max="10212" width="16.08203125" style="32" customWidth="1"/>
    <col min="10213" max="10213" width="10.58203125" style="32" customWidth="1"/>
    <col min="10214" max="10217" width="10.6640625" style="32"/>
    <col min="10218" max="10218" width="20.6640625" style="32" customWidth="1"/>
    <col min="10219" max="10219" width="12.83203125" style="32" customWidth="1"/>
    <col min="10220" max="10220" width="1.58203125" style="32" customWidth="1"/>
    <col min="10221" max="10465" width="10.6640625" style="32"/>
    <col min="10466" max="10466" width="4.08203125" style="32" customWidth="1"/>
    <col min="10467" max="10467" width="10.6640625" style="32"/>
    <col min="10468" max="10468" width="16.08203125" style="32" customWidth="1"/>
    <col min="10469" max="10469" width="10.58203125" style="32" customWidth="1"/>
    <col min="10470" max="10473" width="10.6640625" style="32"/>
    <col min="10474" max="10474" width="20.6640625" style="32" customWidth="1"/>
    <col min="10475" max="10475" width="12.83203125" style="32" customWidth="1"/>
    <col min="10476" max="10476" width="1.58203125" style="32" customWidth="1"/>
    <col min="10477" max="10721" width="10.6640625" style="32"/>
    <col min="10722" max="10722" width="4.08203125" style="32" customWidth="1"/>
    <col min="10723" max="10723" width="10.6640625" style="32"/>
    <col min="10724" max="10724" width="16.08203125" style="32" customWidth="1"/>
    <col min="10725" max="10725" width="10.58203125" style="32" customWidth="1"/>
    <col min="10726" max="10729" width="10.6640625" style="32"/>
    <col min="10730" max="10730" width="20.6640625" style="32" customWidth="1"/>
    <col min="10731" max="10731" width="12.83203125" style="32" customWidth="1"/>
    <col min="10732" max="10732" width="1.58203125" style="32" customWidth="1"/>
    <col min="10733" max="10977" width="10.6640625" style="32"/>
    <col min="10978" max="10978" width="4.08203125" style="32" customWidth="1"/>
    <col min="10979" max="10979" width="10.6640625" style="32"/>
    <col min="10980" max="10980" width="16.08203125" style="32" customWidth="1"/>
    <col min="10981" max="10981" width="10.58203125" style="32" customWidth="1"/>
    <col min="10982" max="10985" width="10.6640625" style="32"/>
    <col min="10986" max="10986" width="20.6640625" style="32" customWidth="1"/>
    <col min="10987" max="10987" width="12.83203125" style="32" customWidth="1"/>
    <col min="10988" max="10988" width="1.58203125" style="32" customWidth="1"/>
    <col min="10989" max="11233" width="10.6640625" style="32"/>
    <col min="11234" max="11234" width="4.08203125" style="32" customWidth="1"/>
    <col min="11235" max="11235" width="10.6640625" style="32"/>
    <col min="11236" max="11236" width="16.08203125" style="32" customWidth="1"/>
    <col min="11237" max="11237" width="10.58203125" style="32" customWidth="1"/>
    <col min="11238" max="11241" width="10.6640625" style="32"/>
    <col min="11242" max="11242" width="20.6640625" style="32" customWidth="1"/>
    <col min="11243" max="11243" width="12.83203125" style="32" customWidth="1"/>
    <col min="11244" max="11244" width="1.58203125" style="32" customWidth="1"/>
    <col min="11245" max="11489" width="10.6640625" style="32"/>
    <col min="11490" max="11490" width="4.08203125" style="32" customWidth="1"/>
    <col min="11491" max="11491" width="10.6640625" style="32"/>
    <col min="11492" max="11492" width="16.08203125" style="32" customWidth="1"/>
    <col min="11493" max="11493" width="10.58203125" style="32" customWidth="1"/>
    <col min="11494" max="11497" width="10.6640625" style="32"/>
    <col min="11498" max="11498" width="20.6640625" style="32" customWidth="1"/>
    <col min="11499" max="11499" width="12.83203125" style="32" customWidth="1"/>
    <col min="11500" max="11500" width="1.58203125" style="32" customWidth="1"/>
    <col min="11501" max="11745" width="10.6640625" style="32"/>
    <col min="11746" max="11746" width="4.08203125" style="32" customWidth="1"/>
    <col min="11747" max="11747" width="10.6640625" style="32"/>
    <col min="11748" max="11748" width="16.08203125" style="32" customWidth="1"/>
    <col min="11749" max="11749" width="10.58203125" style="32" customWidth="1"/>
    <col min="11750" max="11753" width="10.6640625" style="32"/>
    <col min="11754" max="11754" width="20.6640625" style="32" customWidth="1"/>
    <col min="11755" max="11755" width="12.83203125" style="32" customWidth="1"/>
    <col min="11756" max="11756" width="1.58203125" style="32" customWidth="1"/>
    <col min="11757" max="12001" width="10.6640625" style="32"/>
    <col min="12002" max="12002" width="4.08203125" style="32" customWidth="1"/>
    <col min="12003" max="12003" width="10.6640625" style="32"/>
    <col min="12004" max="12004" width="16.08203125" style="32" customWidth="1"/>
    <col min="12005" max="12005" width="10.58203125" style="32" customWidth="1"/>
    <col min="12006" max="12009" width="10.6640625" style="32"/>
    <col min="12010" max="12010" width="20.6640625" style="32" customWidth="1"/>
    <col min="12011" max="12011" width="12.83203125" style="32" customWidth="1"/>
    <col min="12012" max="12012" width="1.58203125" style="32" customWidth="1"/>
    <col min="12013" max="12257" width="10.6640625" style="32"/>
    <col min="12258" max="12258" width="4.08203125" style="32" customWidth="1"/>
    <col min="12259" max="12259" width="10.6640625" style="32"/>
    <col min="12260" max="12260" width="16.08203125" style="32" customWidth="1"/>
    <col min="12261" max="12261" width="10.58203125" style="32" customWidth="1"/>
    <col min="12262" max="12265" width="10.6640625" style="32"/>
    <col min="12266" max="12266" width="20.6640625" style="32" customWidth="1"/>
    <col min="12267" max="12267" width="12.83203125" style="32" customWidth="1"/>
    <col min="12268" max="12268" width="1.58203125" style="32" customWidth="1"/>
    <col min="12269" max="12513" width="10.6640625" style="32"/>
    <col min="12514" max="12514" width="4.08203125" style="32" customWidth="1"/>
    <col min="12515" max="12515" width="10.6640625" style="32"/>
    <col min="12516" max="12516" width="16.08203125" style="32" customWidth="1"/>
    <col min="12517" max="12517" width="10.58203125" style="32" customWidth="1"/>
    <col min="12518" max="12521" width="10.6640625" style="32"/>
    <col min="12522" max="12522" width="20.6640625" style="32" customWidth="1"/>
    <col min="12523" max="12523" width="12.83203125" style="32" customWidth="1"/>
    <col min="12524" max="12524" width="1.58203125" style="32" customWidth="1"/>
    <col min="12525" max="12769" width="10.6640625" style="32"/>
    <col min="12770" max="12770" width="4.08203125" style="32" customWidth="1"/>
    <col min="12771" max="12771" width="10.6640625" style="32"/>
    <col min="12772" max="12772" width="16.08203125" style="32" customWidth="1"/>
    <col min="12773" max="12773" width="10.58203125" style="32" customWidth="1"/>
    <col min="12774" max="12777" width="10.6640625" style="32"/>
    <col min="12778" max="12778" width="20.6640625" style="32" customWidth="1"/>
    <col min="12779" max="12779" width="12.83203125" style="32" customWidth="1"/>
    <col min="12780" max="12780" width="1.58203125" style="32" customWidth="1"/>
    <col min="12781" max="13025" width="10.6640625" style="32"/>
    <col min="13026" max="13026" width="4.08203125" style="32" customWidth="1"/>
    <col min="13027" max="13027" width="10.6640625" style="32"/>
    <col min="13028" max="13028" width="16.08203125" style="32" customWidth="1"/>
    <col min="13029" max="13029" width="10.58203125" style="32" customWidth="1"/>
    <col min="13030" max="13033" width="10.6640625" style="32"/>
    <col min="13034" max="13034" width="20.6640625" style="32" customWidth="1"/>
    <col min="13035" max="13035" width="12.83203125" style="32" customWidth="1"/>
    <col min="13036" max="13036" width="1.58203125" style="32" customWidth="1"/>
    <col min="13037" max="13281" width="10.6640625" style="32"/>
    <col min="13282" max="13282" width="4.08203125" style="32" customWidth="1"/>
    <col min="13283" max="13283" width="10.6640625" style="32"/>
    <col min="13284" max="13284" width="16.08203125" style="32" customWidth="1"/>
    <col min="13285" max="13285" width="10.58203125" style="32" customWidth="1"/>
    <col min="13286" max="13289" width="10.6640625" style="32"/>
    <col min="13290" max="13290" width="20.6640625" style="32" customWidth="1"/>
    <col min="13291" max="13291" width="12.83203125" style="32" customWidth="1"/>
    <col min="13292" max="13292" width="1.58203125" style="32" customWidth="1"/>
    <col min="13293" max="13537" width="10.6640625" style="32"/>
    <col min="13538" max="13538" width="4.08203125" style="32" customWidth="1"/>
    <col min="13539" max="13539" width="10.6640625" style="32"/>
    <col min="13540" max="13540" width="16.08203125" style="32" customWidth="1"/>
    <col min="13541" max="13541" width="10.58203125" style="32" customWidth="1"/>
    <col min="13542" max="13545" width="10.6640625" style="32"/>
    <col min="13546" max="13546" width="20.6640625" style="32" customWidth="1"/>
    <col min="13547" max="13547" width="12.83203125" style="32" customWidth="1"/>
    <col min="13548" max="13548" width="1.58203125" style="32" customWidth="1"/>
    <col min="13549" max="13793" width="10.6640625" style="32"/>
    <col min="13794" max="13794" width="4.08203125" style="32" customWidth="1"/>
    <col min="13795" max="13795" width="10.6640625" style="32"/>
    <col min="13796" max="13796" width="16.08203125" style="32" customWidth="1"/>
    <col min="13797" max="13797" width="10.58203125" style="32" customWidth="1"/>
    <col min="13798" max="13801" width="10.6640625" style="32"/>
    <col min="13802" max="13802" width="20.6640625" style="32" customWidth="1"/>
    <col min="13803" max="13803" width="12.83203125" style="32" customWidth="1"/>
    <col min="13804" max="13804" width="1.58203125" style="32" customWidth="1"/>
    <col min="13805" max="14049" width="10.6640625" style="32"/>
    <col min="14050" max="14050" width="4.08203125" style="32" customWidth="1"/>
    <col min="14051" max="14051" width="10.6640625" style="32"/>
    <col min="14052" max="14052" width="16.08203125" style="32" customWidth="1"/>
    <col min="14053" max="14053" width="10.58203125" style="32" customWidth="1"/>
    <col min="14054" max="14057" width="10.6640625" style="32"/>
    <col min="14058" max="14058" width="20.6640625" style="32" customWidth="1"/>
    <col min="14059" max="14059" width="12.83203125" style="32" customWidth="1"/>
    <col min="14060" max="14060" width="1.58203125" style="32" customWidth="1"/>
    <col min="14061" max="14305" width="10.6640625" style="32"/>
    <col min="14306" max="14306" width="4.08203125" style="32" customWidth="1"/>
    <col min="14307" max="14307" width="10.6640625" style="32"/>
    <col min="14308" max="14308" width="16.08203125" style="32" customWidth="1"/>
    <col min="14309" max="14309" width="10.58203125" style="32" customWidth="1"/>
    <col min="14310" max="14313" width="10.6640625" style="32"/>
    <col min="14314" max="14314" width="20.6640625" style="32" customWidth="1"/>
    <col min="14315" max="14315" width="12.83203125" style="32" customWidth="1"/>
    <col min="14316" max="14316" width="1.58203125" style="32" customWidth="1"/>
    <col min="14317" max="14561" width="10.6640625" style="32"/>
    <col min="14562" max="14562" width="4.08203125" style="32" customWidth="1"/>
    <col min="14563" max="14563" width="10.6640625" style="32"/>
    <col min="14564" max="14564" width="16.08203125" style="32" customWidth="1"/>
    <col min="14565" max="14565" width="10.58203125" style="32" customWidth="1"/>
    <col min="14566" max="14569" width="10.6640625" style="32"/>
    <col min="14570" max="14570" width="20.6640625" style="32" customWidth="1"/>
    <col min="14571" max="14571" width="12.83203125" style="32" customWidth="1"/>
    <col min="14572" max="14572" width="1.58203125" style="32" customWidth="1"/>
    <col min="14573" max="14817" width="10.6640625" style="32"/>
    <col min="14818" max="14818" width="4.08203125" style="32" customWidth="1"/>
    <col min="14819" max="14819" width="10.6640625" style="32"/>
    <col min="14820" max="14820" width="16.08203125" style="32" customWidth="1"/>
    <col min="14821" max="14821" width="10.58203125" style="32" customWidth="1"/>
    <col min="14822" max="14825" width="10.6640625" style="32"/>
    <col min="14826" max="14826" width="20.6640625" style="32" customWidth="1"/>
    <col min="14827" max="14827" width="12.83203125" style="32" customWidth="1"/>
    <col min="14828" max="14828" width="1.58203125" style="32" customWidth="1"/>
    <col min="14829" max="15073" width="10.6640625" style="32"/>
    <col min="15074" max="15074" width="4.08203125" style="32" customWidth="1"/>
    <col min="15075" max="15075" width="10.6640625" style="32"/>
    <col min="15076" max="15076" width="16.08203125" style="32" customWidth="1"/>
    <col min="15077" max="15077" width="10.58203125" style="32" customWidth="1"/>
    <col min="15078" max="15081" width="10.6640625" style="32"/>
    <col min="15082" max="15082" width="20.6640625" style="32" customWidth="1"/>
    <col min="15083" max="15083" width="12.83203125" style="32" customWidth="1"/>
    <col min="15084" max="15084" width="1.58203125" style="32" customWidth="1"/>
    <col min="15085" max="15329" width="10.6640625" style="32"/>
    <col min="15330" max="15330" width="4.08203125" style="32" customWidth="1"/>
    <col min="15331" max="15331" width="10.6640625" style="32"/>
    <col min="15332" max="15332" width="16.08203125" style="32" customWidth="1"/>
    <col min="15333" max="15333" width="10.58203125" style="32" customWidth="1"/>
    <col min="15334" max="15337" width="10.6640625" style="32"/>
    <col min="15338" max="15338" width="20.6640625" style="32" customWidth="1"/>
    <col min="15339" max="15339" width="12.83203125" style="32" customWidth="1"/>
    <col min="15340" max="15340" width="1.58203125" style="32" customWidth="1"/>
    <col min="15341" max="15585" width="10.6640625" style="32"/>
    <col min="15586" max="15586" width="4.08203125" style="32" customWidth="1"/>
    <col min="15587" max="15587" width="10.6640625" style="32"/>
    <col min="15588" max="15588" width="16.08203125" style="32" customWidth="1"/>
    <col min="15589" max="15589" width="10.58203125" style="32" customWidth="1"/>
    <col min="15590" max="15593" width="10.6640625" style="32"/>
    <col min="15594" max="15594" width="20.6640625" style="32" customWidth="1"/>
    <col min="15595" max="15595" width="12.83203125" style="32" customWidth="1"/>
    <col min="15596" max="15596" width="1.58203125" style="32" customWidth="1"/>
    <col min="15597" max="15841" width="10.6640625" style="32"/>
    <col min="15842" max="15842" width="4.08203125" style="32" customWidth="1"/>
    <col min="15843" max="15843" width="10.6640625" style="32"/>
    <col min="15844" max="15844" width="16.08203125" style="32" customWidth="1"/>
    <col min="15845" max="15845" width="10.58203125" style="32" customWidth="1"/>
    <col min="15846" max="15849" width="10.6640625" style="32"/>
    <col min="15850" max="15850" width="20.6640625" style="32" customWidth="1"/>
    <col min="15851" max="15851" width="12.83203125" style="32" customWidth="1"/>
    <col min="15852" max="15852" width="1.58203125" style="32" customWidth="1"/>
    <col min="15853" max="16097" width="10.6640625" style="32"/>
    <col min="16098" max="16098" width="4.08203125" style="32" customWidth="1"/>
    <col min="16099" max="16099" width="10.6640625" style="32"/>
    <col min="16100" max="16100" width="16.08203125" style="32" customWidth="1"/>
    <col min="16101" max="16101" width="10.58203125" style="32" customWidth="1"/>
    <col min="16102" max="16105" width="10.6640625" style="32"/>
    <col min="16106" max="16106" width="20.6640625" style="32" customWidth="1"/>
    <col min="16107" max="16107" width="12.83203125" style="32" customWidth="1"/>
    <col min="16108" max="16108" width="1.58203125" style="32" customWidth="1"/>
    <col min="16109" max="16384" width="10.6640625" style="32"/>
  </cols>
  <sheetData>
    <row r="1" spans="2:10" ht="6" customHeight="1" thickBot="1"/>
    <row r="2" spans="2:10" ht="19.5" customHeight="1">
      <c r="B2" s="33"/>
      <c r="C2" s="34"/>
      <c r="D2" s="35" t="s">
        <v>126</v>
      </c>
      <c r="E2" s="36"/>
      <c r="F2" s="36"/>
      <c r="G2" s="36"/>
      <c r="H2" s="36"/>
      <c r="I2" s="37"/>
      <c r="J2" s="38" t="s">
        <v>127</v>
      </c>
    </row>
    <row r="3" spans="2:10" ht="4.5" customHeight="1" thickBot="1">
      <c r="B3" s="39"/>
      <c r="C3" s="40"/>
      <c r="D3" s="41"/>
      <c r="E3" s="42"/>
      <c r="F3" s="42"/>
      <c r="G3" s="42"/>
      <c r="H3" s="42"/>
      <c r="I3" s="43"/>
      <c r="J3" s="44"/>
    </row>
    <row r="4" spans="2:10" ht="13">
      <c r="B4" s="39"/>
      <c r="C4" s="40"/>
      <c r="D4" s="35" t="s">
        <v>128</v>
      </c>
      <c r="E4" s="36"/>
      <c r="F4" s="36"/>
      <c r="G4" s="36"/>
      <c r="H4" s="36"/>
      <c r="I4" s="37"/>
      <c r="J4" s="38" t="s">
        <v>129</v>
      </c>
    </row>
    <row r="5" spans="2:10" ht="5.25" customHeight="1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>
      <c r="B7" s="51"/>
      <c r="J7" s="52"/>
    </row>
    <row r="8" spans="2:10" ht="9" customHeight="1">
      <c r="B8" s="51"/>
      <c r="J8" s="52"/>
    </row>
    <row r="9" spans="2:10" ht="13">
      <c r="B9" s="51"/>
      <c r="C9" s="53" t="s">
        <v>188</v>
      </c>
      <c r="E9" s="54"/>
      <c r="H9" s="55"/>
      <c r="J9" s="52"/>
    </row>
    <row r="10" spans="2:10" ht="8.25" customHeight="1">
      <c r="B10" s="51"/>
      <c r="J10" s="52"/>
    </row>
    <row r="11" spans="2:10" ht="13">
      <c r="B11" s="51"/>
      <c r="C11" s="53" t="s">
        <v>149</v>
      </c>
      <c r="J11" s="52"/>
    </row>
    <row r="12" spans="2:10" ht="13">
      <c r="B12" s="51"/>
      <c r="C12" s="53" t="s">
        <v>148</v>
      </c>
      <c r="J12" s="52"/>
    </row>
    <row r="13" spans="2:10">
      <c r="B13" s="51"/>
      <c r="J13" s="52"/>
    </row>
    <row r="14" spans="2:10">
      <c r="B14" s="51"/>
      <c r="C14" s="32" t="s">
        <v>190</v>
      </c>
      <c r="G14" s="56"/>
      <c r="H14" s="56"/>
      <c r="I14" s="56"/>
      <c r="J14" s="52"/>
    </row>
    <row r="15" spans="2:10" ht="9" customHeight="1">
      <c r="B15" s="51"/>
      <c r="C15" s="57"/>
      <c r="G15" s="56"/>
      <c r="H15" s="56"/>
      <c r="I15" s="56"/>
      <c r="J15" s="52"/>
    </row>
    <row r="16" spans="2:10" ht="13">
      <c r="B16" s="51"/>
      <c r="C16" s="32" t="s">
        <v>189</v>
      </c>
      <c r="D16" s="54"/>
      <c r="G16" s="56"/>
      <c r="H16" s="58" t="s">
        <v>130</v>
      </c>
      <c r="I16" s="58" t="s">
        <v>131</v>
      </c>
      <c r="J16" s="52"/>
    </row>
    <row r="17" spans="2:14" ht="13">
      <c r="B17" s="51"/>
      <c r="C17" s="53" t="s">
        <v>132</v>
      </c>
      <c r="D17" s="53"/>
      <c r="E17" s="53"/>
      <c r="F17" s="53"/>
      <c r="G17" s="56"/>
      <c r="H17" s="59">
        <v>32</v>
      </c>
      <c r="I17" s="60">
        <v>26207213</v>
      </c>
      <c r="J17" s="52"/>
    </row>
    <row r="18" spans="2:14">
      <c r="B18" s="51"/>
      <c r="C18" s="32" t="s">
        <v>133</v>
      </c>
      <c r="G18" s="56"/>
      <c r="H18" s="62">
        <v>13</v>
      </c>
      <c r="I18" s="63">
        <v>9316585</v>
      </c>
      <c r="J18" s="52"/>
    </row>
    <row r="19" spans="2:14">
      <c r="B19" s="51"/>
      <c r="C19" s="32" t="s">
        <v>134</v>
      </c>
      <c r="G19" s="56"/>
      <c r="H19" s="62">
        <v>1</v>
      </c>
      <c r="I19" s="63">
        <v>2093949</v>
      </c>
      <c r="J19" s="52"/>
    </row>
    <row r="20" spans="2:14">
      <c r="B20" s="51"/>
      <c r="C20" s="32" t="s">
        <v>135</v>
      </c>
      <c r="H20" s="64">
        <v>0</v>
      </c>
      <c r="I20" s="65">
        <v>0</v>
      </c>
      <c r="J20" s="52"/>
    </row>
    <row r="21" spans="2:14">
      <c r="B21" s="51"/>
      <c r="C21" s="32" t="s">
        <v>136</v>
      </c>
      <c r="H21" s="64">
        <v>1</v>
      </c>
      <c r="I21" s="65">
        <v>189862</v>
      </c>
      <c r="J21" s="52"/>
      <c r="N21" s="66"/>
    </row>
    <row r="22" spans="2:14" ht="13" thickBot="1">
      <c r="B22" s="51"/>
      <c r="C22" s="32" t="s">
        <v>137</v>
      </c>
      <c r="H22" s="67">
        <v>0</v>
      </c>
      <c r="I22" s="68">
        <v>0</v>
      </c>
      <c r="J22" s="52"/>
    </row>
    <row r="23" spans="2:14" ht="13">
      <c r="B23" s="51"/>
      <c r="C23" s="53" t="s">
        <v>138</v>
      </c>
      <c r="D23" s="53"/>
      <c r="E23" s="53"/>
      <c r="F23" s="53"/>
      <c r="H23" s="69">
        <f>H18+H19+H20+H21+H22</f>
        <v>15</v>
      </c>
      <c r="I23" s="70">
        <f>I18+I19+I20+I21+I22</f>
        <v>11600396</v>
      </c>
      <c r="J23" s="52"/>
    </row>
    <row r="24" spans="2:14">
      <c r="B24" s="51"/>
      <c r="C24" s="32" t="s">
        <v>139</v>
      </c>
      <c r="H24" s="64">
        <v>15</v>
      </c>
      <c r="I24" s="65">
        <v>14187334</v>
      </c>
      <c r="J24" s="52"/>
    </row>
    <row r="25" spans="2:14" ht="13" thickBot="1">
      <c r="B25" s="51"/>
      <c r="C25" s="32" t="s">
        <v>120</v>
      </c>
      <c r="H25" s="67">
        <v>2</v>
      </c>
      <c r="I25" s="68">
        <v>419483</v>
      </c>
      <c r="J25" s="52"/>
    </row>
    <row r="26" spans="2:14" ht="13">
      <c r="B26" s="51"/>
      <c r="C26" s="53" t="s">
        <v>140</v>
      </c>
      <c r="D26" s="53"/>
      <c r="E26" s="53"/>
      <c r="F26" s="53"/>
      <c r="H26" s="69">
        <f>H24+H25</f>
        <v>17</v>
      </c>
      <c r="I26" s="70">
        <f>I24+I25</f>
        <v>14606817</v>
      </c>
      <c r="J26" s="52"/>
    </row>
    <row r="27" spans="2:14" ht="13.5" thickBot="1">
      <c r="B27" s="51"/>
      <c r="C27" s="56" t="s">
        <v>141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>
      <c r="B28" s="51"/>
      <c r="C28" s="71" t="s">
        <v>142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>
      <c r="B30" s="51"/>
      <c r="C30" s="71" t="s">
        <v>143</v>
      </c>
      <c r="D30" s="71"/>
      <c r="E30" s="56"/>
      <c r="F30" s="56"/>
      <c r="G30" s="56"/>
      <c r="H30" s="76"/>
      <c r="I30" s="77"/>
      <c r="J30" s="74"/>
    </row>
    <row r="31" spans="2:14" ht="13.5" thickTop="1">
      <c r="B31" s="51"/>
      <c r="C31" s="71"/>
      <c r="D31" s="71"/>
      <c r="E31" s="56"/>
      <c r="F31" s="56"/>
      <c r="G31" s="56"/>
      <c r="H31" s="63">
        <f>H23+H26+H28</f>
        <v>32</v>
      </c>
      <c r="I31" s="63">
        <f>I23+I26+I28</f>
        <v>26207213</v>
      </c>
      <c r="J31" s="74"/>
    </row>
    <row r="32" spans="2:14" ht="9.75" customHeight="1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>
      <c r="B38" s="51"/>
      <c r="C38" s="71" t="s">
        <v>163</v>
      </c>
      <c r="D38" s="78"/>
      <c r="E38" s="56"/>
      <c r="F38" s="56"/>
      <c r="G38" s="56"/>
      <c r="H38" s="85" t="s">
        <v>144</v>
      </c>
      <c r="I38" s="78"/>
      <c r="J38" s="74"/>
    </row>
    <row r="39" spans="2:10" ht="13">
      <c r="B39" s="51"/>
      <c r="C39" s="71" t="s">
        <v>164</v>
      </c>
      <c r="D39" s="56"/>
      <c r="E39" s="56"/>
      <c r="F39" s="56"/>
      <c r="G39" s="56"/>
      <c r="H39" s="71" t="s">
        <v>145</v>
      </c>
      <c r="I39" s="78"/>
      <c r="J39" s="74"/>
    </row>
    <row r="40" spans="2:10" ht="13">
      <c r="B40" s="51"/>
      <c r="C40" s="56"/>
      <c r="D40" s="56"/>
      <c r="E40" s="56"/>
      <c r="F40" s="56"/>
      <c r="G40" s="56"/>
      <c r="H40" s="71" t="s">
        <v>146</v>
      </c>
      <c r="I40" s="78"/>
      <c r="J40" s="74"/>
    </row>
    <row r="41" spans="2:10" ht="13">
      <c r="B41" s="51"/>
      <c r="C41" s="56"/>
      <c r="D41" s="56"/>
      <c r="E41" s="56"/>
      <c r="F41" s="56"/>
      <c r="G41" s="71"/>
      <c r="H41" s="78"/>
      <c r="I41" s="78"/>
      <c r="J41" s="74"/>
    </row>
    <row r="42" spans="2:10">
      <c r="B42" s="51"/>
      <c r="C42" s="108" t="s">
        <v>147</v>
      </c>
      <c r="D42" s="108"/>
      <c r="E42" s="108"/>
      <c r="F42" s="108"/>
      <c r="G42" s="108"/>
      <c r="H42" s="108"/>
      <c r="I42" s="108"/>
      <c r="J42" s="74"/>
    </row>
    <row r="43" spans="2:10">
      <c r="B43" s="51"/>
      <c r="C43" s="108"/>
      <c r="D43" s="108"/>
      <c r="E43" s="108"/>
      <c r="F43" s="108"/>
      <c r="G43" s="108"/>
      <c r="H43" s="108"/>
      <c r="I43" s="108"/>
      <c r="J43" s="74"/>
    </row>
    <row r="44" spans="2:10" ht="7.5" customHeight="1" thickBot="1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9" sqref="F19"/>
    </sheetView>
  </sheetViews>
  <sheetFormatPr baseColWidth="10" defaultRowHeight="14"/>
  <cols>
    <col min="9" max="9" width="23.6640625" customWidth="1"/>
  </cols>
  <sheetData>
    <row r="1" spans="1:9" ht="14.5" thickBot="1">
      <c r="A1" s="109"/>
      <c r="B1" s="110"/>
      <c r="C1" s="113" t="s">
        <v>151</v>
      </c>
      <c r="D1" s="114"/>
      <c r="E1" s="114"/>
      <c r="F1" s="114"/>
      <c r="G1" s="114"/>
      <c r="H1" s="115"/>
      <c r="I1" s="90" t="s">
        <v>127</v>
      </c>
    </row>
    <row r="2" spans="1:9" ht="53.5" customHeight="1" thickBot="1">
      <c r="A2" s="111"/>
      <c r="B2" s="112"/>
      <c r="C2" s="116" t="s">
        <v>152</v>
      </c>
      <c r="D2" s="117"/>
      <c r="E2" s="117"/>
      <c r="F2" s="117"/>
      <c r="G2" s="117"/>
      <c r="H2" s="118"/>
      <c r="I2" s="91" t="s">
        <v>153</v>
      </c>
    </row>
    <row r="3" spans="1:9">
      <c r="A3" s="92"/>
      <c r="B3" s="56"/>
      <c r="C3" s="56"/>
      <c r="D3" s="56"/>
      <c r="E3" s="56"/>
      <c r="F3" s="56"/>
      <c r="G3" s="56"/>
      <c r="H3" s="56"/>
      <c r="I3" s="74"/>
    </row>
    <row r="4" spans="1:9">
      <c r="A4" s="92"/>
      <c r="B4" s="56"/>
      <c r="C4" s="56"/>
      <c r="D4" s="56"/>
      <c r="E4" s="56"/>
      <c r="F4" s="56"/>
      <c r="G4" s="56"/>
      <c r="H4" s="56"/>
      <c r="I4" s="74"/>
    </row>
    <row r="5" spans="1:9">
      <c r="A5" s="92"/>
      <c r="B5" s="53" t="s">
        <v>188</v>
      </c>
      <c r="C5" s="93"/>
      <c r="D5" s="94"/>
      <c r="E5" s="56"/>
      <c r="F5" s="56"/>
      <c r="G5" s="56"/>
      <c r="H5" s="56"/>
      <c r="I5" s="74"/>
    </row>
    <row r="6" spans="1:9">
      <c r="A6" s="92"/>
      <c r="B6" s="32"/>
      <c r="C6" s="56"/>
      <c r="D6" s="56"/>
      <c r="E6" s="56"/>
      <c r="F6" s="56"/>
      <c r="G6" s="56"/>
      <c r="H6" s="56"/>
      <c r="I6" s="74"/>
    </row>
    <row r="7" spans="1:9">
      <c r="A7" s="92"/>
      <c r="B7" s="53" t="s">
        <v>149</v>
      </c>
      <c r="C7" s="56"/>
      <c r="D7" s="56"/>
      <c r="E7" s="56"/>
      <c r="F7" s="56"/>
      <c r="G7" s="56"/>
      <c r="H7" s="56"/>
      <c r="I7" s="74"/>
    </row>
    <row r="8" spans="1:9">
      <c r="A8" s="92"/>
      <c r="B8" s="53" t="s">
        <v>148</v>
      </c>
      <c r="C8" s="56"/>
      <c r="D8" s="56"/>
      <c r="E8" s="56"/>
      <c r="F8" s="56"/>
      <c r="G8" s="56"/>
      <c r="H8" s="56"/>
      <c r="I8" s="74"/>
    </row>
    <row r="9" spans="1:9">
      <c r="A9" s="92"/>
      <c r="B9" s="56"/>
      <c r="C9" s="56"/>
      <c r="D9" s="56"/>
      <c r="E9" s="56"/>
      <c r="F9" s="56"/>
      <c r="G9" s="56"/>
      <c r="H9" s="56"/>
      <c r="I9" s="74"/>
    </row>
    <row r="10" spans="1:9">
      <c r="A10" s="92"/>
      <c r="B10" s="56" t="s">
        <v>154</v>
      </c>
      <c r="C10" s="56"/>
      <c r="D10" s="56"/>
      <c r="E10" s="56"/>
      <c r="F10" s="56"/>
      <c r="G10" s="56"/>
      <c r="H10" s="56"/>
      <c r="I10" s="74"/>
    </row>
    <row r="11" spans="1:9">
      <c r="A11" s="92"/>
      <c r="B11" s="95"/>
      <c r="C11" s="56"/>
      <c r="D11" s="56"/>
      <c r="E11" s="56"/>
      <c r="F11" s="56"/>
      <c r="G11" s="56"/>
      <c r="H11" s="56"/>
      <c r="I11" s="74"/>
    </row>
    <row r="12" spans="1:9">
      <c r="A12" s="92"/>
      <c r="B12" s="32" t="s">
        <v>150</v>
      </c>
      <c r="C12" s="94"/>
      <c r="D12" s="56"/>
      <c r="E12" s="56"/>
      <c r="F12" s="56"/>
      <c r="G12" s="58" t="s">
        <v>155</v>
      </c>
      <c r="H12" s="58" t="s">
        <v>156</v>
      </c>
      <c r="I12" s="74"/>
    </row>
    <row r="13" spans="1:9">
      <c r="A13" s="92"/>
      <c r="B13" s="71" t="s">
        <v>132</v>
      </c>
      <c r="C13" s="71"/>
      <c r="D13" s="71"/>
      <c r="E13" s="71"/>
      <c r="F13" s="56"/>
      <c r="G13" s="96">
        <f>G19</f>
        <v>15</v>
      </c>
      <c r="H13" s="97">
        <f>H19</f>
        <v>11600396</v>
      </c>
      <c r="I13" s="74"/>
    </row>
    <row r="14" spans="1:9">
      <c r="A14" s="92"/>
      <c r="B14" s="56" t="s">
        <v>133</v>
      </c>
      <c r="C14" s="56"/>
      <c r="D14" s="56"/>
      <c r="E14" s="56"/>
      <c r="F14" s="56"/>
      <c r="G14" s="98">
        <v>13</v>
      </c>
      <c r="H14" s="99">
        <v>9316585</v>
      </c>
      <c r="I14" s="74"/>
    </row>
    <row r="15" spans="1:9">
      <c r="A15" s="92"/>
      <c r="B15" s="56" t="s">
        <v>134</v>
      </c>
      <c r="C15" s="56"/>
      <c r="D15" s="56"/>
      <c r="E15" s="56"/>
      <c r="F15" s="56"/>
      <c r="G15" s="98">
        <v>1</v>
      </c>
      <c r="H15" s="99">
        <v>2093949</v>
      </c>
      <c r="I15" s="74"/>
    </row>
    <row r="16" spans="1:9">
      <c r="A16" s="92"/>
      <c r="B16" s="56" t="s">
        <v>135</v>
      </c>
      <c r="C16" s="56"/>
      <c r="D16" s="56"/>
      <c r="E16" s="56"/>
      <c r="F16" s="56"/>
      <c r="G16" s="98">
        <v>0</v>
      </c>
      <c r="H16" s="99">
        <v>0</v>
      </c>
      <c r="I16" s="74"/>
    </row>
    <row r="17" spans="1:9">
      <c r="A17" s="92"/>
      <c r="B17" s="56" t="s">
        <v>136</v>
      </c>
      <c r="C17" s="56"/>
      <c r="D17" s="56"/>
      <c r="E17" s="56"/>
      <c r="F17" s="56"/>
      <c r="G17" s="64">
        <v>1</v>
      </c>
      <c r="H17" s="65">
        <v>189862</v>
      </c>
      <c r="I17" s="74"/>
    </row>
    <row r="18" spans="1:9">
      <c r="A18" s="92"/>
      <c r="B18" s="56" t="s">
        <v>157</v>
      </c>
      <c r="C18" s="56"/>
      <c r="D18" s="56"/>
      <c r="E18" s="56"/>
      <c r="F18" s="56"/>
      <c r="G18" s="100">
        <v>0</v>
      </c>
      <c r="H18" s="101">
        <v>0</v>
      </c>
      <c r="I18" s="74"/>
    </row>
    <row r="19" spans="1:9">
      <c r="A19" s="92"/>
      <c r="B19" s="71" t="s">
        <v>158</v>
      </c>
      <c r="C19" s="71"/>
      <c r="D19" s="71"/>
      <c r="E19" s="71"/>
      <c r="F19" s="56"/>
      <c r="G19" s="98">
        <f>SUM(G14:G18)</f>
        <v>15</v>
      </c>
      <c r="H19" s="97">
        <f>(H14+H15+H16+H17+H18)</f>
        <v>11600396</v>
      </c>
      <c r="I19" s="74"/>
    </row>
    <row r="20" spans="1:9" ht="14.5" thickBot="1">
      <c r="A20" s="92"/>
      <c r="B20" s="71"/>
      <c r="C20" s="71"/>
      <c r="D20" s="56"/>
      <c r="E20" s="56"/>
      <c r="F20" s="56"/>
      <c r="G20" s="102"/>
      <c r="H20" s="103"/>
      <c r="I20" s="74"/>
    </row>
    <row r="21" spans="1:9" ht="14.5" thickTop="1">
      <c r="A21" s="92"/>
      <c r="B21" s="71"/>
      <c r="C21" s="71"/>
      <c r="D21" s="56"/>
      <c r="E21" s="56"/>
      <c r="F21" s="56"/>
      <c r="G21" s="78"/>
      <c r="H21" s="104"/>
      <c r="I21" s="74"/>
    </row>
    <row r="22" spans="1:9">
      <c r="A22" s="92"/>
      <c r="B22" s="56"/>
      <c r="C22" s="56"/>
      <c r="D22" s="56"/>
      <c r="E22" s="56"/>
      <c r="F22" s="78"/>
      <c r="G22" s="78"/>
      <c r="H22" s="78"/>
      <c r="I22" s="74"/>
    </row>
    <row r="23" spans="1:9" ht="14.5" thickBot="1">
      <c r="A23" s="92"/>
      <c r="B23" s="82"/>
      <c r="C23" s="82"/>
      <c r="D23" s="56"/>
      <c r="E23" s="56"/>
      <c r="F23" s="82"/>
      <c r="G23" s="82"/>
      <c r="H23" s="78"/>
      <c r="I23" s="74"/>
    </row>
    <row r="24" spans="1:9">
      <c r="A24" s="92"/>
      <c r="B24" s="78" t="s">
        <v>159</v>
      </c>
      <c r="C24" s="78"/>
      <c r="D24" s="56"/>
      <c r="E24" s="56"/>
      <c r="F24" s="78"/>
      <c r="G24" s="78"/>
      <c r="H24" s="78"/>
      <c r="I24" s="74"/>
    </row>
    <row r="25" spans="1:9">
      <c r="A25" s="92"/>
      <c r="B25" s="78" t="s">
        <v>163</v>
      </c>
      <c r="C25" s="78"/>
      <c r="D25" s="56"/>
      <c r="E25" s="56"/>
      <c r="F25" s="78" t="s">
        <v>160</v>
      </c>
      <c r="G25" s="78"/>
      <c r="H25" s="78"/>
      <c r="I25" s="74"/>
    </row>
    <row r="26" spans="1:9">
      <c r="A26" s="92"/>
      <c r="B26" s="78" t="s">
        <v>164</v>
      </c>
      <c r="C26" s="78"/>
      <c r="D26" s="56"/>
      <c r="E26" s="56"/>
      <c r="F26" s="78" t="s">
        <v>161</v>
      </c>
      <c r="G26" s="78"/>
      <c r="H26" s="78"/>
      <c r="I26" s="74"/>
    </row>
    <row r="27" spans="1:9">
      <c r="A27" s="92"/>
      <c r="B27" s="78"/>
      <c r="C27" s="78"/>
      <c r="D27" s="56"/>
      <c r="E27" s="56"/>
      <c r="F27" s="78"/>
      <c r="G27" s="78"/>
      <c r="H27" s="78"/>
      <c r="I27" s="74"/>
    </row>
    <row r="28" spans="1:9" ht="18.5" customHeight="1">
      <c r="A28" s="92"/>
      <c r="B28" s="119" t="s">
        <v>162</v>
      </c>
      <c r="C28" s="119"/>
      <c r="D28" s="119"/>
      <c r="E28" s="119"/>
      <c r="F28" s="119"/>
      <c r="G28" s="119"/>
      <c r="H28" s="119"/>
      <c r="I28" s="74"/>
    </row>
    <row r="29" spans="1:9" ht="14.5" thickBot="1">
      <c r="A29" s="105"/>
      <c r="B29" s="106"/>
      <c r="C29" s="106"/>
      <c r="D29" s="106"/>
      <c r="E29" s="106"/>
      <c r="F29" s="82"/>
      <c r="G29" s="82"/>
      <c r="H29" s="82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cp:lastPrinted>2024-11-13T19:38:51Z</cp:lastPrinted>
  <dcterms:created xsi:type="dcterms:W3CDTF">2024-10-17T18:48:39Z</dcterms:created>
  <dcterms:modified xsi:type="dcterms:W3CDTF">2024-11-13T19:51:45Z</dcterms:modified>
</cp:coreProperties>
</file>