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"/>
    </mc:Choice>
  </mc:AlternateContent>
  <bookViews>
    <workbookView xWindow="0" yWindow="0" windowWidth="19180" windowHeight="639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FACTURA'!$A$2:$U$56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O1" i="2" l="1"/>
  <c r="N1" i="2"/>
  <c r="M1" i="2"/>
  <c r="R1" i="2"/>
  <c r="P1" i="2" l="1"/>
  <c r="H1" i="2"/>
  <c r="I1" i="2" s="1"/>
  <c r="G1" i="2"/>
  <c r="I28" i="3"/>
  <c r="H28" i="3"/>
  <c r="I26" i="3"/>
  <c r="H26" i="3"/>
  <c r="I23" i="3"/>
  <c r="H23" i="3"/>
  <c r="H30" i="3" l="1"/>
  <c r="I30" i="3"/>
  <c r="H3" i="1"/>
  <c r="H32" i="1" l="1"/>
  <c r="H33" i="1"/>
  <c r="H34" i="1"/>
  <c r="H35" i="1"/>
  <c r="H36" i="1"/>
  <c r="H17" i="1"/>
  <c r="H18" i="1" l="1"/>
  <c r="H19" i="1"/>
  <c r="H20" i="1"/>
  <c r="H21" i="1"/>
  <c r="H22" i="1"/>
  <c r="H23" i="1"/>
  <c r="H24" i="1"/>
  <c r="H25" i="1"/>
  <c r="H26" i="1"/>
  <c r="H27" i="1"/>
  <c r="H16" i="1"/>
  <c r="H15" i="1"/>
  <c r="H6" i="1"/>
  <c r="H5" i="1"/>
  <c r="H4" i="1"/>
  <c r="H13" i="1" l="1"/>
  <c r="H12" i="1"/>
  <c r="H11" i="1"/>
  <c r="H9" i="1"/>
  <c r="H57" i="1"/>
  <c r="H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2" authorId="0" shapeId="0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<sst xmlns="http://schemas.openxmlformats.org/spreadsheetml/2006/main" count="641" uniqueCount="222">
  <si>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</si>
  <si>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</si>
  <si>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</si>
  <si>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</si>
  <si>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</si>
  <si>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</si>
  <si>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</si>
  <si>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</si>
  <si>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</si>
  <si>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</si>
  <si>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</si>
  <si>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FUNDACIÓN PARA EL SERVICIO INTEGRAL DE ATENCIÓN MÉDICA (SIAM)</t>
  </si>
  <si>
    <t>FMED</t>
  </si>
  <si>
    <t>Atención integral para la población con diagnostico de VIH/SIDA</t>
  </si>
  <si>
    <t>CALI</t>
  </si>
  <si>
    <t>Paquete</t>
  </si>
  <si>
    <t>4770</t>
  </si>
  <si>
    <t>4772</t>
  </si>
  <si>
    <t>2023/06/13</t>
  </si>
  <si>
    <t>4779</t>
  </si>
  <si>
    <t>4780</t>
  </si>
  <si>
    <t>4781</t>
  </si>
  <si>
    <t>4782</t>
  </si>
  <si>
    <t>4991</t>
  </si>
  <si>
    <t>4992</t>
  </si>
  <si>
    <t>4995</t>
  </si>
  <si>
    <t>4996</t>
  </si>
  <si>
    <t>4997</t>
  </si>
  <si>
    <t>4998</t>
  </si>
  <si>
    <t>4999</t>
  </si>
  <si>
    <t>2023/10/18</t>
  </si>
  <si>
    <t>2023/10/19</t>
  </si>
  <si>
    <t>2023/10/24</t>
  </si>
  <si>
    <t>RISARALDA</t>
  </si>
  <si>
    <t>5046</t>
  </si>
  <si>
    <t>5047</t>
  </si>
  <si>
    <t>5048</t>
  </si>
  <si>
    <t>5049</t>
  </si>
  <si>
    <t>5050</t>
  </si>
  <si>
    <t>5051</t>
  </si>
  <si>
    <t>5052</t>
  </si>
  <si>
    <t>5053</t>
  </si>
  <si>
    <t>5100</t>
  </si>
  <si>
    <t>5101</t>
  </si>
  <si>
    <t>5102</t>
  </si>
  <si>
    <t>5103</t>
  </si>
  <si>
    <t>5104</t>
  </si>
  <si>
    <t>5105</t>
  </si>
  <si>
    <t>5106</t>
  </si>
  <si>
    <t>5107</t>
  </si>
  <si>
    <t>5115</t>
  </si>
  <si>
    <t>5116</t>
  </si>
  <si>
    <t>5117</t>
  </si>
  <si>
    <t>5118</t>
  </si>
  <si>
    <t>NIT Prestador</t>
  </si>
  <si>
    <t>Nombre Prestador</t>
  </si>
  <si>
    <t>Llave</t>
  </si>
  <si>
    <t>Fecha Radicado EPS</t>
  </si>
  <si>
    <t>Valor Total Bruto</t>
  </si>
  <si>
    <t>Valor Saldo IPS</t>
  </si>
  <si>
    <t>ESTADO EPS ENERO 16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</si>
  <si>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</si>
  <si>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</si>
  <si>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</si>
  <si>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</si>
  <si>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</si>
  <si>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</si>
  <si>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</si>
  <si>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</si>
  <si>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</si>
  <si>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</si>
  <si>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</si>
  <si>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16 DE 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</si>
  <si>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</si>
  <si>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</si>
  <si>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</si>
  <si>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</si>
  <si>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</si>
  <si>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</si>
  <si>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</si>
  <si>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</si>
  <si>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</si>
  <si>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</si>
  <si>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</si>
  <si>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</si>
  <si>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</si>
  <si>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</si>
  <si>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</si>
  <si>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</si>
  <si>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</si>
  <si>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</si>
  <si>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</si>
  <si>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Señores : FUNDACIÓN PARA EL SERVICIO INTEGRAL DE ATENCIÓN MÉDICA (SIAM)</t>
  </si>
  <si>
    <t>NIT: 900034438</t>
  </si>
  <si>
    <t>Número Factura</t>
  </si>
  <si>
    <t>FMED4766</t>
  </si>
  <si>
    <t>FMED4767</t>
  </si>
  <si>
    <t>FMED4768</t>
  </si>
  <si>
    <t>FMED4769</t>
  </si>
  <si>
    <t>FMED4770</t>
  </si>
  <si>
    <t>FMED4772</t>
  </si>
  <si>
    <t>FMED4779</t>
  </si>
  <si>
    <t>FMED4780</t>
  </si>
  <si>
    <t>FMED4781</t>
  </si>
  <si>
    <t>FMED4782</t>
  </si>
  <si>
    <t>FMED4841</t>
  </si>
  <si>
    <t>FMED4892</t>
  </si>
  <si>
    <t>FMED4894</t>
  </si>
  <si>
    <t>FMED4895</t>
  </si>
  <si>
    <t>FMED4896</t>
  </si>
  <si>
    <t>FMED4897</t>
  </si>
  <si>
    <t>FMED4898</t>
  </si>
  <si>
    <t>FMED4899</t>
  </si>
  <si>
    <t>FMED4943</t>
  </si>
  <si>
    <t>FMED4945</t>
  </si>
  <si>
    <t>FMED4946</t>
  </si>
  <si>
    <t>FMED4947</t>
  </si>
  <si>
    <t>FMED4948</t>
  </si>
  <si>
    <t>FMED4949</t>
  </si>
  <si>
    <t>FMED4950</t>
  </si>
  <si>
    <t>FMED4991</t>
  </si>
  <si>
    <t>FMED4992</t>
  </si>
  <si>
    <t>FMED4993</t>
  </si>
  <si>
    <t>FMED4994</t>
  </si>
  <si>
    <t>FMED4995</t>
  </si>
  <si>
    <t>FMED4996</t>
  </si>
  <si>
    <t>FMED4997</t>
  </si>
  <si>
    <t>FMED4998</t>
  </si>
  <si>
    <t>FMED4999</t>
  </si>
  <si>
    <t>FMED5046</t>
  </si>
  <si>
    <t>FMED5047</t>
  </si>
  <si>
    <t>FMED5048</t>
  </si>
  <si>
    <t>FMED5049</t>
  </si>
  <si>
    <t>FMED5050</t>
  </si>
  <si>
    <t>FMED5051</t>
  </si>
  <si>
    <t>FMED5052</t>
  </si>
  <si>
    <t>FMED5053</t>
  </si>
  <si>
    <t>FMED5100</t>
  </si>
  <si>
    <t>FMED5101</t>
  </si>
  <si>
    <t>FMED5102</t>
  </si>
  <si>
    <t>FMED5103</t>
  </si>
  <si>
    <t>FMED5104</t>
  </si>
  <si>
    <t>FMED5105</t>
  </si>
  <si>
    <t>FMED5106</t>
  </si>
  <si>
    <t>FMED5107</t>
  </si>
  <si>
    <t>FMED5115</t>
  </si>
  <si>
    <t>FMED5116</t>
  </si>
  <si>
    <t>FMED5117</t>
  </si>
  <si>
    <t>FMED5118</t>
  </si>
  <si>
    <t>900034438_FMED4766</t>
  </si>
  <si>
    <t>900034438_FMED4767</t>
  </si>
  <si>
    <t>900034438_FMED4768</t>
  </si>
  <si>
    <t>900034438_FMED4769</t>
  </si>
  <si>
    <t>900034438_FMED4770</t>
  </si>
  <si>
    <t>900034438_FMED4772</t>
  </si>
  <si>
    <t>900034438_FMED4779</t>
  </si>
  <si>
    <t>900034438_FMED4780</t>
  </si>
  <si>
    <t>900034438_FMED4781</t>
  </si>
  <si>
    <t>900034438_FMED4782</t>
  </si>
  <si>
    <t>900034438_FMED4841</t>
  </si>
  <si>
    <t>900034438_FMED4892</t>
  </si>
  <si>
    <t>900034438_FMED4894</t>
  </si>
  <si>
    <t>900034438_FMED4895</t>
  </si>
  <si>
    <t>900034438_FMED4896</t>
  </si>
  <si>
    <t>900034438_FMED4897</t>
  </si>
  <si>
    <t>900034438_FMED4898</t>
  </si>
  <si>
    <t>900034438_FMED4899</t>
  </si>
  <si>
    <t>900034438_FMED4943</t>
  </si>
  <si>
    <t>900034438_FMED4945</t>
  </si>
  <si>
    <t>900034438_FMED4946</t>
  </si>
  <si>
    <t>900034438_FMED4947</t>
  </si>
  <si>
    <t>900034438_FMED4948</t>
  </si>
  <si>
    <t>900034438_FMED4949</t>
  </si>
  <si>
    <t>900034438_FMED4950</t>
  </si>
  <si>
    <t>900034438_FMED4991</t>
  </si>
  <si>
    <t>900034438_FMED4992</t>
  </si>
  <si>
    <t>900034438_FMED4993</t>
  </si>
  <si>
    <t>900034438_FMED4994</t>
  </si>
  <si>
    <t>900034438_FMED4995</t>
  </si>
  <si>
    <t>900034438_FMED4996</t>
  </si>
  <si>
    <t>900034438_FMED4997</t>
  </si>
  <si>
    <t>900034438_FMED4998</t>
  </si>
  <si>
    <t>900034438_FMED4999</t>
  </si>
  <si>
    <t>900034438_FMED5046</t>
  </si>
  <si>
    <t>900034438_FMED5047</t>
  </si>
  <si>
    <t>900034438_FMED5048</t>
  </si>
  <si>
    <t>900034438_FMED5049</t>
  </si>
  <si>
    <t>900034438_FMED5050</t>
  </si>
  <si>
    <t>900034438_FMED5051</t>
  </si>
  <si>
    <t>900034438_FMED5052</t>
  </si>
  <si>
    <t>900034438_FMED5053</t>
  </si>
  <si>
    <t>900034438_FMED5100</t>
  </si>
  <si>
    <t>900034438_FMED5101</t>
  </si>
  <si>
    <t>900034438_FMED5102</t>
  </si>
  <si>
    <t>900034438_FMED5103</t>
  </si>
  <si>
    <t>900034438_FMED5104</t>
  </si>
  <si>
    <t>900034438_FMED5105</t>
  </si>
  <si>
    <t>900034438_FMED5106</t>
  </si>
  <si>
    <t>900034438_FMED5107</t>
  </si>
  <si>
    <t>900034438_FMED5115</t>
  </si>
  <si>
    <t>900034438_FMED5116</t>
  </si>
  <si>
    <t>900034438_FMED5117</t>
  </si>
  <si>
    <t>900034438_FMED5118</t>
  </si>
  <si>
    <t>Fechac Factura</t>
  </si>
  <si>
    <t>A continuacion me permito remitir nuestra respuesta al estado de cartera presentado en la fecha: 15/01/2024</t>
  </si>
  <si>
    <t>Finalizada</t>
  </si>
  <si>
    <t>Para respuesta prestador</t>
  </si>
  <si>
    <t>Para cargar RIPS o soportes</t>
  </si>
  <si>
    <t>Para auditoria de pertinencia</t>
  </si>
  <si>
    <t>Valor Radicado</t>
  </si>
  <si>
    <t>Valor Pagar</t>
  </si>
  <si>
    <t>Objeción</t>
  </si>
  <si>
    <t>Valor Glosa</t>
  </si>
  <si>
    <t>Directora Financiera - SIAM</t>
  </si>
  <si>
    <t>FACTURA NO RADICADA</t>
  </si>
  <si>
    <t>glosa x regimen, el usuario 1113668824 para la fecha de prestacion estaba en el regimen Subsidiado.glosa por regimen del afiliado diferente al de la factura, al corro direccion.financiera@fundacionsiam.org se envia la relacionde los paciente que se le realizo la glosa. Andres fernandez</t>
  </si>
  <si>
    <t>FACTURA PENDIENTE EN PROGRAMACION DE PAGO - GLOSA PENDIENTE POR CONCILIAR</t>
  </si>
  <si>
    <t>glosa por regimen del afiliado diferente al de la factura, al corro direccion.financiera@fundacionsiam.org se envia la relacionde los paciente que se le realizo la glosa. Andres fernandez</t>
  </si>
  <si>
    <t xml:space="preserve">FACTURA PENDIENTE EN PROGRAMACION DE PAGO  </t>
  </si>
  <si>
    <t>FACTURA CANCELADA</t>
  </si>
  <si>
    <t>FACTURA CANCELADA PARCIALMENTE - FACTURA PENDIENTE EN PROGRAMACION DE PAGO</t>
  </si>
  <si>
    <t>Jennifer Gómez Muñoz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</si>
</sst>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8" formatCode="yyyy/m/d;@"/>
    <numFmt numFmtId="169" formatCode="_-* #,##0.00_-;\-* #,##0.00_-;_-* &quot;-&quot;??_-;_-@_-"/>
    <numFmt numFmtId="170" formatCode="_-* #,##0_-;\-* #,##0_-;_-* &quot;-&quot;??_-;_-@_-"/>
    <numFmt numFmtId="171" formatCode="&quot;$&quot;\ #,##0;[Red]&quot;$&quot;\ #,##0"/>
    <numFmt numFmtId="172" formatCode="&quot;$&quot;\ #,##0"/>
    <numFmt numFmtId="173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  <font>
      <sz val="18"/>
      <color theme="1"/>
      <name val="Bookman Old Style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4" fillId="0" borderId="0"/>
  </cellStyleXfs>
  <cellXfs count="90">
    <xf numFmtId="0" fontId="0" fillId="0" borderId="0" xfId="0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167" fontId="6" fillId="0" borderId="1" xfId="1" applyNumberFormat="1" applyFont="1" applyFill="1" applyBorder="1" applyAlignment="1">
      <alignment horizontal="left"/>
    </xf>
    <xf numFmtId="167" fontId="6" fillId="3" borderId="1" xfId="1" applyNumberFormat="1" applyFont="1" applyFill="1" applyBorder="1" applyAlignment="1">
      <alignment horizontal="left"/>
    </xf>
    <xf numFmtId="0" fontId="6" fillId="0" borderId="0" xfId="0" applyFont="1"/>
    <xf numFmtId="165" fontId="6" fillId="0" borderId="1" xfId="1" applyFont="1" applyFill="1" applyBorder="1" applyAlignment="1">
      <alignment horizontal="left"/>
    </xf>
    <xf numFmtId="0" fontId="6" fillId="3" borderId="0" xfId="0" applyFont="1" applyFill="1"/>
    <xf numFmtId="167" fontId="11" fillId="3" borderId="0" xfId="0" applyNumberFormat="1" applyFont="1" applyFill="1"/>
    <xf numFmtId="49" fontId="7" fillId="0" borderId="1" xfId="0" applyNumberFormat="1" applyFont="1" applyBorder="1" applyAlignment="1">
      <alignment horizontal="left"/>
    </xf>
    <xf numFmtId="168" fontId="7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/>
    <xf numFmtId="165" fontId="7" fillId="3" borderId="1" xfId="1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6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3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15" fillId="0" borderId="0" xfId="4" applyFont="1"/>
    <xf numFmtId="0" fontId="15" fillId="0" borderId="3" xfId="4" applyFont="1" applyBorder="1" applyAlignment="1">
      <alignment horizontal="centerContinuous"/>
    </xf>
    <xf numFmtId="0" fontId="15" fillId="0" borderId="4" xfId="4" applyFont="1" applyBorder="1" applyAlignment="1">
      <alignment horizontal="centerContinuous"/>
    </xf>
    <xf numFmtId="0" fontId="16" fillId="0" borderId="3" xfId="4" applyFont="1" applyBorder="1" applyAlignment="1">
      <alignment horizontal="centerContinuous" vertical="center"/>
    </xf>
    <xf numFmtId="0" fontId="16" fillId="0" borderId="5" xfId="4" applyFont="1" applyBorder="1" applyAlignment="1">
      <alignment horizontal="centerContinuous" vertical="center"/>
    </xf>
    <xf numFmtId="0" fontId="16" fillId="0" borderId="4" xfId="4" applyFont="1" applyBorder="1" applyAlignment="1">
      <alignment horizontal="centerContinuous" vertical="center"/>
    </xf>
    <xf numFmtId="0" fontId="16" fillId="0" borderId="6" xfId="4" applyFont="1" applyBorder="1" applyAlignment="1">
      <alignment horizontal="centerContinuous" vertical="center"/>
    </xf>
    <xf numFmtId="0" fontId="15" fillId="0" borderId="7" xfId="4" applyFont="1" applyBorder="1" applyAlignment="1">
      <alignment horizontal="centerContinuous"/>
    </xf>
    <xf numFmtId="0" fontId="15" fillId="0" borderId="8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 vertical="center"/>
    </xf>
    <xf numFmtId="0" fontId="16" fillId="0" borderId="10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 vertical="center"/>
    </xf>
    <xf numFmtId="0" fontId="16" fillId="0" borderId="12" xfId="4" applyFont="1" applyBorder="1" applyAlignment="1">
      <alignment horizontal="centerContinuous" vertical="center"/>
    </xf>
    <xf numFmtId="0" fontId="16" fillId="0" borderId="7" xfId="4" applyFont="1" applyBorder="1" applyAlignment="1">
      <alignment horizontal="centerContinuous" vertical="center"/>
    </xf>
    <xf numFmtId="0" fontId="16" fillId="0" borderId="0" xfId="4" applyFont="1" applyAlignment="1">
      <alignment horizontal="centerContinuous" vertical="center"/>
    </xf>
    <xf numFmtId="0" fontId="16" fillId="0" borderId="8" xfId="4" applyFont="1" applyBorder="1" applyAlignment="1">
      <alignment horizontal="centerContinuous" vertical="center"/>
    </xf>
    <xf numFmtId="0" fontId="16" fillId="0" borderId="13" xfId="4" applyFont="1" applyBorder="1" applyAlignment="1">
      <alignment horizontal="centerContinuous" vertical="center"/>
    </xf>
    <xf numFmtId="0" fontId="15" fillId="0" borderId="9" xfId="4" applyFont="1" applyBorder="1" applyAlignment="1">
      <alignment horizontal="centerContinuous"/>
    </xf>
    <xf numFmtId="0" fontId="15" fillId="0" borderId="11" xfId="4" applyFont="1" applyBorder="1" applyAlignment="1">
      <alignment horizontal="centerContinuous"/>
    </xf>
    <xf numFmtId="0" fontId="15" fillId="0" borderId="7" xfId="4" applyFont="1" applyBorder="1"/>
    <xf numFmtId="0" fontId="15" fillId="0" borderId="8" xfId="4" applyFont="1" applyBorder="1"/>
    <xf numFmtId="0" fontId="16" fillId="0" borderId="0" xfId="4" applyFont="1"/>
    <xf numFmtId="14" fontId="15" fillId="0" borderId="0" xfId="4" applyNumberFormat="1" applyFont="1"/>
    <xf numFmtId="14" fontId="15" fillId="0" borderId="0" xfId="4" applyNumberFormat="1" applyFont="1" applyAlignment="1">
      <alignment horizontal="left"/>
    </xf>
    <xf numFmtId="0" fontId="16" fillId="0" borderId="0" xfId="4" applyFont="1" applyAlignment="1">
      <alignment horizontal="center"/>
    </xf>
    <xf numFmtId="1" fontId="16" fillId="0" borderId="0" xfId="4" applyNumberFormat="1" applyFont="1" applyAlignment="1">
      <alignment horizontal="center"/>
    </xf>
    <xf numFmtId="1" fontId="15" fillId="0" borderId="0" xfId="4" applyNumberFormat="1" applyFont="1" applyAlignment="1">
      <alignment horizontal="center"/>
    </xf>
    <xf numFmtId="171" fontId="15" fillId="0" borderId="0" xfId="4" applyNumberFormat="1" applyFont="1" applyAlignment="1">
      <alignment horizontal="right"/>
    </xf>
    <xf numFmtId="172" fontId="15" fillId="0" borderId="0" xfId="4" applyNumberFormat="1" applyFont="1" applyAlignment="1">
      <alignment horizontal="right"/>
    </xf>
    <xf numFmtId="1" fontId="15" fillId="0" borderId="10" xfId="4" applyNumberFormat="1" applyFont="1" applyBorder="1" applyAlignment="1">
      <alignment horizontal="center"/>
    </xf>
    <xf numFmtId="171" fontId="15" fillId="0" borderId="10" xfId="4" applyNumberFormat="1" applyFont="1" applyBorder="1" applyAlignment="1">
      <alignment horizontal="right"/>
    </xf>
    <xf numFmtId="171" fontId="16" fillId="0" borderId="0" xfId="4" applyNumberFormat="1" applyFont="1" applyAlignment="1">
      <alignment horizontal="right"/>
    </xf>
    <xf numFmtId="0" fontId="15" fillId="0" borderId="0" xfId="4" applyFont="1" applyAlignment="1">
      <alignment horizontal="center"/>
    </xf>
    <xf numFmtId="1" fontId="16" fillId="0" borderId="14" xfId="4" applyNumberFormat="1" applyFont="1" applyBorder="1" applyAlignment="1">
      <alignment horizontal="center"/>
    </xf>
    <xf numFmtId="171" fontId="16" fillId="0" borderId="14" xfId="4" applyNumberFormat="1" applyFont="1" applyBorder="1" applyAlignment="1">
      <alignment horizontal="right"/>
    </xf>
    <xf numFmtId="171" fontId="15" fillId="0" borderId="0" xfId="4" applyNumberFormat="1" applyFont="1"/>
    <xf numFmtId="171" fontId="15" fillId="0" borderId="10" xfId="4" applyNumberFormat="1" applyFont="1" applyBorder="1"/>
    <xf numFmtId="171" fontId="16" fillId="0" borderId="10" xfId="4" applyNumberFormat="1" applyFont="1" applyBorder="1"/>
    <xf numFmtId="171" fontId="16" fillId="0" borderId="0" xfId="4" applyNumberFormat="1" applyFont="1"/>
    <xf numFmtId="0" fontId="15" fillId="0" borderId="9" xfId="4" applyFont="1" applyBorder="1"/>
    <xf numFmtId="0" fontId="15" fillId="0" borderId="10" xfId="4" applyFont="1" applyBorder="1"/>
    <xf numFmtId="0" fontId="15" fillId="0" borderId="11" xfId="4" applyFont="1" applyBorder="1"/>
    <xf numFmtId="0" fontId="8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left"/>
    </xf>
    <xf numFmtId="166" fontId="7" fillId="0" borderId="1" xfId="0" applyNumberFormat="1" applyFont="1" applyBorder="1" applyAlignment="1">
      <alignment horizontal="left"/>
    </xf>
    <xf numFmtId="0" fontId="6" fillId="0" borderId="1" xfId="0" applyFont="1" applyBorder="1" applyAlignment="1"/>
    <xf numFmtId="165" fontId="7" fillId="3" borderId="2" xfId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12" fillId="5" borderId="1" xfId="0" applyFont="1" applyFill="1" applyBorder="1" applyAlignment="1">
      <alignment horizontal="center" vertical="center" wrapText="1"/>
    </xf>
    <xf numFmtId="173" fontId="0" fillId="0" borderId="0" xfId="2" applyNumberFormat="1" applyFont="1"/>
    <xf numFmtId="173" fontId="12" fillId="0" borderId="1" xfId="2" applyNumberFormat="1" applyFont="1" applyBorder="1" applyAlignment="1">
      <alignment horizontal="center" vertical="center" wrapText="1"/>
    </xf>
    <xf numFmtId="173" fontId="0" fillId="0" borderId="1" xfId="2" applyNumberFormat="1" applyFont="1" applyBorder="1"/>
    <xf numFmtId="0" fontId="12" fillId="0" borderId="0" xfId="0" applyFont="1"/>
    <xf numFmtId="14" fontId="12" fillId="0" borderId="0" xfId="0" applyNumberFormat="1" applyFont="1"/>
    <xf numFmtId="173" fontId="12" fillId="0" borderId="0" xfId="2" applyNumberFormat="1" applyFont="1"/>
    <xf numFmtId="0" fontId="12" fillId="0" borderId="1" xfId="0" applyFont="1" applyFill="1" applyBorder="1" applyAlignment="1">
      <alignment horizontal="center" vertical="center" wrapText="1"/>
    </xf>
    <xf numFmtId="172" fontId="16" fillId="0" borderId="0" xfId="4" applyNumberFormat="1" applyFont="1" applyAlignment="1">
      <alignment horizontal="right"/>
    </xf>
    <xf numFmtId="173" fontId="12" fillId="4" borderId="1" xfId="2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14" fontId="12" fillId="4" borderId="1" xfId="3" applyNumberFormat="1" applyFont="1" applyFill="1" applyBorder="1" applyAlignment="1">
      <alignment horizontal="center" vertical="center" wrapText="1"/>
    </xf>
    <xf numFmtId="173" fontId="18" fillId="0" borderId="1" xfId="2" applyNumberFormat="1" applyFont="1" applyBorder="1" applyAlignment="1">
      <alignment horizontal="center" vertical="center" wrapText="1"/>
    </xf>
    <xf numFmtId="173" fontId="18" fillId="6" borderId="1" xfId="2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73" fontId="12" fillId="0" borderId="0" xfId="0" applyNumberFormat="1" applyFont="1"/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8"/>
  <sheetViews>
    <sheetView showGridLines="0" zoomScale="60" zoomScaleNormal="60" workbookViewId="0">
      <pane ySplit="2" topLeftCell="A30" activePane="bottomLeft" state="frozen"/>
      <selection pane="bottomLeft" activeCell="G3" sqref="G3:H56"/>
    </sheetView>
  </sheetViews>
  <sheetFormatPr baseColWidth="10" defaultColWidth="10.81640625" defaultRowHeight="15.5" x14ac:dyDescent="0.35"/>
  <cols>
    <col min="1" max="1" width="16.1796875" style="6" customWidth="1"/>
    <col min="2" max="2" width="21.36328125" style="1" customWidth="1"/>
    <col min="3" max="3" width="14.1796875" style="6" customWidth="1"/>
    <col min="4" max="4" width="13.1796875" style="6" customWidth="1"/>
    <col min="5" max="5" width="15.1796875" style="6" customWidth="1"/>
    <col min="6" max="6" width="17.6328125" style="6" customWidth="1"/>
    <col min="7" max="7" width="22.6328125" style="6" customWidth="1"/>
    <col min="8" max="8" width="33.453125" style="8" customWidth="1"/>
    <col min="9" max="9" width="23.36328125" style="6" customWidth="1"/>
    <col min="10" max="10" width="23" style="6" customWidth="1"/>
    <col min="11" max="11" width="14.1796875" style="6" customWidth="1"/>
    <col min="12" max="16384" width="10.81640625" style="6"/>
  </cols>
  <sheetData>
    <row r="2" spans="1:11" s="66" customFormat="1" x14ac:dyDescent="0.35">
      <c r="A2" s="65" t="s">
        <v>6</v>
      </c>
      <c r="B2" s="65" t="s">
        <v>8</v>
      </c>
      <c r="C2" s="65" t="s">
        <v>0</v>
      </c>
      <c r="D2" s="65" t="s">
        <v>1</v>
      </c>
      <c r="E2" s="65" t="s">
        <v>2</v>
      </c>
      <c r="F2" s="65" t="s">
        <v>3</v>
      </c>
      <c r="G2" s="65" t="s">
        <v>4</v>
      </c>
      <c r="H2" s="65" t="s">
        <v>5</v>
      </c>
      <c r="I2" s="65" t="s">
        <v>7</v>
      </c>
      <c r="J2" s="65" t="s">
        <v>9</v>
      </c>
      <c r="K2" s="65" t="s">
        <v>10</v>
      </c>
    </row>
    <row r="3" spans="1:11" s="15" customFormat="1" x14ac:dyDescent="0.35">
      <c r="A3" s="2">
        <v>900034438</v>
      </c>
      <c r="B3" s="2" t="s">
        <v>11</v>
      </c>
      <c r="C3" s="2" t="s">
        <v>12</v>
      </c>
      <c r="D3" s="3">
        <v>4766</v>
      </c>
      <c r="E3" s="67" t="s">
        <v>18</v>
      </c>
      <c r="F3" s="12">
        <v>45201</v>
      </c>
      <c r="G3" s="4">
        <v>4130000</v>
      </c>
      <c r="H3" s="5">
        <f t="shared" ref="H3:H13" si="0">+G3</f>
        <v>4130000</v>
      </c>
      <c r="I3" s="14" t="s">
        <v>13</v>
      </c>
      <c r="J3" s="2" t="s">
        <v>14</v>
      </c>
      <c r="K3" s="14" t="s">
        <v>15</v>
      </c>
    </row>
    <row r="4" spans="1:11" s="15" customFormat="1" x14ac:dyDescent="0.35">
      <c r="A4" s="2">
        <v>900034438</v>
      </c>
      <c r="B4" s="2" t="s">
        <v>11</v>
      </c>
      <c r="C4" s="2" t="s">
        <v>12</v>
      </c>
      <c r="D4" s="3">
        <v>4767</v>
      </c>
      <c r="E4" s="67" t="s">
        <v>18</v>
      </c>
      <c r="F4" s="12">
        <v>45201</v>
      </c>
      <c r="G4" s="4">
        <v>2360000</v>
      </c>
      <c r="H4" s="5">
        <f t="shared" si="0"/>
        <v>2360000</v>
      </c>
      <c r="I4" s="14" t="s">
        <v>13</v>
      </c>
      <c r="J4" s="2" t="s">
        <v>14</v>
      </c>
      <c r="K4" s="14" t="s">
        <v>15</v>
      </c>
    </row>
    <row r="5" spans="1:11" s="15" customFormat="1" x14ac:dyDescent="0.35">
      <c r="A5" s="2">
        <v>900034438</v>
      </c>
      <c r="B5" s="2" t="s">
        <v>11</v>
      </c>
      <c r="C5" s="2" t="s">
        <v>12</v>
      </c>
      <c r="D5" s="3">
        <v>4768</v>
      </c>
      <c r="E5" s="67" t="s">
        <v>18</v>
      </c>
      <c r="F5" s="12">
        <v>45201</v>
      </c>
      <c r="G5" s="4">
        <v>26600</v>
      </c>
      <c r="H5" s="5">
        <f t="shared" si="0"/>
        <v>26600</v>
      </c>
      <c r="I5" s="14" t="s">
        <v>13</v>
      </c>
      <c r="J5" s="2" t="s">
        <v>14</v>
      </c>
      <c r="K5" s="14" t="s">
        <v>15</v>
      </c>
    </row>
    <row r="6" spans="1:11" s="15" customFormat="1" x14ac:dyDescent="0.35">
      <c r="A6" s="2">
        <v>900034438</v>
      </c>
      <c r="B6" s="2" t="s">
        <v>11</v>
      </c>
      <c r="C6" s="2" t="s">
        <v>12</v>
      </c>
      <c r="D6" s="3">
        <v>4769</v>
      </c>
      <c r="E6" s="67" t="s">
        <v>18</v>
      </c>
      <c r="F6" s="12">
        <v>45201</v>
      </c>
      <c r="G6" s="4">
        <v>15200</v>
      </c>
      <c r="H6" s="5">
        <f t="shared" si="0"/>
        <v>15200</v>
      </c>
      <c r="I6" s="14" t="s">
        <v>13</v>
      </c>
      <c r="J6" s="2" t="s">
        <v>14</v>
      </c>
      <c r="K6" s="14" t="s">
        <v>15</v>
      </c>
    </row>
    <row r="7" spans="1:11" s="15" customFormat="1" x14ac:dyDescent="0.35">
      <c r="A7" s="2">
        <v>900034438</v>
      </c>
      <c r="B7" s="2" t="s">
        <v>11</v>
      </c>
      <c r="C7" s="2" t="s">
        <v>12</v>
      </c>
      <c r="D7" s="3" t="s">
        <v>16</v>
      </c>
      <c r="E7" s="67" t="s">
        <v>18</v>
      </c>
      <c r="F7" s="12">
        <v>45098</v>
      </c>
      <c r="G7" s="4">
        <v>619500000</v>
      </c>
      <c r="H7" s="5">
        <v>357322500</v>
      </c>
      <c r="I7" s="14" t="s">
        <v>13</v>
      </c>
      <c r="J7" s="2" t="s">
        <v>14</v>
      </c>
      <c r="K7" s="14" t="s">
        <v>15</v>
      </c>
    </row>
    <row r="8" spans="1:11" s="15" customFormat="1" x14ac:dyDescent="0.35">
      <c r="A8" s="2">
        <v>900034438</v>
      </c>
      <c r="B8" s="2" t="s">
        <v>11</v>
      </c>
      <c r="C8" s="2" t="s">
        <v>12</v>
      </c>
      <c r="D8" s="3" t="s">
        <v>17</v>
      </c>
      <c r="E8" s="67" t="s">
        <v>18</v>
      </c>
      <c r="F8" s="12">
        <v>45098</v>
      </c>
      <c r="G8" s="4">
        <v>3868400</v>
      </c>
      <c r="H8" s="5">
        <f t="shared" si="0"/>
        <v>3868400</v>
      </c>
      <c r="I8" s="14" t="s">
        <v>13</v>
      </c>
      <c r="J8" s="2" t="s">
        <v>14</v>
      </c>
      <c r="K8" s="14" t="s">
        <v>15</v>
      </c>
    </row>
    <row r="9" spans="1:11" s="15" customFormat="1" x14ac:dyDescent="0.35">
      <c r="A9" s="2">
        <v>900034438</v>
      </c>
      <c r="B9" s="2" t="s">
        <v>11</v>
      </c>
      <c r="C9" s="2" t="s">
        <v>12</v>
      </c>
      <c r="D9" s="3" t="s">
        <v>19</v>
      </c>
      <c r="E9" s="67">
        <v>45107</v>
      </c>
      <c r="F9" s="12"/>
      <c r="G9" s="4">
        <v>11800000</v>
      </c>
      <c r="H9" s="5">
        <f t="shared" si="0"/>
        <v>11800000</v>
      </c>
      <c r="I9" s="14" t="s">
        <v>13</v>
      </c>
      <c r="J9" s="2" t="s">
        <v>14</v>
      </c>
      <c r="K9" s="14" t="s">
        <v>15</v>
      </c>
    </row>
    <row r="10" spans="1:11" s="15" customFormat="1" x14ac:dyDescent="0.35">
      <c r="A10" s="2">
        <v>900034438</v>
      </c>
      <c r="B10" s="2" t="s">
        <v>11</v>
      </c>
      <c r="C10" s="2" t="s">
        <v>12</v>
      </c>
      <c r="D10" s="3" t="s">
        <v>20</v>
      </c>
      <c r="E10" s="67">
        <v>45107</v>
      </c>
      <c r="F10" s="12">
        <v>45231</v>
      </c>
      <c r="G10" s="4">
        <v>2360000</v>
      </c>
      <c r="H10" s="5">
        <v>1770000</v>
      </c>
      <c r="I10" s="14" t="s">
        <v>13</v>
      </c>
      <c r="J10" s="2" t="s">
        <v>14</v>
      </c>
      <c r="K10" s="14" t="s">
        <v>15</v>
      </c>
    </row>
    <row r="11" spans="1:11" s="15" customFormat="1" x14ac:dyDescent="0.35">
      <c r="A11" s="2">
        <v>900034438</v>
      </c>
      <c r="B11" s="2" t="s">
        <v>11</v>
      </c>
      <c r="C11" s="2" t="s">
        <v>12</v>
      </c>
      <c r="D11" s="3" t="s">
        <v>21</v>
      </c>
      <c r="E11" s="67">
        <v>45107</v>
      </c>
      <c r="F11" s="12">
        <v>45231</v>
      </c>
      <c r="G11" s="4">
        <v>76000</v>
      </c>
      <c r="H11" s="5">
        <f t="shared" si="0"/>
        <v>76000</v>
      </c>
      <c r="I11" s="14" t="s">
        <v>13</v>
      </c>
      <c r="J11" s="2" t="s">
        <v>14</v>
      </c>
      <c r="K11" s="14" t="s">
        <v>15</v>
      </c>
    </row>
    <row r="12" spans="1:11" s="15" customFormat="1" x14ac:dyDescent="0.35">
      <c r="A12" s="2">
        <v>900034438</v>
      </c>
      <c r="B12" s="2" t="s">
        <v>11</v>
      </c>
      <c r="C12" s="2" t="s">
        <v>12</v>
      </c>
      <c r="D12" s="3" t="s">
        <v>22</v>
      </c>
      <c r="E12" s="67">
        <v>45107</v>
      </c>
      <c r="F12" s="12">
        <v>45231</v>
      </c>
      <c r="G12" s="4">
        <v>15200</v>
      </c>
      <c r="H12" s="5">
        <f t="shared" si="0"/>
        <v>15200</v>
      </c>
      <c r="I12" s="14" t="s">
        <v>13</v>
      </c>
      <c r="J12" s="2" t="s">
        <v>14</v>
      </c>
      <c r="K12" s="14" t="s">
        <v>15</v>
      </c>
    </row>
    <row r="13" spans="1:11" s="15" customFormat="1" x14ac:dyDescent="0.35">
      <c r="A13" s="2">
        <v>900034438</v>
      </c>
      <c r="B13" s="2" t="s">
        <v>11</v>
      </c>
      <c r="C13" s="2" t="s">
        <v>12</v>
      </c>
      <c r="D13" s="3">
        <v>4841</v>
      </c>
      <c r="E13" s="67">
        <v>45120</v>
      </c>
      <c r="F13" s="12">
        <v>45125</v>
      </c>
      <c r="G13" s="4">
        <v>106200000</v>
      </c>
      <c r="H13" s="5">
        <f t="shared" si="0"/>
        <v>106200000</v>
      </c>
      <c r="I13" s="14" t="s">
        <v>13</v>
      </c>
      <c r="J13" s="2" t="s">
        <v>14</v>
      </c>
      <c r="K13" s="14" t="s">
        <v>15</v>
      </c>
    </row>
    <row r="14" spans="1:11" s="15" customFormat="1" x14ac:dyDescent="0.35">
      <c r="A14" s="2">
        <v>900034438</v>
      </c>
      <c r="B14" s="2" t="s">
        <v>11</v>
      </c>
      <c r="C14" s="2" t="s">
        <v>12</v>
      </c>
      <c r="D14" s="3">
        <v>4892</v>
      </c>
      <c r="E14" s="67">
        <v>45153</v>
      </c>
      <c r="F14" s="12">
        <v>45170</v>
      </c>
      <c r="G14" s="4">
        <v>642510000</v>
      </c>
      <c r="H14" s="5">
        <v>57005000</v>
      </c>
      <c r="I14" s="14" t="s">
        <v>13</v>
      </c>
      <c r="J14" s="2" t="s">
        <v>14</v>
      </c>
      <c r="K14" s="14" t="s">
        <v>15</v>
      </c>
    </row>
    <row r="15" spans="1:11" s="15" customFormat="1" ht="89.5" customHeight="1" x14ac:dyDescent="0.35">
      <c r="A15" s="2">
        <v>900034438</v>
      </c>
      <c r="B15" s="2" t="s">
        <v>11</v>
      </c>
      <c r="C15" s="2" t="s">
        <v>12</v>
      </c>
      <c r="D15" s="3">
        <v>4894</v>
      </c>
      <c r="E15" s="67">
        <v>45153</v>
      </c>
      <c r="F15" s="12">
        <v>45170</v>
      </c>
      <c r="G15" s="4">
        <v>4028000</v>
      </c>
      <c r="H15" s="5">
        <f t="shared" ref="H15:H27" si="1">+G15</f>
        <v>4028000</v>
      </c>
      <c r="I15" s="14" t="s">
        <v>13</v>
      </c>
      <c r="J15" s="2" t="s">
        <v>14</v>
      </c>
      <c r="K15" s="14" t="s">
        <v>15</v>
      </c>
    </row>
    <row r="16" spans="1:11" s="15" customFormat="1" x14ac:dyDescent="0.35">
      <c r="A16" s="2">
        <v>900034438</v>
      </c>
      <c r="B16" s="2" t="s">
        <v>11</v>
      </c>
      <c r="C16" s="2" t="s">
        <v>12</v>
      </c>
      <c r="D16" s="3">
        <v>4895</v>
      </c>
      <c r="E16" s="67">
        <v>45153</v>
      </c>
      <c r="F16" s="12">
        <v>45170</v>
      </c>
      <c r="G16" s="4">
        <v>672600</v>
      </c>
      <c r="H16" s="5">
        <f t="shared" si="1"/>
        <v>672600</v>
      </c>
      <c r="I16" s="14" t="s">
        <v>13</v>
      </c>
      <c r="J16" s="2" t="s">
        <v>14</v>
      </c>
      <c r="K16" s="14" t="s">
        <v>15</v>
      </c>
    </row>
    <row r="17" spans="1:11" s="15" customFormat="1" x14ac:dyDescent="0.35">
      <c r="A17" s="2">
        <v>900034438</v>
      </c>
      <c r="B17" s="2" t="s">
        <v>11</v>
      </c>
      <c r="C17" s="2" t="s">
        <v>12</v>
      </c>
      <c r="D17" s="3">
        <v>4896</v>
      </c>
      <c r="E17" s="67">
        <v>45153</v>
      </c>
      <c r="F17" s="12">
        <v>45170</v>
      </c>
      <c r="G17" s="4">
        <v>4130000</v>
      </c>
      <c r="H17" s="5">
        <f t="shared" ref="H17" si="2">+G17</f>
        <v>4130000</v>
      </c>
      <c r="I17" s="14" t="s">
        <v>13</v>
      </c>
      <c r="J17" s="2" t="s">
        <v>33</v>
      </c>
      <c r="K17" s="14" t="s">
        <v>15</v>
      </c>
    </row>
    <row r="18" spans="1:11" s="15" customFormat="1" x14ac:dyDescent="0.35">
      <c r="A18" s="2">
        <v>900034438</v>
      </c>
      <c r="B18" s="2" t="s">
        <v>11</v>
      </c>
      <c r="C18" s="2" t="s">
        <v>12</v>
      </c>
      <c r="D18" s="3">
        <v>4897</v>
      </c>
      <c r="E18" s="67">
        <v>45153</v>
      </c>
      <c r="F18" s="12">
        <v>45170</v>
      </c>
      <c r="G18" s="4">
        <v>6490000</v>
      </c>
      <c r="H18" s="5">
        <f t="shared" si="1"/>
        <v>6490000</v>
      </c>
      <c r="I18" s="14" t="s">
        <v>13</v>
      </c>
      <c r="J18" s="2" t="s">
        <v>14</v>
      </c>
      <c r="K18" s="14" t="s">
        <v>15</v>
      </c>
    </row>
    <row r="19" spans="1:11" s="15" customFormat="1" x14ac:dyDescent="0.35">
      <c r="A19" s="2">
        <v>900034438</v>
      </c>
      <c r="B19" s="2" t="s">
        <v>11</v>
      </c>
      <c r="C19" s="2" t="s">
        <v>12</v>
      </c>
      <c r="D19" s="3">
        <v>4898</v>
      </c>
      <c r="E19" s="67">
        <v>45153</v>
      </c>
      <c r="F19" s="12">
        <v>45173</v>
      </c>
      <c r="G19" s="4">
        <v>15200</v>
      </c>
      <c r="H19" s="5">
        <f t="shared" si="1"/>
        <v>15200</v>
      </c>
      <c r="I19" s="14" t="s">
        <v>13</v>
      </c>
      <c r="J19" s="2" t="s">
        <v>33</v>
      </c>
      <c r="K19" s="14" t="s">
        <v>15</v>
      </c>
    </row>
    <row r="20" spans="1:11" s="15" customFormat="1" x14ac:dyDescent="0.35">
      <c r="A20" s="2">
        <v>900034438</v>
      </c>
      <c r="B20" s="2" t="s">
        <v>11</v>
      </c>
      <c r="C20" s="2" t="s">
        <v>12</v>
      </c>
      <c r="D20" s="3">
        <v>4899</v>
      </c>
      <c r="E20" s="67">
        <v>45153</v>
      </c>
      <c r="F20" s="12">
        <v>45201</v>
      </c>
      <c r="G20" s="4">
        <v>34200</v>
      </c>
      <c r="H20" s="5">
        <f t="shared" si="1"/>
        <v>34200</v>
      </c>
      <c r="I20" s="14" t="s">
        <v>13</v>
      </c>
      <c r="J20" s="2" t="s">
        <v>33</v>
      </c>
      <c r="K20" s="14" t="s">
        <v>15</v>
      </c>
    </row>
    <row r="21" spans="1:11" s="15" customFormat="1" x14ac:dyDescent="0.35">
      <c r="A21" s="2">
        <v>900034438</v>
      </c>
      <c r="B21" s="2" t="s">
        <v>11</v>
      </c>
      <c r="C21" s="2" t="s">
        <v>12</v>
      </c>
      <c r="D21" s="3">
        <v>4943</v>
      </c>
      <c r="E21" s="67">
        <v>45184</v>
      </c>
      <c r="F21" s="12">
        <v>45187</v>
      </c>
      <c r="G21" s="4">
        <v>761600000</v>
      </c>
      <c r="H21" s="5">
        <f t="shared" si="1"/>
        <v>761600000</v>
      </c>
      <c r="I21" s="14" t="s">
        <v>13</v>
      </c>
      <c r="J21" s="2" t="s">
        <v>14</v>
      </c>
      <c r="K21" s="14" t="s">
        <v>15</v>
      </c>
    </row>
    <row r="22" spans="1:11" s="15" customFormat="1" x14ac:dyDescent="0.35">
      <c r="A22" s="2">
        <v>900034438</v>
      </c>
      <c r="B22" s="2" t="s">
        <v>11</v>
      </c>
      <c r="C22" s="2" t="s">
        <v>12</v>
      </c>
      <c r="D22" s="3">
        <v>4945</v>
      </c>
      <c r="E22" s="67">
        <v>45184</v>
      </c>
      <c r="F22" s="12">
        <v>45201</v>
      </c>
      <c r="G22" s="4">
        <v>4085000</v>
      </c>
      <c r="H22" s="5">
        <f t="shared" si="1"/>
        <v>4085000</v>
      </c>
      <c r="I22" s="14" t="s">
        <v>13</v>
      </c>
      <c r="J22" s="2" t="s">
        <v>14</v>
      </c>
      <c r="K22" s="14" t="s">
        <v>15</v>
      </c>
    </row>
    <row r="23" spans="1:11" s="15" customFormat="1" x14ac:dyDescent="0.35">
      <c r="A23" s="2">
        <v>900034438</v>
      </c>
      <c r="B23" s="2" t="s">
        <v>11</v>
      </c>
      <c r="C23" s="2" t="s">
        <v>12</v>
      </c>
      <c r="D23" s="3">
        <v>4946</v>
      </c>
      <c r="E23" s="67">
        <v>45184</v>
      </c>
      <c r="F23" s="12">
        <v>45201</v>
      </c>
      <c r="G23" s="4">
        <v>433200</v>
      </c>
      <c r="H23" s="5">
        <f t="shared" si="1"/>
        <v>433200</v>
      </c>
      <c r="I23" s="14" t="s">
        <v>13</v>
      </c>
      <c r="J23" s="2" t="s">
        <v>14</v>
      </c>
      <c r="K23" s="14" t="s">
        <v>15</v>
      </c>
    </row>
    <row r="24" spans="1:11" s="15" customFormat="1" x14ac:dyDescent="0.35">
      <c r="A24" s="2">
        <v>900034438</v>
      </c>
      <c r="B24" s="2" t="s">
        <v>11</v>
      </c>
      <c r="C24" s="2" t="s">
        <v>12</v>
      </c>
      <c r="D24" s="3">
        <v>4947</v>
      </c>
      <c r="E24" s="67">
        <v>45184</v>
      </c>
      <c r="F24" s="12">
        <v>45201</v>
      </c>
      <c r="G24" s="4">
        <v>4760000</v>
      </c>
      <c r="H24" s="5">
        <f t="shared" si="1"/>
        <v>4760000</v>
      </c>
      <c r="I24" s="14" t="s">
        <v>13</v>
      </c>
      <c r="J24" s="2" t="s">
        <v>33</v>
      </c>
      <c r="K24" s="14" t="s">
        <v>15</v>
      </c>
    </row>
    <row r="25" spans="1:11" s="15" customFormat="1" x14ac:dyDescent="0.35">
      <c r="A25" s="2">
        <v>900034438</v>
      </c>
      <c r="B25" s="2" t="s">
        <v>11</v>
      </c>
      <c r="C25" s="2" t="s">
        <v>12</v>
      </c>
      <c r="D25" s="3">
        <v>4948</v>
      </c>
      <c r="E25" s="67">
        <v>45184</v>
      </c>
      <c r="F25" s="12">
        <v>45201</v>
      </c>
      <c r="G25" s="4">
        <v>6120000</v>
      </c>
      <c r="H25" s="5">
        <f t="shared" si="1"/>
        <v>6120000</v>
      </c>
      <c r="I25" s="14" t="s">
        <v>13</v>
      </c>
      <c r="J25" s="2" t="s">
        <v>33</v>
      </c>
      <c r="K25" s="14" t="s">
        <v>15</v>
      </c>
    </row>
    <row r="26" spans="1:11" s="15" customFormat="1" x14ac:dyDescent="0.35">
      <c r="A26" s="2">
        <v>900034438</v>
      </c>
      <c r="B26" s="2" t="s">
        <v>11</v>
      </c>
      <c r="C26" s="2" t="s">
        <v>12</v>
      </c>
      <c r="D26" s="3">
        <v>4949</v>
      </c>
      <c r="E26" s="67">
        <v>45184</v>
      </c>
      <c r="F26" s="12">
        <v>45201</v>
      </c>
      <c r="G26" s="4">
        <v>15200</v>
      </c>
      <c r="H26" s="5">
        <f t="shared" si="1"/>
        <v>15200</v>
      </c>
      <c r="I26" s="14" t="s">
        <v>13</v>
      </c>
      <c r="J26" s="2" t="s">
        <v>33</v>
      </c>
      <c r="K26" s="14" t="s">
        <v>15</v>
      </c>
    </row>
    <row r="27" spans="1:11" s="15" customFormat="1" x14ac:dyDescent="0.35">
      <c r="A27" s="2">
        <v>900034438</v>
      </c>
      <c r="B27" s="2" t="s">
        <v>11</v>
      </c>
      <c r="C27" s="2" t="s">
        <v>12</v>
      </c>
      <c r="D27" s="3">
        <v>4950</v>
      </c>
      <c r="E27" s="67">
        <v>45184</v>
      </c>
      <c r="F27" s="12">
        <v>45201</v>
      </c>
      <c r="G27" s="4">
        <v>26600</v>
      </c>
      <c r="H27" s="5">
        <f t="shared" si="1"/>
        <v>26600</v>
      </c>
      <c r="I27" s="14" t="s">
        <v>13</v>
      </c>
      <c r="J27" s="2" t="s">
        <v>33</v>
      </c>
      <c r="K27" s="14" t="s">
        <v>15</v>
      </c>
    </row>
    <row r="28" spans="1:11" s="15" customFormat="1" x14ac:dyDescent="0.35">
      <c r="A28" s="2">
        <v>900034438</v>
      </c>
      <c r="B28" s="2" t="s">
        <v>11</v>
      </c>
      <c r="C28" s="2" t="s">
        <v>12</v>
      </c>
      <c r="D28" s="10" t="s">
        <v>23</v>
      </c>
      <c r="E28" s="67">
        <v>45216</v>
      </c>
      <c r="F28" s="12">
        <v>45231</v>
      </c>
      <c r="G28" s="7">
        <v>752080000</v>
      </c>
      <c r="H28" s="13">
        <v>703800000</v>
      </c>
      <c r="I28" s="14" t="s">
        <v>13</v>
      </c>
      <c r="J28" s="2" t="s">
        <v>14</v>
      </c>
      <c r="K28" s="14" t="s">
        <v>15</v>
      </c>
    </row>
    <row r="29" spans="1:11" s="15" customFormat="1" x14ac:dyDescent="0.35">
      <c r="A29" s="2">
        <v>900034438</v>
      </c>
      <c r="B29" s="2" t="s">
        <v>11</v>
      </c>
      <c r="C29" s="2" t="s">
        <v>12</v>
      </c>
      <c r="D29" s="10" t="s">
        <v>24</v>
      </c>
      <c r="E29" s="68" t="s">
        <v>30</v>
      </c>
      <c r="F29" s="12">
        <v>45231</v>
      </c>
      <c r="G29" s="7">
        <v>85680000</v>
      </c>
      <c r="H29" s="13">
        <v>81600000</v>
      </c>
      <c r="I29" s="14" t="s">
        <v>13</v>
      </c>
      <c r="J29" s="2" t="s">
        <v>14</v>
      </c>
      <c r="K29" s="14" t="s">
        <v>15</v>
      </c>
    </row>
    <row r="30" spans="1:11" s="15" customFormat="1" x14ac:dyDescent="0.35">
      <c r="A30" s="2">
        <v>900034438</v>
      </c>
      <c r="B30" s="2" t="s">
        <v>11</v>
      </c>
      <c r="C30" s="2" t="s">
        <v>12</v>
      </c>
      <c r="D30" s="69">
        <v>4993</v>
      </c>
      <c r="E30" s="69" t="s">
        <v>30</v>
      </c>
      <c r="F30" s="12">
        <v>45231</v>
      </c>
      <c r="G30" s="69">
        <v>4047000</v>
      </c>
      <c r="H30" s="13">
        <v>3796200</v>
      </c>
      <c r="I30" s="14" t="s">
        <v>13</v>
      </c>
      <c r="J30" s="2" t="s">
        <v>14</v>
      </c>
      <c r="K30" s="14" t="s">
        <v>15</v>
      </c>
    </row>
    <row r="31" spans="1:11" s="15" customFormat="1" x14ac:dyDescent="0.35">
      <c r="A31" s="2">
        <v>900034438</v>
      </c>
      <c r="B31" s="2" t="s">
        <v>11</v>
      </c>
      <c r="C31" s="2" t="s">
        <v>12</v>
      </c>
      <c r="D31" s="69">
        <v>4994</v>
      </c>
      <c r="E31" s="69" t="s">
        <v>30</v>
      </c>
      <c r="F31" s="12">
        <v>45231</v>
      </c>
      <c r="G31" s="69">
        <v>463600</v>
      </c>
      <c r="H31" s="13">
        <v>440800</v>
      </c>
      <c r="I31" s="14" t="s">
        <v>13</v>
      </c>
      <c r="J31" s="2" t="s">
        <v>14</v>
      </c>
      <c r="K31" s="14" t="s">
        <v>15</v>
      </c>
    </row>
    <row r="32" spans="1:11" s="15" customFormat="1" x14ac:dyDescent="0.35">
      <c r="A32" s="2">
        <v>900034438</v>
      </c>
      <c r="B32" s="2" t="s">
        <v>11</v>
      </c>
      <c r="C32" s="2" t="s">
        <v>12</v>
      </c>
      <c r="D32" s="10" t="s">
        <v>25</v>
      </c>
      <c r="E32" s="68" t="s">
        <v>31</v>
      </c>
      <c r="F32" s="12">
        <v>45231</v>
      </c>
      <c r="G32" s="7">
        <v>4760000</v>
      </c>
      <c r="H32" s="13">
        <f t="shared" ref="H32:H36" si="3">+G32</f>
        <v>4760000</v>
      </c>
      <c r="I32" s="14" t="s">
        <v>13</v>
      </c>
      <c r="J32" s="2" t="s">
        <v>33</v>
      </c>
      <c r="K32" s="14" t="s">
        <v>15</v>
      </c>
    </row>
    <row r="33" spans="1:11" s="15" customFormat="1" x14ac:dyDescent="0.35">
      <c r="A33" s="2">
        <v>900034438</v>
      </c>
      <c r="B33" s="2" t="s">
        <v>11</v>
      </c>
      <c r="C33" s="2" t="s">
        <v>12</v>
      </c>
      <c r="D33" s="10" t="s">
        <v>26</v>
      </c>
      <c r="E33" s="68" t="s">
        <v>31</v>
      </c>
      <c r="F33" s="12">
        <v>45231</v>
      </c>
      <c r="G33" s="7">
        <v>6800000</v>
      </c>
      <c r="H33" s="13">
        <f t="shared" si="3"/>
        <v>6800000</v>
      </c>
      <c r="I33" s="14" t="s">
        <v>13</v>
      </c>
      <c r="J33" s="2" t="s">
        <v>33</v>
      </c>
      <c r="K33" s="14" t="s">
        <v>15</v>
      </c>
    </row>
    <row r="34" spans="1:11" s="15" customFormat="1" x14ac:dyDescent="0.35">
      <c r="A34" s="2">
        <v>900034438</v>
      </c>
      <c r="B34" s="2" t="s">
        <v>11</v>
      </c>
      <c r="C34" s="2" t="s">
        <v>12</v>
      </c>
      <c r="D34" s="10" t="s">
        <v>27</v>
      </c>
      <c r="E34" s="68" t="s">
        <v>31</v>
      </c>
      <c r="F34" s="12">
        <v>45231</v>
      </c>
      <c r="G34" s="7">
        <v>15200</v>
      </c>
      <c r="H34" s="13">
        <f t="shared" si="3"/>
        <v>15200</v>
      </c>
      <c r="I34" s="14" t="s">
        <v>13</v>
      </c>
      <c r="J34" s="2" t="s">
        <v>33</v>
      </c>
      <c r="K34" s="14" t="s">
        <v>15</v>
      </c>
    </row>
    <row r="35" spans="1:11" s="15" customFormat="1" x14ac:dyDescent="0.35">
      <c r="A35" s="2">
        <v>900034438</v>
      </c>
      <c r="B35" s="2" t="s">
        <v>11</v>
      </c>
      <c r="C35" s="2" t="s">
        <v>12</v>
      </c>
      <c r="D35" s="10" t="s">
        <v>28</v>
      </c>
      <c r="E35" s="68" t="s">
        <v>31</v>
      </c>
      <c r="F35" s="12">
        <v>45231</v>
      </c>
      <c r="G35" s="7">
        <v>30400</v>
      </c>
      <c r="H35" s="13">
        <f t="shared" si="3"/>
        <v>30400</v>
      </c>
      <c r="I35" s="14" t="s">
        <v>13</v>
      </c>
      <c r="J35" s="2" t="s">
        <v>33</v>
      </c>
      <c r="K35" s="14" t="s">
        <v>15</v>
      </c>
    </row>
    <row r="36" spans="1:11" s="15" customFormat="1" x14ac:dyDescent="0.35">
      <c r="A36" s="2">
        <v>900034438</v>
      </c>
      <c r="B36" s="2" t="s">
        <v>11</v>
      </c>
      <c r="C36" s="2" t="s">
        <v>12</v>
      </c>
      <c r="D36" s="10" t="s">
        <v>29</v>
      </c>
      <c r="E36" s="68" t="s">
        <v>32</v>
      </c>
      <c r="F36" s="12">
        <v>45231</v>
      </c>
      <c r="G36" s="7">
        <v>82280000</v>
      </c>
      <c r="H36" s="70">
        <f t="shared" si="3"/>
        <v>82280000</v>
      </c>
      <c r="I36" s="71" t="s">
        <v>13</v>
      </c>
      <c r="J36" s="2" t="s">
        <v>14</v>
      </c>
      <c r="K36" s="14" t="s">
        <v>15</v>
      </c>
    </row>
    <row r="37" spans="1:11" s="15" customFormat="1" ht="46.25" customHeight="1" x14ac:dyDescent="0.35">
      <c r="A37" s="2">
        <v>900034438</v>
      </c>
      <c r="B37" s="2" t="s">
        <v>11</v>
      </c>
      <c r="C37" s="2" t="s">
        <v>12</v>
      </c>
      <c r="D37" s="10" t="s">
        <v>34</v>
      </c>
      <c r="E37" s="11">
        <v>45251</v>
      </c>
      <c r="F37" s="12">
        <v>45261</v>
      </c>
      <c r="G37" s="7">
        <v>760240000</v>
      </c>
      <c r="H37" s="70">
        <v>760240000</v>
      </c>
      <c r="I37" s="71" t="s">
        <v>13</v>
      </c>
      <c r="J37" s="2" t="s">
        <v>14</v>
      </c>
      <c r="K37" s="14" t="s">
        <v>15</v>
      </c>
    </row>
    <row r="38" spans="1:11" s="15" customFormat="1" x14ac:dyDescent="0.35">
      <c r="A38" s="2">
        <v>900034438</v>
      </c>
      <c r="B38" s="2" t="s">
        <v>11</v>
      </c>
      <c r="C38" s="2" t="s">
        <v>12</v>
      </c>
      <c r="D38" s="10" t="s">
        <v>35</v>
      </c>
      <c r="E38" s="11">
        <v>45251</v>
      </c>
      <c r="F38" s="12">
        <v>45261</v>
      </c>
      <c r="G38" s="7">
        <v>89760000</v>
      </c>
      <c r="H38" s="70">
        <v>89760000</v>
      </c>
      <c r="I38" s="71" t="s">
        <v>13</v>
      </c>
      <c r="J38" s="2" t="s">
        <v>14</v>
      </c>
      <c r="K38" s="14" t="s">
        <v>15</v>
      </c>
    </row>
    <row r="39" spans="1:11" s="15" customFormat="1" x14ac:dyDescent="0.35">
      <c r="A39" s="2">
        <v>900034438</v>
      </c>
      <c r="B39" s="2" t="s">
        <v>11</v>
      </c>
      <c r="C39" s="2" t="s">
        <v>12</v>
      </c>
      <c r="D39" s="10" t="s">
        <v>36</v>
      </c>
      <c r="E39" s="11">
        <v>45251</v>
      </c>
      <c r="F39" s="12">
        <v>45261</v>
      </c>
      <c r="G39" s="7">
        <v>3993800</v>
      </c>
      <c r="H39" s="70">
        <v>3993800</v>
      </c>
      <c r="I39" s="71" t="s">
        <v>13</v>
      </c>
      <c r="J39" s="2" t="s">
        <v>14</v>
      </c>
      <c r="K39" s="14" t="s">
        <v>15</v>
      </c>
    </row>
    <row r="40" spans="1:11" s="15" customFormat="1" x14ac:dyDescent="0.35">
      <c r="A40" s="2">
        <v>900034438</v>
      </c>
      <c r="B40" s="2" t="s">
        <v>11</v>
      </c>
      <c r="C40" s="2" t="s">
        <v>12</v>
      </c>
      <c r="D40" s="10" t="s">
        <v>37</v>
      </c>
      <c r="E40" s="11">
        <v>45251</v>
      </c>
      <c r="F40" s="12">
        <v>45261</v>
      </c>
      <c r="G40" s="7">
        <v>452200</v>
      </c>
      <c r="H40" s="70">
        <v>452200</v>
      </c>
      <c r="I40" s="71" t="s">
        <v>13</v>
      </c>
      <c r="J40" s="2" t="s">
        <v>14</v>
      </c>
      <c r="K40" s="14" t="s">
        <v>15</v>
      </c>
    </row>
    <row r="41" spans="1:11" s="15" customFormat="1" x14ac:dyDescent="0.35">
      <c r="A41" s="2">
        <v>900034438</v>
      </c>
      <c r="B41" s="2" t="s">
        <v>11</v>
      </c>
      <c r="C41" s="2" t="s">
        <v>12</v>
      </c>
      <c r="D41" s="10" t="s">
        <v>38</v>
      </c>
      <c r="E41" s="11">
        <v>45251</v>
      </c>
      <c r="F41" s="12">
        <v>45261</v>
      </c>
      <c r="G41" s="7">
        <v>4080000</v>
      </c>
      <c r="H41" s="70">
        <v>4080000</v>
      </c>
      <c r="I41" s="71" t="s">
        <v>13</v>
      </c>
      <c r="J41" s="2" t="s">
        <v>33</v>
      </c>
      <c r="K41" s="14" t="s">
        <v>15</v>
      </c>
    </row>
    <row r="42" spans="1:11" s="15" customFormat="1" x14ac:dyDescent="0.35">
      <c r="A42" s="2">
        <v>900034438</v>
      </c>
      <c r="B42" s="2" t="s">
        <v>11</v>
      </c>
      <c r="C42" s="2" t="s">
        <v>12</v>
      </c>
      <c r="D42" s="10" t="s">
        <v>39</v>
      </c>
      <c r="E42" s="11">
        <v>45251</v>
      </c>
      <c r="F42" s="12">
        <v>45261</v>
      </c>
      <c r="G42" s="7">
        <v>6800000</v>
      </c>
      <c r="H42" s="13">
        <v>6800000</v>
      </c>
      <c r="I42" s="14" t="s">
        <v>13</v>
      </c>
      <c r="J42" s="2" t="s">
        <v>33</v>
      </c>
      <c r="K42" s="14" t="s">
        <v>15</v>
      </c>
    </row>
    <row r="43" spans="1:11" s="15" customFormat="1" x14ac:dyDescent="0.35">
      <c r="A43" s="2">
        <v>900034438</v>
      </c>
      <c r="B43" s="2" t="s">
        <v>11</v>
      </c>
      <c r="C43" s="2" t="s">
        <v>12</v>
      </c>
      <c r="D43" s="10" t="s">
        <v>40</v>
      </c>
      <c r="E43" s="11">
        <v>45251</v>
      </c>
      <c r="F43" s="12">
        <v>45261</v>
      </c>
      <c r="G43" s="7">
        <v>19000</v>
      </c>
      <c r="H43" s="13">
        <v>19000</v>
      </c>
      <c r="I43" s="14" t="s">
        <v>13</v>
      </c>
      <c r="J43" s="2" t="s">
        <v>33</v>
      </c>
      <c r="K43" s="14" t="s">
        <v>15</v>
      </c>
    </row>
    <row r="44" spans="1:11" s="15" customFormat="1" x14ac:dyDescent="0.35">
      <c r="A44" s="2">
        <v>900034438</v>
      </c>
      <c r="B44" s="2" t="s">
        <v>11</v>
      </c>
      <c r="C44" s="2" t="s">
        <v>12</v>
      </c>
      <c r="D44" s="10" t="s">
        <v>41</v>
      </c>
      <c r="E44" s="11">
        <v>45251</v>
      </c>
      <c r="F44" s="12">
        <v>45261</v>
      </c>
      <c r="G44" s="7">
        <v>34200</v>
      </c>
      <c r="H44" s="13">
        <v>34200</v>
      </c>
      <c r="I44" s="14" t="s">
        <v>13</v>
      </c>
      <c r="J44" s="2" t="s">
        <v>33</v>
      </c>
      <c r="K44" s="14" t="s">
        <v>15</v>
      </c>
    </row>
    <row r="45" spans="1:11" s="15" customFormat="1" x14ac:dyDescent="0.35">
      <c r="A45" s="2">
        <v>900034438</v>
      </c>
      <c r="B45" s="2" t="s">
        <v>11</v>
      </c>
      <c r="C45" s="2" t="s">
        <v>12</v>
      </c>
      <c r="D45" s="10" t="s">
        <v>42</v>
      </c>
      <c r="E45" s="11">
        <v>45251</v>
      </c>
      <c r="F45" s="12">
        <v>45261</v>
      </c>
      <c r="G45" s="7">
        <v>34200</v>
      </c>
      <c r="H45" s="13">
        <v>709920000</v>
      </c>
      <c r="I45" s="14" t="s">
        <v>13</v>
      </c>
      <c r="J45" s="2"/>
      <c r="K45" s="14" t="s">
        <v>15</v>
      </c>
    </row>
    <row r="46" spans="1:11" s="15" customFormat="1" x14ac:dyDescent="0.35">
      <c r="A46" s="2">
        <v>900034438</v>
      </c>
      <c r="B46" s="2" t="s">
        <v>11</v>
      </c>
      <c r="C46" s="2" t="s">
        <v>12</v>
      </c>
      <c r="D46" s="10" t="s">
        <v>43</v>
      </c>
      <c r="E46" s="11">
        <v>45251</v>
      </c>
      <c r="F46" s="12">
        <v>45261</v>
      </c>
      <c r="G46" s="7">
        <v>34200</v>
      </c>
      <c r="H46" s="13">
        <v>133960000</v>
      </c>
      <c r="I46" s="14" t="s">
        <v>13</v>
      </c>
      <c r="J46" s="2"/>
      <c r="K46" s="14" t="s">
        <v>15</v>
      </c>
    </row>
    <row r="47" spans="1:11" s="15" customFormat="1" x14ac:dyDescent="0.35">
      <c r="A47" s="2">
        <v>900034438</v>
      </c>
      <c r="B47" s="2" t="s">
        <v>11</v>
      </c>
      <c r="C47" s="2" t="s">
        <v>12</v>
      </c>
      <c r="D47" s="10" t="s">
        <v>44</v>
      </c>
      <c r="E47" s="11">
        <v>45251</v>
      </c>
      <c r="F47" s="12">
        <v>45261</v>
      </c>
      <c r="G47" s="7">
        <v>34200</v>
      </c>
      <c r="H47" s="13">
        <v>3811400</v>
      </c>
      <c r="I47" s="14" t="s">
        <v>13</v>
      </c>
      <c r="J47" s="2"/>
      <c r="K47" s="14" t="s">
        <v>15</v>
      </c>
    </row>
    <row r="48" spans="1:11" s="15" customFormat="1" x14ac:dyDescent="0.35">
      <c r="A48" s="2">
        <v>900034438</v>
      </c>
      <c r="B48" s="2" t="s">
        <v>11</v>
      </c>
      <c r="C48" s="2" t="s">
        <v>12</v>
      </c>
      <c r="D48" s="10" t="s">
        <v>45</v>
      </c>
      <c r="E48" s="11">
        <v>45251</v>
      </c>
      <c r="F48" s="12">
        <v>45261</v>
      </c>
      <c r="G48" s="7">
        <v>34200</v>
      </c>
      <c r="H48" s="13">
        <v>733400</v>
      </c>
      <c r="I48" s="14" t="s">
        <v>13</v>
      </c>
      <c r="J48" s="2"/>
      <c r="K48" s="14" t="s">
        <v>15</v>
      </c>
    </row>
    <row r="49" spans="1:11" s="15" customFormat="1" x14ac:dyDescent="0.35">
      <c r="A49" s="2">
        <v>900034438</v>
      </c>
      <c r="B49" s="2" t="s">
        <v>11</v>
      </c>
      <c r="C49" s="2" t="s">
        <v>12</v>
      </c>
      <c r="D49" s="10" t="s">
        <v>46</v>
      </c>
      <c r="E49" s="11">
        <v>45251</v>
      </c>
      <c r="F49" s="12">
        <v>45261</v>
      </c>
      <c r="G49" s="7">
        <v>34200</v>
      </c>
      <c r="H49" s="13">
        <v>4080000</v>
      </c>
      <c r="I49" s="14" t="s">
        <v>13</v>
      </c>
      <c r="J49" s="2"/>
      <c r="K49" s="14" t="s">
        <v>15</v>
      </c>
    </row>
    <row r="50" spans="1:11" s="15" customFormat="1" x14ac:dyDescent="0.35">
      <c r="A50" s="2">
        <v>900034438</v>
      </c>
      <c r="B50" s="2" t="s">
        <v>11</v>
      </c>
      <c r="C50" s="2" t="s">
        <v>12</v>
      </c>
      <c r="D50" s="10" t="s">
        <v>47</v>
      </c>
      <c r="E50" s="11">
        <v>45251</v>
      </c>
      <c r="F50" s="12">
        <v>45261</v>
      </c>
      <c r="G50" s="7">
        <v>34200</v>
      </c>
      <c r="H50" s="13">
        <v>8840000</v>
      </c>
      <c r="I50" s="14" t="s">
        <v>13</v>
      </c>
      <c r="J50" s="2"/>
      <c r="K50" s="14" t="s">
        <v>15</v>
      </c>
    </row>
    <row r="51" spans="1:11" s="15" customFormat="1" x14ac:dyDescent="0.35">
      <c r="A51" s="2">
        <v>900034438</v>
      </c>
      <c r="B51" s="2" t="s">
        <v>11</v>
      </c>
      <c r="C51" s="2" t="s">
        <v>12</v>
      </c>
      <c r="D51" s="10" t="s">
        <v>48</v>
      </c>
      <c r="E51" s="11">
        <v>45251</v>
      </c>
      <c r="F51" s="12">
        <v>45261</v>
      </c>
      <c r="G51" s="7">
        <v>34200</v>
      </c>
      <c r="H51" s="13">
        <v>19000</v>
      </c>
      <c r="I51" s="14" t="s">
        <v>13</v>
      </c>
      <c r="J51" s="2"/>
      <c r="K51" s="14" t="s">
        <v>15</v>
      </c>
    </row>
    <row r="52" spans="1:11" s="15" customFormat="1" x14ac:dyDescent="0.35">
      <c r="A52" s="2">
        <v>900034438</v>
      </c>
      <c r="B52" s="2" t="s">
        <v>11</v>
      </c>
      <c r="C52" s="2" t="s">
        <v>12</v>
      </c>
      <c r="D52" s="10" t="s">
        <v>49</v>
      </c>
      <c r="E52" s="11">
        <v>45251</v>
      </c>
      <c r="F52" s="12">
        <v>45261</v>
      </c>
      <c r="G52" s="7">
        <v>34200</v>
      </c>
      <c r="H52" s="13">
        <v>45600</v>
      </c>
      <c r="I52" s="14" t="s">
        <v>13</v>
      </c>
      <c r="J52" s="2"/>
      <c r="K52" s="14" t="s">
        <v>15</v>
      </c>
    </row>
    <row r="53" spans="1:11" s="15" customFormat="1" x14ac:dyDescent="0.35">
      <c r="A53" s="2">
        <v>900034438</v>
      </c>
      <c r="B53" s="2" t="s">
        <v>11</v>
      </c>
      <c r="C53" s="2" t="s">
        <v>12</v>
      </c>
      <c r="D53" s="10" t="s">
        <v>50</v>
      </c>
      <c r="E53" s="11">
        <v>45251</v>
      </c>
      <c r="F53" s="12">
        <v>45261</v>
      </c>
      <c r="G53" s="7">
        <v>34200</v>
      </c>
      <c r="H53" s="13">
        <v>1320000</v>
      </c>
      <c r="I53" s="14" t="s">
        <v>13</v>
      </c>
      <c r="J53" s="2"/>
      <c r="K53" s="14" t="s">
        <v>15</v>
      </c>
    </row>
    <row r="54" spans="1:11" s="15" customFormat="1" x14ac:dyDescent="0.35">
      <c r="A54" s="2">
        <v>900034438</v>
      </c>
      <c r="B54" s="2" t="s">
        <v>11</v>
      </c>
      <c r="C54" s="2" t="s">
        <v>12</v>
      </c>
      <c r="D54" s="10" t="s">
        <v>51</v>
      </c>
      <c r="E54" s="11">
        <v>45251</v>
      </c>
      <c r="F54" s="12">
        <v>45261</v>
      </c>
      <c r="G54" s="7">
        <v>34200</v>
      </c>
      <c r="H54" s="13">
        <v>1100000</v>
      </c>
      <c r="I54" s="14" t="s">
        <v>13</v>
      </c>
      <c r="J54" s="2"/>
      <c r="K54" s="14" t="s">
        <v>15</v>
      </c>
    </row>
    <row r="55" spans="1:11" s="15" customFormat="1" x14ac:dyDescent="0.35">
      <c r="A55" s="2">
        <v>900034438</v>
      </c>
      <c r="B55" s="2" t="s">
        <v>11</v>
      </c>
      <c r="C55" s="2" t="s">
        <v>12</v>
      </c>
      <c r="D55" s="10" t="s">
        <v>52</v>
      </c>
      <c r="E55" s="11">
        <v>45251</v>
      </c>
      <c r="F55" s="12">
        <v>45261</v>
      </c>
      <c r="G55" s="7">
        <v>34200</v>
      </c>
      <c r="H55" s="13">
        <v>1320000</v>
      </c>
      <c r="I55" s="14" t="s">
        <v>13</v>
      </c>
      <c r="J55" s="2"/>
      <c r="K55" s="14" t="s">
        <v>15</v>
      </c>
    </row>
    <row r="56" spans="1:11" s="15" customFormat="1" x14ac:dyDescent="0.35">
      <c r="A56" s="2">
        <v>900034438</v>
      </c>
      <c r="B56" s="2" t="s">
        <v>11</v>
      </c>
      <c r="C56" s="2" t="s">
        <v>12</v>
      </c>
      <c r="D56" s="10" t="s">
        <v>53</v>
      </c>
      <c r="E56" s="11">
        <v>45251</v>
      </c>
      <c r="F56" s="12">
        <v>45261</v>
      </c>
      <c r="G56" s="7">
        <v>34200</v>
      </c>
      <c r="H56" s="13">
        <v>1100000</v>
      </c>
      <c r="I56" s="14" t="s">
        <v>13</v>
      </c>
      <c r="J56" s="2"/>
      <c r="K56" s="14" t="s">
        <v>15</v>
      </c>
    </row>
    <row r="57" spans="1:11" ht="22.5" x14ac:dyDescent="0.45">
      <c r="H57" s="9">
        <f>SUM(H3:H56)</f>
        <v>3952150100</v>
      </c>
    </row>
    <row r="58" spans="1:11" x14ac:dyDescent="0.35">
      <c r="H58" s="6"/>
    </row>
  </sheetData>
  <phoneticPr fontId="9" type="noConversion"/>
  <conditionalFormatting sqref="D3:D27">
    <cfRule type="duplicateValues" dxfId="1" priority="63"/>
    <cfRule type="duplicateValues" dxfId="0" priority="64"/>
  </conditionalFormatting>
  <dataValidations count="1">
    <dataValidation type="whole" operator="greaterThan" allowBlank="1" showInputMessage="1" showErrorMessage="1" errorTitle="DATO ERRADO" error="El valor debe ser diferente de cero" sqref="G32:G1048576 H59:H1048576 G2:G29 H2:H5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zoomScale="73" zoomScaleNormal="73" workbookViewId="0">
      <selection activeCell="D2" sqref="D2"/>
    </sheetView>
  </sheetViews>
  <sheetFormatPr baseColWidth="10" defaultRowHeight="14.5" x14ac:dyDescent="0.35"/>
  <cols>
    <col min="1" max="1" width="12.54296875" bestFit="1" customWidth="1"/>
    <col min="2" max="2" width="61" bestFit="1" customWidth="1"/>
    <col min="3" max="3" width="14.6328125" customWidth="1"/>
    <col min="4" max="4" width="19.81640625" bestFit="1" customWidth="1"/>
    <col min="5" max="5" width="12.54296875" style="22" bestFit="1" customWidth="1"/>
    <col min="6" max="6" width="14" style="22" bestFit="1" customWidth="1"/>
    <col min="7" max="8" width="17.7265625" style="75" bestFit="1" customWidth="1"/>
    <col min="9" max="9" width="75.08984375" bestFit="1" customWidth="1"/>
    <col min="10" max="10" width="25.08984375" bestFit="1" customWidth="1"/>
    <col min="11" max="11" width="12.6328125" bestFit="1" customWidth="1"/>
    <col min="12" max="12" width="8.453125" bestFit="1" customWidth="1"/>
    <col min="13" max="13" width="16.26953125" bestFit="1" customWidth="1"/>
    <col min="14" max="15" width="16.1796875" bestFit="1" customWidth="1"/>
    <col min="16" max="16" width="15.1796875" style="75" bestFit="1" customWidth="1"/>
    <col min="17" max="17" width="13.81640625" bestFit="1" customWidth="1"/>
    <col min="18" max="18" width="16.1796875" style="75" bestFit="1" customWidth="1"/>
    <col min="19" max="19" width="17.54296875" bestFit="1" customWidth="1"/>
    <col min="20" max="20" width="13.1796875" style="22" bestFit="1" customWidth="1"/>
    <col min="21" max="21" width="11.26953125" bestFit="1" customWidth="1"/>
  </cols>
  <sheetData>
    <row r="1" spans="1:21" s="78" customFormat="1" x14ac:dyDescent="0.35">
      <c r="E1" s="79"/>
      <c r="F1" s="79"/>
      <c r="G1" s="80">
        <f>SUBTOTAL(9,G3:G56)</f>
        <v>3987217200</v>
      </c>
      <c r="H1" s="80">
        <f>SUBTOTAL(9,H3:H56)</f>
        <v>3952150100</v>
      </c>
      <c r="I1" s="89">
        <f>H1-K1</f>
        <v>3898926500</v>
      </c>
      <c r="K1" s="80">
        <f>SUBTOTAL(9,K3:K56)</f>
        <v>53223600</v>
      </c>
      <c r="M1" s="80">
        <f>SUBTOTAL(9,M3:M56)</f>
        <v>4848151600</v>
      </c>
      <c r="N1" s="80">
        <f>SUBTOTAL(9,N3:N56)</f>
        <v>4848151600</v>
      </c>
      <c r="O1" s="80">
        <f>SUBTOTAL(9,O3:O56)</f>
        <v>4794928000</v>
      </c>
      <c r="P1" s="80">
        <f>SUBTOTAL(9,P3:P56)</f>
        <v>2587875300</v>
      </c>
      <c r="R1" s="80">
        <f>SUBTOTAL(9,R3:R56)</f>
        <v>360873400</v>
      </c>
      <c r="T1" s="79"/>
    </row>
    <row r="2" spans="1:21" ht="29" x14ac:dyDescent="0.35">
      <c r="A2" s="16" t="s">
        <v>54</v>
      </c>
      <c r="B2" s="16" t="s">
        <v>55</v>
      </c>
      <c r="C2" s="16" t="s">
        <v>94</v>
      </c>
      <c r="D2" s="74" t="s">
        <v>56</v>
      </c>
      <c r="E2" s="17" t="s">
        <v>203</v>
      </c>
      <c r="F2" s="17" t="s">
        <v>57</v>
      </c>
      <c r="G2" s="76" t="s">
        <v>58</v>
      </c>
      <c r="H2" s="76" t="s">
        <v>59</v>
      </c>
      <c r="I2" s="18" t="s">
        <v>60</v>
      </c>
      <c r="J2" s="81" t="s">
        <v>61</v>
      </c>
      <c r="K2" s="87" t="s">
        <v>212</v>
      </c>
      <c r="L2" s="88" t="s">
        <v>211</v>
      </c>
      <c r="M2" s="86" t="s">
        <v>58</v>
      </c>
      <c r="N2" s="86" t="s">
        <v>209</v>
      </c>
      <c r="O2" s="86" t="s">
        <v>210</v>
      </c>
      <c r="P2" s="83" t="s">
        <v>62</v>
      </c>
      <c r="Q2" s="19" t="s">
        <v>63</v>
      </c>
      <c r="R2" s="83" t="s">
        <v>64</v>
      </c>
      <c r="S2" s="19" t="s">
        <v>65</v>
      </c>
      <c r="T2" s="85" t="s">
        <v>66</v>
      </c>
      <c r="U2" s="19" t="s">
        <v>67</v>
      </c>
    </row>
    <row r="3" spans="1:21" x14ac:dyDescent="0.35">
      <c r="A3" s="20">
        <v>900034438</v>
      </c>
      <c r="B3" s="21" t="s">
        <v>11</v>
      </c>
      <c r="C3" s="72" t="s">
        <v>95</v>
      </c>
      <c r="D3" s="72" t="s">
        <v>149</v>
      </c>
      <c r="E3" s="73">
        <v>45090</v>
      </c>
      <c r="F3" s="73">
        <v>45201.291666666664</v>
      </c>
      <c r="G3" s="77">
        <v>4130000</v>
      </c>
      <c r="H3" s="77">
        <v>4130000</v>
      </c>
      <c r="I3" s="72" t="s">
        <v>218</v>
      </c>
      <c r="J3" s="72" t="s">
        <v>205</v>
      </c>
      <c r="K3" s="77">
        <v>0</v>
      </c>
      <c r="L3" s="72"/>
      <c r="M3" s="77">
        <v>4130000</v>
      </c>
      <c r="N3" s="77">
        <v>4130000</v>
      </c>
      <c r="O3" s="77">
        <v>4130000</v>
      </c>
      <c r="P3" s="77">
        <v>0</v>
      </c>
      <c r="Q3" s="72"/>
      <c r="R3" s="77">
        <v>0</v>
      </c>
      <c r="S3" s="72"/>
      <c r="T3" s="73"/>
      <c r="U3" s="73">
        <v>45291</v>
      </c>
    </row>
    <row r="4" spans="1:21" x14ac:dyDescent="0.35">
      <c r="A4" s="72">
        <v>900034438</v>
      </c>
      <c r="B4" s="72" t="s">
        <v>11</v>
      </c>
      <c r="C4" s="72" t="s">
        <v>96</v>
      </c>
      <c r="D4" s="72" t="s">
        <v>150</v>
      </c>
      <c r="E4" s="73">
        <v>45090</v>
      </c>
      <c r="F4" s="73">
        <v>45201.291666666664</v>
      </c>
      <c r="G4" s="77">
        <v>2360000</v>
      </c>
      <c r="H4" s="77">
        <v>2360000</v>
      </c>
      <c r="I4" s="72" t="s">
        <v>218</v>
      </c>
      <c r="J4" s="72" t="s">
        <v>205</v>
      </c>
      <c r="K4" s="77">
        <v>0</v>
      </c>
      <c r="L4" s="72"/>
      <c r="M4" s="77">
        <v>2360000</v>
      </c>
      <c r="N4" s="77">
        <v>2360000</v>
      </c>
      <c r="O4" s="77">
        <v>2360000</v>
      </c>
      <c r="P4" s="77">
        <v>2360000</v>
      </c>
      <c r="Q4" s="72">
        <v>1222347241</v>
      </c>
      <c r="R4" s="77">
        <v>0</v>
      </c>
      <c r="S4" s="72"/>
      <c r="T4" s="73"/>
      <c r="U4" s="73">
        <v>45291</v>
      </c>
    </row>
    <row r="5" spans="1:21" x14ac:dyDescent="0.35">
      <c r="A5" s="72">
        <v>900034438</v>
      </c>
      <c r="B5" s="72" t="s">
        <v>11</v>
      </c>
      <c r="C5" s="72" t="s">
        <v>97</v>
      </c>
      <c r="D5" s="72" t="s">
        <v>151</v>
      </c>
      <c r="E5" s="73">
        <v>45090</v>
      </c>
      <c r="F5" s="73">
        <v>45201.291666666664</v>
      </c>
      <c r="G5" s="77">
        <v>26600</v>
      </c>
      <c r="H5" s="77">
        <v>26600</v>
      </c>
      <c r="I5" s="72" t="s">
        <v>218</v>
      </c>
      <c r="J5" s="72" t="s">
        <v>205</v>
      </c>
      <c r="K5" s="77">
        <v>0</v>
      </c>
      <c r="L5" s="72"/>
      <c r="M5" s="77">
        <v>26600</v>
      </c>
      <c r="N5" s="77">
        <v>26600</v>
      </c>
      <c r="O5" s="77">
        <v>26600</v>
      </c>
      <c r="P5" s="77">
        <v>26600</v>
      </c>
      <c r="Q5" s="72">
        <v>136033100</v>
      </c>
      <c r="R5" s="77">
        <v>0</v>
      </c>
      <c r="S5" s="72"/>
      <c r="T5" s="73"/>
      <c r="U5" s="73">
        <v>45291</v>
      </c>
    </row>
    <row r="6" spans="1:21" x14ac:dyDescent="0.35">
      <c r="A6" s="72">
        <v>900034438</v>
      </c>
      <c r="B6" s="72" t="s">
        <v>11</v>
      </c>
      <c r="C6" s="72" t="s">
        <v>98</v>
      </c>
      <c r="D6" s="72" t="s">
        <v>152</v>
      </c>
      <c r="E6" s="73">
        <v>45090</v>
      </c>
      <c r="F6" s="73">
        <v>45201.291666666664</v>
      </c>
      <c r="G6" s="77">
        <v>15200</v>
      </c>
      <c r="H6" s="77">
        <v>15200</v>
      </c>
      <c r="I6" s="72" t="s">
        <v>218</v>
      </c>
      <c r="J6" s="72" t="s">
        <v>205</v>
      </c>
      <c r="K6" s="77">
        <v>0</v>
      </c>
      <c r="L6" s="72"/>
      <c r="M6" s="77">
        <v>15200</v>
      </c>
      <c r="N6" s="77">
        <v>15200</v>
      </c>
      <c r="O6" s="77">
        <v>15200</v>
      </c>
      <c r="P6" s="77">
        <v>15200</v>
      </c>
      <c r="Q6" s="72">
        <v>136033101</v>
      </c>
      <c r="R6" s="77">
        <v>0</v>
      </c>
      <c r="S6" s="72"/>
      <c r="T6" s="73"/>
      <c r="U6" s="73">
        <v>45291</v>
      </c>
    </row>
    <row r="7" spans="1:21" x14ac:dyDescent="0.35">
      <c r="A7" s="72">
        <v>900034438</v>
      </c>
      <c r="B7" s="72" t="s">
        <v>11</v>
      </c>
      <c r="C7" s="72" t="s">
        <v>99</v>
      </c>
      <c r="D7" s="72" t="s">
        <v>153</v>
      </c>
      <c r="E7" s="73">
        <v>45090</v>
      </c>
      <c r="F7" s="73">
        <v>45098</v>
      </c>
      <c r="G7" s="77">
        <v>619500000</v>
      </c>
      <c r="H7" s="77">
        <v>357322500</v>
      </c>
      <c r="I7" s="72" t="s">
        <v>220</v>
      </c>
      <c r="J7" s="72" t="s">
        <v>205</v>
      </c>
      <c r="K7" s="77">
        <v>0</v>
      </c>
      <c r="L7" s="72"/>
      <c r="M7" s="77">
        <v>619500000</v>
      </c>
      <c r="N7" s="77">
        <v>619500000</v>
      </c>
      <c r="O7" s="77">
        <v>619500000</v>
      </c>
      <c r="P7" s="77">
        <v>57322500</v>
      </c>
      <c r="Q7" s="72">
        <v>4800062254</v>
      </c>
      <c r="R7" s="77">
        <v>300000000</v>
      </c>
      <c r="S7" s="72">
        <v>2201472399</v>
      </c>
      <c r="T7" s="73">
        <v>45306</v>
      </c>
      <c r="U7" s="73">
        <v>45291</v>
      </c>
    </row>
    <row r="8" spans="1:21" x14ac:dyDescent="0.35">
      <c r="A8" s="72">
        <v>900034438</v>
      </c>
      <c r="B8" s="72" t="s">
        <v>11</v>
      </c>
      <c r="C8" s="72" t="s">
        <v>100</v>
      </c>
      <c r="D8" s="72" t="s">
        <v>154</v>
      </c>
      <c r="E8" s="73">
        <v>45107</v>
      </c>
      <c r="F8" s="73">
        <v>45098</v>
      </c>
      <c r="G8" s="77">
        <v>3868400</v>
      </c>
      <c r="H8" s="77">
        <v>3868400</v>
      </c>
      <c r="I8" s="72" t="s">
        <v>219</v>
      </c>
      <c r="J8" s="72" t="s">
        <v>205</v>
      </c>
      <c r="K8" s="77">
        <v>0</v>
      </c>
      <c r="L8" s="72"/>
      <c r="M8" s="77">
        <v>3868400</v>
      </c>
      <c r="N8" s="77">
        <v>3868400</v>
      </c>
      <c r="O8" s="77">
        <v>3868400</v>
      </c>
      <c r="P8" s="77">
        <v>0</v>
      </c>
      <c r="Q8" s="72"/>
      <c r="R8" s="77">
        <v>3868400</v>
      </c>
      <c r="S8" s="72">
        <v>2201472399</v>
      </c>
      <c r="T8" s="73">
        <v>45306</v>
      </c>
      <c r="U8" s="73">
        <v>45291</v>
      </c>
    </row>
    <row r="9" spans="1:21" x14ac:dyDescent="0.35">
      <c r="A9" s="72">
        <v>900034438</v>
      </c>
      <c r="B9" s="72" t="s">
        <v>11</v>
      </c>
      <c r="C9" s="72" t="s">
        <v>101</v>
      </c>
      <c r="D9" s="72" t="s">
        <v>155</v>
      </c>
      <c r="E9" s="73">
        <v>45107</v>
      </c>
      <c r="F9" s="73">
        <v>45210.750966354164</v>
      </c>
      <c r="G9" s="77">
        <v>11800000</v>
      </c>
      <c r="H9" s="77">
        <v>11800000</v>
      </c>
      <c r="I9" s="72" t="s">
        <v>218</v>
      </c>
      <c r="J9" s="72" t="s">
        <v>205</v>
      </c>
      <c r="K9" s="77">
        <v>0</v>
      </c>
      <c r="L9" s="72"/>
      <c r="M9" s="77">
        <v>11800000</v>
      </c>
      <c r="N9" s="77">
        <v>11800000</v>
      </c>
      <c r="O9" s="77">
        <v>11800000</v>
      </c>
      <c r="P9" s="77">
        <v>0</v>
      </c>
      <c r="Q9" s="72"/>
      <c r="R9" s="77">
        <v>0</v>
      </c>
      <c r="S9" s="72"/>
      <c r="T9" s="73"/>
      <c r="U9" s="73">
        <v>45291</v>
      </c>
    </row>
    <row r="10" spans="1:21" x14ac:dyDescent="0.35">
      <c r="A10" s="72">
        <v>900034438</v>
      </c>
      <c r="B10" s="72" t="s">
        <v>11</v>
      </c>
      <c r="C10" s="72" t="s">
        <v>102</v>
      </c>
      <c r="D10" s="72" t="s">
        <v>156</v>
      </c>
      <c r="E10" s="73">
        <v>45107</v>
      </c>
      <c r="F10" s="73">
        <v>45231.291666666664</v>
      </c>
      <c r="G10" s="77">
        <v>2360000</v>
      </c>
      <c r="H10" s="77">
        <v>1770000</v>
      </c>
      <c r="I10" s="72" t="s">
        <v>216</v>
      </c>
      <c r="J10" s="72" t="s">
        <v>206</v>
      </c>
      <c r="K10" s="77">
        <v>590000</v>
      </c>
      <c r="L10" s="72" t="s">
        <v>215</v>
      </c>
      <c r="M10" s="77">
        <v>2360000</v>
      </c>
      <c r="N10" s="77">
        <v>2360000</v>
      </c>
      <c r="O10" s="77">
        <v>1770000</v>
      </c>
      <c r="P10" s="77">
        <v>0</v>
      </c>
      <c r="Q10" s="72"/>
      <c r="R10" s="77">
        <v>0</v>
      </c>
      <c r="S10" s="72"/>
      <c r="T10" s="73"/>
      <c r="U10" s="73">
        <v>45291</v>
      </c>
    </row>
    <row r="11" spans="1:21" x14ac:dyDescent="0.35">
      <c r="A11" s="72">
        <v>900034438</v>
      </c>
      <c r="B11" s="72" t="s">
        <v>11</v>
      </c>
      <c r="C11" s="72" t="s">
        <v>103</v>
      </c>
      <c r="D11" s="72" t="s">
        <v>157</v>
      </c>
      <c r="E11" s="73">
        <v>45107</v>
      </c>
      <c r="F11" s="73">
        <v>45231.291666666664</v>
      </c>
      <c r="G11" s="77">
        <v>76000</v>
      </c>
      <c r="H11" s="77">
        <v>76000</v>
      </c>
      <c r="I11" s="72" t="s">
        <v>218</v>
      </c>
      <c r="J11" s="72" t="s">
        <v>205</v>
      </c>
      <c r="K11" s="77">
        <v>0</v>
      </c>
      <c r="L11" s="72"/>
      <c r="M11" s="77">
        <v>76000</v>
      </c>
      <c r="N11" s="77">
        <v>76000</v>
      </c>
      <c r="O11" s="77">
        <v>76000</v>
      </c>
      <c r="P11" s="77">
        <v>76000</v>
      </c>
      <c r="Q11" s="72">
        <v>136036033</v>
      </c>
      <c r="R11" s="77">
        <v>0</v>
      </c>
      <c r="S11" s="72"/>
      <c r="T11" s="73"/>
      <c r="U11" s="73">
        <v>45291</v>
      </c>
    </row>
    <row r="12" spans="1:21" x14ac:dyDescent="0.35">
      <c r="A12" s="72">
        <v>900034438</v>
      </c>
      <c r="B12" s="72" t="s">
        <v>11</v>
      </c>
      <c r="C12" s="72" t="s">
        <v>104</v>
      </c>
      <c r="D12" s="72" t="s">
        <v>158</v>
      </c>
      <c r="E12" s="73">
        <v>45120</v>
      </c>
      <c r="F12" s="73">
        <v>45231.291666666664</v>
      </c>
      <c r="G12" s="77">
        <v>15200</v>
      </c>
      <c r="H12" s="77">
        <v>15200</v>
      </c>
      <c r="I12" s="72" t="s">
        <v>218</v>
      </c>
      <c r="J12" s="72" t="s">
        <v>205</v>
      </c>
      <c r="K12" s="77">
        <v>0</v>
      </c>
      <c r="L12" s="72"/>
      <c r="M12" s="77">
        <v>15200</v>
      </c>
      <c r="N12" s="77">
        <v>15200</v>
      </c>
      <c r="O12" s="77">
        <v>15200</v>
      </c>
      <c r="P12" s="77">
        <v>15200</v>
      </c>
      <c r="Q12" s="72">
        <v>136036034</v>
      </c>
      <c r="R12" s="77">
        <v>0</v>
      </c>
      <c r="S12" s="72"/>
      <c r="T12" s="73"/>
      <c r="U12" s="73">
        <v>45291</v>
      </c>
    </row>
    <row r="13" spans="1:21" x14ac:dyDescent="0.35">
      <c r="A13" s="72">
        <v>900034438</v>
      </c>
      <c r="B13" s="72" t="s">
        <v>11</v>
      </c>
      <c r="C13" s="72" t="s">
        <v>105</v>
      </c>
      <c r="D13" s="72" t="s">
        <v>159</v>
      </c>
      <c r="E13" s="73">
        <v>45153</v>
      </c>
      <c r="F13" s="73">
        <v>45125.291666666664</v>
      </c>
      <c r="G13" s="77">
        <v>106200000</v>
      </c>
      <c r="H13" s="77">
        <v>106200000</v>
      </c>
      <c r="I13" s="72" t="s">
        <v>218</v>
      </c>
      <c r="J13" s="72" t="s">
        <v>205</v>
      </c>
      <c r="K13" s="77">
        <v>0</v>
      </c>
      <c r="L13" s="72"/>
      <c r="M13" s="77">
        <v>106200000</v>
      </c>
      <c r="N13" s="77">
        <v>106200000</v>
      </c>
      <c r="O13" s="77">
        <v>106200000</v>
      </c>
      <c r="P13" s="77">
        <v>106200000</v>
      </c>
      <c r="Q13" s="72">
        <v>1222346731</v>
      </c>
      <c r="R13" s="77">
        <v>0</v>
      </c>
      <c r="S13" s="72"/>
      <c r="T13" s="73"/>
      <c r="U13" s="73">
        <v>45291</v>
      </c>
    </row>
    <row r="14" spans="1:21" x14ac:dyDescent="0.35">
      <c r="A14" s="72">
        <v>900034438</v>
      </c>
      <c r="B14" s="72" t="s">
        <v>11</v>
      </c>
      <c r="C14" s="72" t="s">
        <v>106</v>
      </c>
      <c r="D14" s="72" t="s">
        <v>160</v>
      </c>
      <c r="E14" s="73">
        <v>45153</v>
      </c>
      <c r="F14" s="73">
        <v>45170.497142361113</v>
      </c>
      <c r="G14" s="77">
        <v>642510000</v>
      </c>
      <c r="H14" s="77">
        <v>57005000</v>
      </c>
      <c r="I14" s="72" t="s">
        <v>219</v>
      </c>
      <c r="J14" s="72" t="s">
        <v>205</v>
      </c>
      <c r="K14" s="77">
        <v>0</v>
      </c>
      <c r="L14" s="72"/>
      <c r="M14" s="77">
        <v>642510000</v>
      </c>
      <c r="N14" s="77">
        <v>642510000</v>
      </c>
      <c r="O14" s="77">
        <v>642510000</v>
      </c>
      <c r="P14" s="77">
        <v>0</v>
      </c>
      <c r="Q14" s="72"/>
      <c r="R14" s="77">
        <v>57005000</v>
      </c>
      <c r="S14" s="72">
        <v>2201471787</v>
      </c>
      <c r="T14" s="73">
        <v>45300</v>
      </c>
      <c r="U14" s="73">
        <v>45291</v>
      </c>
    </row>
    <row r="15" spans="1:21" x14ac:dyDescent="0.35">
      <c r="A15" s="72">
        <v>900034438</v>
      </c>
      <c r="B15" s="72" t="s">
        <v>11</v>
      </c>
      <c r="C15" s="72" t="s">
        <v>107</v>
      </c>
      <c r="D15" s="72" t="s">
        <v>161</v>
      </c>
      <c r="E15" s="73">
        <v>45153</v>
      </c>
      <c r="F15" s="73">
        <v>45201.291666666664</v>
      </c>
      <c r="G15" s="77">
        <v>4028000</v>
      </c>
      <c r="H15" s="77">
        <v>4028000</v>
      </c>
      <c r="I15" s="72" t="s">
        <v>218</v>
      </c>
      <c r="J15" s="72" t="s">
        <v>205</v>
      </c>
      <c r="K15" s="77">
        <v>0</v>
      </c>
      <c r="L15" s="72"/>
      <c r="M15" s="77">
        <v>4028000</v>
      </c>
      <c r="N15" s="77">
        <v>4028000</v>
      </c>
      <c r="O15" s="77">
        <v>4028000</v>
      </c>
      <c r="P15" s="77">
        <v>4028000</v>
      </c>
      <c r="Q15" s="72">
        <v>136033102</v>
      </c>
      <c r="R15" s="77">
        <v>0</v>
      </c>
      <c r="S15" s="72"/>
      <c r="T15" s="73"/>
      <c r="U15" s="73">
        <v>45291</v>
      </c>
    </row>
    <row r="16" spans="1:21" x14ac:dyDescent="0.35">
      <c r="A16" s="72">
        <v>900034438</v>
      </c>
      <c r="B16" s="72" t="s">
        <v>11</v>
      </c>
      <c r="C16" s="72" t="s">
        <v>108</v>
      </c>
      <c r="D16" s="72" t="s">
        <v>162</v>
      </c>
      <c r="E16" s="73">
        <v>45153</v>
      </c>
      <c r="F16" s="73">
        <v>45170.708758831017</v>
      </c>
      <c r="G16" s="77">
        <v>672600</v>
      </c>
      <c r="H16" s="77">
        <v>672600</v>
      </c>
      <c r="I16" s="72" t="s">
        <v>218</v>
      </c>
      <c r="J16" s="72" t="s">
        <v>205</v>
      </c>
      <c r="K16" s="77">
        <v>0</v>
      </c>
      <c r="L16" s="72"/>
      <c r="M16" s="77">
        <v>672600</v>
      </c>
      <c r="N16" s="77">
        <v>672600</v>
      </c>
      <c r="O16" s="77">
        <v>672600</v>
      </c>
      <c r="P16" s="77">
        <v>672600</v>
      </c>
      <c r="Q16" s="72">
        <v>135898801</v>
      </c>
      <c r="R16" s="77">
        <v>0</v>
      </c>
      <c r="S16" s="72"/>
      <c r="T16" s="73"/>
      <c r="U16" s="73">
        <v>45291</v>
      </c>
    </row>
    <row r="17" spans="1:21" x14ac:dyDescent="0.35">
      <c r="A17" s="72">
        <v>900034438</v>
      </c>
      <c r="B17" s="72" t="s">
        <v>11</v>
      </c>
      <c r="C17" s="72" t="s">
        <v>109</v>
      </c>
      <c r="D17" s="72" t="s">
        <v>163</v>
      </c>
      <c r="E17" s="73">
        <v>45153</v>
      </c>
      <c r="F17" s="73">
        <v>45170.708882372688</v>
      </c>
      <c r="G17" s="77">
        <v>4130000</v>
      </c>
      <c r="H17" s="77">
        <v>4130000</v>
      </c>
      <c r="I17" s="72" t="s">
        <v>218</v>
      </c>
      <c r="J17" s="72" t="s">
        <v>205</v>
      </c>
      <c r="K17" s="77">
        <v>0</v>
      </c>
      <c r="L17" s="72"/>
      <c r="M17" s="77">
        <v>4130000</v>
      </c>
      <c r="N17" s="77">
        <v>4130000</v>
      </c>
      <c r="O17" s="77">
        <v>4130000</v>
      </c>
      <c r="P17" s="77">
        <v>4130000</v>
      </c>
      <c r="Q17" s="72">
        <v>135898802</v>
      </c>
      <c r="R17" s="77">
        <v>0</v>
      </c>
      <c r="S17" s="72"/>
      <c r="T17" s="73"/>
      <c r="U17" s="73">
        <v>45291</v>
      </c>
    </row>
    <row r="18" spans="1:21" x14ac:dyDescent="0.35">
      <c r="A18" s="72">
        <v>900034438</v>
      </c>
      <c r="B18" s="72" t="s">
        <v>11</v>
      </c>
      <c r="C18" s="72" t="s">
        <v>110</v>
      </c>
      <c r="D18" s="72" t="s">
        <v>164</v>
      </c>
      <c r="E18" s="73">
        <v>45153</v>
      </c>
      <c r="F18" s="73">
        <v>45173.4682684375</v>
      </c>
      <c r="G18" s="77">
        <v>6490000</v>
      </c>
      <c r="H18" s="77">
        <v>6490000</v>
      </c>
      <c r="I18" s="72" t="s">
        <v>218</v>
      </c>
      <c r="J18" s="72" t="s">
        <v>205</v>
      </c>
      <c r="K18" s="77">
        <v>0</v>
      </c>
      <c r="L18" s="72"/>
      <c r="M18" s="77">
        <v>6490000</v>
      </c>
      <c r="N18" s="77">
        <v>6490000</v>
      </c>
      <c r="O18" s="77">
        <v>6490000</v>
      </c>
      <c r="P18" s="77">
        <v>6490000</v>
      </c>
      <c r="Q18" s="72">
        <v>135898803</v>
      </c>
      <c r="R18" s="77">
        <v>0</v>
      </c>
      <c r="S18" s="72"/>
      <c r="T18" s="73"/>
      <c r="U18" s="73">
        <v>45291</v>
      </c>
    </row>
    <row r="19" spans="1:21" x14ac:dyDescent="0.35">
      <c r="A19" s="72">
        <v>900034438</v>
      </c>
      <c r="B19" s="72" t="s">
        <v>11</v>
      </c>
      <c r="C19" s="72" t="s">
        <v>111</v>
      </c>
      <c r="D19" s="72" t="s">
        <v>165</v>
      </c>
      <c r="E19" s="73">
        <v>45153</v>
      </c>
      <c r="F19" s="73">
        <v>45173.535324074073</v>
      </c>
      <c r="G19" s="77">
        <v>15200</v>
      </c>
      <c r="H19" s="77">
        <v>15200</v>
      </c>
      <c r="I19" s="72" t="s">
        <v>218</v>
      </c>
      <c r="J19" s="72" t="s">
        <v>205</v>
      </c>
      <c r="K19" s="77">
        <v>0</v>
      </c>
      <c r="L19" s="72"/>
      <c r="M19" s="77">
        <v>15200</v>
      </c>
      <c r="N19" s="77">
        <v>15200</v>
      </c>
      <c r="O19" s="77">
        <v>15200</v>
      </c>
      <c r="P19" s="77">
        <v>15200</v>
      </c>
      <c r="Q19" s="72">
        <v>135898804</v>
      </c>
      <c r="R19" s="77">
        <v>0</v>
      </c>
      <c r="S19" s="72"/>
      <c r="T19" s="73"/>
      <c r="U19" s="73">
        <v>45291</v>
      </c>
    </row>
    <row r="20" spans="1:21" x14ac:dyDescent="0.35">
      <c r="A20" s="72">
        <v>900034438</v>
      </c>
      <c r="B20" s="72" t="s">
        <v>11</v>
      </c>
      <c r="C20" s="72" t="s">
        <v>112</v>
      </c>
      <c r="D20" s="72" t="s">
        <v>166</v>
      </c>
      <c r="E20" s="73">
        <v>45184</v>
      </c>
      <c r="F20" s="73">
        <v>45201.291666666664</v>
      </c>
      <c r="G20" s="77">
        <v>34200</v>
      </c>
      <c r="H20" s="77">
        <v>34200</v>
      </c>
      <c r="I20" s="72" t="s">
        <v>218</v>
      </c>
      <c r="J20" s="72" t="s">
        <v>205</v>
      </c>
      <c r="K20" s="77">
        <v>0</v>
      </c>
      <c r="L20" s="72"/>
      <c r="M20" s="77">
        <v>34200</v>
      </c>
      <c r="N20" s="77">
        <v>34200</v>
      </c>
      <c r="O20" s="77">
        <v>34200</v>
      </c>
      <c r="P20" s="77">
        <v>34200</v>
      </c>
      <c r="Q20" s="72">
        <v>136033080</v>
      </c>
      <c r="R20" s="77">
        <v>0</v>
      </c>
      <c r="S20" s="72"/>
      <c r="T20" s="73"/>
      <c r="U20" s="73">
        <v>45291</v>
      </c>
    </row>
    <row r="21" spans="1:21" x14ac:dyDescent="0.35">
      <c r="A21" s="72">
        <v>900034438</v>
      </c>
      <c r="B21" s="72" t="s">
        <v>11</v>
      </c>
      <c r="C21" s="72" t="s">
        <v>113</v>
      </c>
      <c r="D21" s="72" t="s">
        <v>167</v>
      </c>
      <c r="E21" s="73">
        <v>45184</v>
      </c>
      <c r="F21" s="73">
        <v>45187.291666666664</v>
      </c>
      <c r="G21" s="77">
        <v>761600000</v>
      </c>
      <c r="H21" s="77">
        <v>761600000</v>
      </c>
      <c r="I21" s="72" t="s">
        <v>218</v>
      </c>
      <c r="J21" s="72" t="s">
        <v>205</v>
      </c>
      <c r="K21" s="77">
        <v>0</v>
      </c>
      <c r="L21" s="72"/>
      <c r="M21" s="77">
        <v>761600000</v>
      </c>
      <c r="N21" s="77">
        <v>761600000</v>
      </c>
      <c r="O21" s="77">
        <v>761600000</v>
      </c>
      <c r="P21" s="77">
        <v>761600000</v>
      </c>
      <c r="Q21" s="72">
        <v>136033607</v>
      </c>
      <c r="R21" s="77">
        <v>0</v>
      </c>
      <c r="S21" s="72"/>
      <c r="T21" s="73"/>
      <c r="U21" s="73">
        <v>45291</v>
      </c>
    </row>
    <row r="22" spans="1:21" x14ac:dyDescent="0.35">
      <c r="A22" s="72">
        <v>900034438</v>
      </c>
      <c r="B22" s="72" t="s">
        <v>11</v>
      </c>
      <c r="C22" s="72" t="s">
        <v>114</v>
      </c>
      <c r="D22" s="72" t="s">
        <v>168</v>
      </c>
      <c r="E22" s="73">
        <v>45184</v>
      </c>
      <c r="F22" s="73">
        <v>45201.291666666664</v>
      </c>
      <c r="G22" s="77">
        <v>4085000</v>
      </c>
      <c r="H22" s="77">
        <v>4085000</v>
      </c>
      <c r="I22" s="72" t="s">
        <v>218</v>
      </c>
      <c r="J22" s="72" t="s">
        <v>205</v>
      </c>
      <c r="K22" s="77">
        <v>0</v>
      </c>
      <c r="L22" s="72"/>
      <c r="M22" s="77">
        <v>4085000</v>
      </c>
      <c r="N22" s="77">
        <v>4085000</v>
      </c>
      <c r="O22" s="77">
        <v>4085000</v>
      </c>
      <c r="P22" s="77">
        <v>4085000</v>
      </c>
      <c r="Q22" s="72">
        <v>136033608</v>
      </c>
      <c r="R22" s="77">
        <v>0</v>
      </c>
      <c r="S22" s="72"/>
      <c r="T22" s="73"/>
      <c r="U22" s="73">
        <v>45291</v>
      </c>
    </row>
    <row r="23" spans="1:21" x14ac:dyDescent="0.35">
      <c r="A23" s="72">
        <v>900034438</v>
      </c>
      <c r="B23" s="72" t="s">
        <v>11</v>
      </c>
      <c r="C23" s="72" t="s">
        <v>115</v>
      </c>
      <c r="D23" s="72" t="s">
        <v>169</v>
      </c>
      <c r="E23" s="73">
        <v>45184</v>
      </c>
      <c r="F23" s="73">
        <v>45201.291666666664</v>
      </c>
      <c r="G23" s="77">
        <v>433200</v>
      </c>
      <c r="H23" s="77">
        <v>433200</v>
      </c>
      <c r="I23" s="72" t="s">
        <v>218</v>
      </c>
      <c r="J23" s="72" t="s">
        <v>205</v>
      </c>
      <c r="K23" s="77">
        <v>0</v>
      </c>
      <c r="L23" s="72"/>
      <c r="M23" s="77">
        <v>433200</v>
      </c>
      <c r="N23" s="77">
        <v>433200</v>
      </c>
      <c r="O23" s="77">
        <v>433200</v>
      </c>
      <c r="P23" s="77">
        <v>433200</v>
      </c>
      <c r="Q23" s="72">
        <v>136033614</v>
      </c>
      <c r="R23" s="77">
        <v>0</v>
      </c>
      <c r="S23" s="72"/>
      <c r="T23" s="73"/>
      <c r="U23" s="73">
        <v>45291</v>
      </c>
    </row>
    <row r="24" spans="1:21" x14ac:dyDescent="0.35">
      <c r="A24" s="72">
        <v>900034438</v>
      </c>
      <c r="B24" s="72" t="s">
        <v>11</v>
      </c>
      <c r="C24" s="72" t="s">
        <v>116</v>
      </c>
      <c r="D24" s="72" t="s">
        <v>170</v>
      </c>
      <c r="E24" s="73">
        <v>45184</v>
      </c>
      <c r="F24" s="73">
        <v>45201.291666666664</v>
      </c>
      <c r="G24" s="77">
        <v>4760000</v>
      </c>
      <c r="H24" s="77">
        <v>4760000</v>
      </c>
      <c r="I24" s="72" t="s">
        <v>218</v>
      </c>
      <c r="J24" s="72" t="s">
        <v>205</v>
      </c>
      <c r="K24" s="77">
        <v>0</v>
      </c>
      <c r="L24" s="72"/>
      <c r="M24" s="77">
        <v>4760000</v>
      </c>
      <c r="N24" s="77">
        <v>4760000</v>
      </c>
      <c r="O24" s="77">
        <v>4760000</v>
      </c>
      <c r="P24" s="77">
        <v>4760000</v>
      </c>
      <c r="Q24" s="72">
        <v>136033610</v>
      </c>
      <c r="R24" s="77">
        <v>0</v>
      </c>
      <c r="S24" s="72"/>
      <c r="T24" s="73"/>
      <c r="U24" s="73">
        <v>45291</v>
      </c>
    </row>
    <row r="25" spans="1:21" x14ac:dyDescent="0.35">
      <c r="A25" s="72">
        <v>900034438</v>
      </c>
      <c r="B25" s="72" t="s">
        <v>11</v>
      </c>
      <c r="C25" s="72" t="s">
        <v>117</v>
      </c>
      <c r="D25" s="72" t="s">
        <v>171</v>
      </c>
      <c r="E25" s="73">
        <v>45184</v>
      </c>
      <c r="F25" s="73">
        <v>45201.291666666664</v>
      </c>
      <c r="G25" s="77">
        <v>6120000</v>
      </c>
      <c r="H25" s="77">
        <v>6120000</v>
      </c>
      <c r="I25" s="72" t="s">
        <v>218</v>
      </c>
      <c r="J25" s="72" t="s">
        <v>205</v>
      </c>
      <c r="K25" s="77">
        <v>0</v>
      </c>
      <c r="L25" s="72"/>
      <c r="M25" s="77">
        <v>6120000</v>
      </c>
      <c r="N25" s="77">
        <v>6120000</v>
      </c>
      <c r="O25" s="77">
        <v>6120000</v>
      </c>
      <c r="P25" s="77">
        <v>6120000</v>
      </c>
      <c r="Q25" s="72">
        <v>136033611</v>
      </c>
      <c r="R25" s="77">
        <v>0</v>
      </c>
      <c r="S25" s="72"/>
      <c r="T25" s="73"/>
      <c r="U25" s="73">
        <v>45291</v>
      </c>
    </row>
    <row r="26" spans="1:21" x14ac:dyDescent="0.35">
      <c r="A26" s="72">
        <v>900034438</v>
      </c>
      <c r="B26" s="72" t="s">
        <v>11</v>
      </c>
      <c r="C26" s="72" t="s">
        <v>118</v>
      </c>
      <c r="D26" s="72" t="s">
        <v>172</v>
      </c>
      <c r="E26" s="73">
        <v>45184</v>
      </c>
      <c r="F26" s="73">
        <v>45201.291666666664</v>
      </c>
      <c r="G26" s="77">
        <v>15200</v>
      </c>
      <c r="H26" s="77">
        <v>15200</v>
      </c>
      <c r="I26" s="72" t="s">
        <v>218</v>
      </c>
      <c r="J26" s="72" t="s">
        <v>205</v>
      </c>
      <c r="K26" s="77">
        <v>0</v>
      </c>
      <c r="L26" s="72"/>
      <c r="M26" s="77">
        <v>15200</v>
      </c>
      <c r="N26" s="77">
        <v>15200</v>
      </c>
      <c r="O26" s="77">
        <v>15200</v>
      </c>
      <c r="P26" s="77">
        <v>15200</v>
      </c>
      <c r="Q26" s="72">
        <v>136033612</v>
      </c>
      <c r="R26" s="77">
        <v>0</v>
      </c>
      <c r="S26" s="72"/>
      <c r="T26" s="73"/>
      <c r="U26" s="73">
        <v>45291</v>
      </c>
    </row>
    <row r="27" spans="1:21" x14ac:dyDescent="0.35">
      <c r="A27" s="72">
        <v>900034438</v>
      </c>
      <c r="B27" s="72" t="s">
        <v>11</v>
      </c>
      <c r="C27" s="72" t="s">
        <v>119</v>
      </c>
      <c r="D27" s="72" t="s">
        <v>173</v>
      </c>
      <c r="E27" s="73">
        <v>45216</v>
      </c>
      <c r="F27" s="73">
        <v>45201.291666666664</v>
      </c>
      <c r="G27" s="77">
        <v>26600</v>
      </c>
      <c r="H27" s="77">
        <v>26600</v>
      </c>
      <c r="I27" s="72" t="s">
        <v>218</v>
      </c>
      <c r="J27" s="72" t="s">
        <v>205</v>
      </c>
      <c r="K27" s="77">
        <v>0</v>
      </c>
      <c r="L27" s="72"/>
      <c r="M27" s="77">
        <v>26600</v>
      </c>
      <c r="N27" s="77">
        <v>26600</v>
      </c>
      <c r="O27" s="77">
        <v>26600</v>
      </c>
      <c r="P27" s="77">
        <v>26600</v>
      </c>
      <c r="Q27" s="72">
        <v>136033613</v>
      </c>
      <c r="R27" s="77">
        <v>0</v>
      </c>
      <c r="S27" s="72"/>
      <c r="T27" s="73"/>
      <c r="U27" s="73">
        <v>45291</v>
      </c>
    </row>
    <row r="28" spans="1:21" x14ac:dyDescent="0.35">
      <c r="A28" s="72">
        <v>900034438</v>
      </c>
      <c r="B28" s="72" t="s">
        <v>11</v>
      </c>
      <c r="C28" s="72" t="s">
        <v>120</v>
      </c>
      <c r="D28" s="72" t="s">
        <v>174</v>
      </c>
      <c r="E28" s="73">
        <v>45217</v>
      </c>
      <c r="F28" s="73">
        <v>45231.291666666664</v>
      </c>
      <c r="G28" s="77">
        <v>752080000</v>
      </c>
      <c r="H28" s="77">
        <v>703800000</v>
      </c>
      <c r="I28" s="72" t="s">
        <v>216</v>
      </c>
      <c r="J28" s="72" t="s">
        <v>206</v>
      </c>
      <c r="K28" s="77">
        <v>48280000</v>
      </c>
      <c r="L28" s="72" t="s">
        <v>217</v>
      </c>
      <c r="M28" s="77">
        <v>752080000</v>
      </c>
      <c r="N28" s="77">
        <v>752080000</v>
      </c>
      <c r="O28" s="77">
        <v>703800000</v>
      </c>
      <c r="P28" s="77">
        <v>703800000</v>
      </c>
      <c r="Q28" s="72">
        <v>136036029</v>
      </c>
      <c r="R28" s="77">
        <v>0</v>
      </c>
      <c r="S28" s="72"/>
      <c r="T28" s="73"/>
      <c r="U28" s="73">
        <v>45291</v>
      </c>
    </row>
    <row r="29" spans="1:21" x14ac:dyDescent="0.35">
      <c r="A29" s="72">
        <v>900034438</v>
      </c>
      <c r="B29" s="72" t="s">
        <v>11</v>
      </c>
      <c r="C29" s="72" t="s">
        <v>121</v>
      </c>
      <c r="D29" s="72" t="s">
        <v>175</v>
      </c>
      <c r="E29" s="73">
        <v>45217</v>
      </c>
      <c r="F29" s="73">
        <v>45231.291666666664</v>
      </c>
      <c r="G29" s="77">
        <v>85680000</v>
      </c>
      <c r="H29" s="77">
        <v>81600000</v>
      </c>
      <c r="I29" s="72" t="s">
        <v>216</v>
      </c>
      <c r="J29" s="72" t="s">
        <v>206</v>
      </c>
      <c r="K29" s="77">
        <v>4080000</v>
      </c>
      <c r="L29" s="72" t="s">
        <v>217</v>
      </c>
      <c r="M29" s="77">
        <v>85680000</v>
      </c>
      <c r="N29" s="77">
        <v>85680000</v>
      </c>
      <c r="O29" s="77">
        <v>81600000</v>
      </c>
      <c r="P29" s="77">
        <v>81600000</v>
      </c>
      <c r="Q29" s="72">
        <v>136036030</v>
      </c>
      <c r="R29" s="77">
        <v>0</v>
      </c>
      <c r="S29" s="72"/>
      <c r="T29" s="73"/>
      <c r="U29" s="73">
        <v>45291</v>
      </c>
    </row>
    <row r="30" spans="1:21" x14ac:dyDescent="0.35">
      <c r="A30" s="72">
        <v>900034438</v>
      </c>
      <c r="B30" s="72" t="s">
        <v>11</v>
      </c>
      <c r="C30" s="72" t="s">
        <v>122</v>
      </c>
      <c r="D30" s="72" t="s">
        <v>176</v>
      </c>
      <c r="E30" s="73">
        <v>45217</v>
      </c>
      <c r="F30" s="73">
        <v>45231.291666666664</v>
      </c>
      <c r="G30" s="77">
        <v>4047000</v>
      </c>
      <c r="H30" s="77">
        <v>3796200</v>
      </c>
      <c r="I30" s="72" t="s">
        <v>216</v>
      </c>
      <c r="J30" s="72" t="s">
        <v>206</v>
      </c>
      <c r="K30" s="77">
        <v>250800</v>
      </c>
      <c r="L30" s="72" t="s">
        <v>217</v>
      </c>
      <c r="M30" s="77">
        <v>4047000</v>
      </c>
      <c r="N30" s="77">
        <v>4047000</v>
      </c>
      <c r="O30" s="77">
        <v>3796200</v>
      </c>
      <c r="P30" s="77">
        <v>3796200</v>
      </c>
      <c r="Q30" s="72">
        <v>136036035</v>
      </c>
      <c r="R30" s="77">
        <v>0</v>
      </c>
      <c r="S30" s="72"/>
      <c r="T30" s="73"/>
      <c r="U30" s="73">
        <v>45291</v>
      </c>
    </row>
    <row r="31" spans="1:21" x14ac:dyDescent="0.35">
      <c r="A31" s="72">
        <v>900034438</v>
      </c>
      <c r="B31" s="72" t="s">
        <v>11</v>
      </c>
      <c r="C31" s="72" t="s">
        <v>123</v>
      </c>
      <c r="D31" s="72" t="s">
        <v>177</v>
      </c>
      <c r="E31" s="73">
        <v>45218</v>
      </c>
      <c r="F31" s="73">
        <v>45231.291666666664</v>
      </c>
      <c r="G31" s="77">
        <v>463600</v>
      </c>
      <c r="H31" s="77">
        <v>440800</v>
      </c>
      <c r="I31" s="72" t="s">
        <v>216</v>
      </c>
      <c r="J31" s="72" t="s">
        <v>206</v>
      </c>
      <c r="K31" s="77">
        <v>22800</v>
      </c>
      <c r="L31" s="72" t="s">
        <v>217</v>
      </c>
      <c r="M31" s="77">
        <v>463600</v>
      </c>
      <c r="N31" s="77">
        <v>463600</v>
      </c>
      <c r="O31" s="77">
        <v>440800</v>
      </c>
      <c r="P31" s="77">
        <v>440800</v>
      </c>
      <c r="Q31" s="72">
        <v>136036036</v>
      </c>
      <c r="R31" s="77">
        <v>0</v>
      </c>
      <c r="S31" s="72"/>
      <c r="T31" s="73"/>
      <c r="U31" s="73">
        <v>45291</v>
      </c>
    </row>
    <row r="32" spans="1:21" x14ac:dyDescent="0.35">
      <c r="A32" s="72">
        <v>900034438</v>
      </c>
      <c r="B32" s="72" t="s">
        <v>11</v>
      </c>
      <c r="C32" s="72" t="s">
        <v>124</v>
      </c>
      <c r="D32" s="72" t="s">
        <v>178</v>
      </c>
      <c r="E32" s="73">
        <v>45218</v>
      </c>
      <c r="F32" s="73">
        <v>45231.291666666664</v>
      </c>
      <c r="G32" s="77">
        <v>4760000</v>
      </c>
      <c r="H32" s="77">
        <v>4760000</v>
      </c>
      <c r="I32" s="72" t="s">
        <v>218</v>
      </c>
      <c r="J32" s="72" t="s">
        <v>205</v>
      </c>
      <c r="K32" s="77">
        <v>0</v>
      </c>
      <c r="L32" s="72"/>
      <c r="M32" s="77">
        <v>4760000</v>
      </c>
      <c r="N32" s="77">
        <v>4760000</v>
      </c>
      <c r="O32" s="77">
        <v>4760000</v>
      </c>
      <c r="P32" s="77">
        <v>4760000</v>
      </c>
      <c r="Q32" s="72">
        <v>136036031</v>
      </c>
      <c r="R32" s="77">
        <v>0</v>
      </c>
      <c r="S32" s="72"/>
      <c r="T32" s="73"/>
      <c r="U32" s="73">
        <v>45291</v>
      </c>
    </row>
    <row r="33" spans="1:21" x14ac:dyDescent="0.35">
      <c r="A33" s="72">
        <v>900034438</v>
      </c>
      <c r="B33" s="72" t="s">
        <v>11</v>
      </c>
      <c r="C33" s="72" t="s">
        <v>125</v>
      </c>
      <c r="D33" s="72" t="s">
        <v>179</v>
      </c>
      <c r="E33" s="73">
        <v>45218</v>
      </c>
      <c r="F33" s="73">
        <v>45231.291666666664</v>
      </c>
      <c r="G33" s="77">
        <v>6800000</v>
      </c>
      <c r="H33" s="77">
        <v>6800000</v>
      </c>
      <c r="I33" s="72" t="s">
        <v>218</v>
      </c>
      <c r="J33" s="72" t="s">
        <v>205</v>
      </c>
      <c r="K33" s="77">
        <v>0</v>
      </c>
      <c r="L33" s="72"/>
      <c r="M33" s="77">
        <v>6800000</v>
      </c>
      <c r="N33" s="77">
        <v>6800000</v>
      </c>
      <c r="O33" s="77">
        <v>6800000</v>
      </c>
      <c r="P33" s="77">
        <v>6800000</v>
      </c>
      <c r="Q33" s="72">
        <v>136036032</v>
      </c>
      <c r="R33" s="77">
        <v>0</v>
      </c>
      <c r="S33" s="72"/>
      <c r="T33" s="73"/>
      <c r="U33" s="73">
        <v>45291</v>
      </c>
    </row>
    <row r="34" spans="1:21" x14ac:dyDescent="0.35">
      <c r="A34" s="72">
        <v>900034438</v>
      </c>
      <c r="B34" s="72" t="s">
        <v>11</v>
      </c>
      <c r="C34" s="72" t="s">
        <v>126</v>
      </c>
      <c r="D34" s="72" t="s">
        <v>180</v>
      </c>
      <c r="E34" s="73">
        <v>45218</v>
      </c>
      <c r="F34" s="73">
        <v>45231.291666666664</v>
      </c>
      <c r="G34" s="77">
        <v>15200</v>
      </c>
      <c r="H34" s="77">
        <v>15200</v>
      </c>
      <c r="I34" s="72" t="s">
        <v>218</v>
      </c>
      <c r="J34" s="72" t="s">
        <v>205</v>
      </c>
      <c r="K34" s="77">
        <v>0</v>
      </c>
      <c r="L34" s="72"/>
      <c r="M34" s="77">
        <v>15200</v>
      </c>
      <c r="N34" s="77">
        <v>15200</v>
      </c>
      <c r="O34" s="77">
        <v>15200</v>
      </c>
      <c r="P34" s="77">
        <v>15200</v>
      </c>
      <c r="Q34" s="72">
        <v>136036037</v>
      </c>
      <c r="R34" s="77">
        <v>0</v>
      </c>
      <c r="S34" s="72"/>
      <c r="T34" s="73"/>
      <c r="U34" s="73">
        <v>45291</v>
      </c>
    </row>
    <row r="35" spans="1:21" x14ac:dyDescent="0.35">
      <c r="A35" s="72">
        <v>900034438</v>
      </c>
      <c r="B35" s="72" t="s">
        <v>11</v>
      </c>
      <c r="C35" s="72" t="s">
        <v>127</v>
      </c>
      <c r="D35" s="72" t="s">
        <v>181</v>
      </c>
      <c r="E35" s="73">
        <v>45223</v>
      </c>
      <c r="F35" s="73">
        <v>45231.291666666664</v>
      </c>
      <c r="G35" s="77">
        <v>30400</v>
      </c>
      <c r="H35" s="77">
        <v>30400</v>
      </c>
      <c r="I35" s="72" t="s">
        <v>218</v>
      </c>
      <c r="J35" s="72" t="s">
        <v>205</v>
      </c>
      <c r="K35" s="77">
        <v>0</v>
      </c>
      <c r="L35" s="72"/>
      <c r="M35" s="77">
        <v>30400</v>
      </c>
      <c r="N35" s="77">
        <v>30400</v>
      </c>
      <c r="O35" s="77">
        <v>30400</v>
      </c>
      <c r="P35" s="77">
        <v>30400</v>
      </c>
      <c r="Q35" s="72">
        <v>136036038</v>
      </c>
      <c r="R35" s="77">
        <v>0</v>
      </c>
      <c r="S35" s="72"/>
      <c r="T35" s="73"/>
      <c r="U35" s="73">
        <v>45291</v>
      </c>
    </row>
    <row r="36" spans="1:21" x14ac:dyDescent="0.35">
      <c r="A36" s="72">
        <v>900034438</v>
      </c>
      <c r="B36" s="72" t="s">
        <v>11</v>
      </c>
      <c r="C36" s="72" t="s">
        <v>128</v>
      </c>
      <c r="D36" s="72" t="s">
        <v>182</v>
      </c>
      <c r="E36" s="73">
        <v>45251</v>
      </c>
      <c r="F36" s="73">
        <v>45261.291666666664</v>
      </c>
      <c r="G36" s="77">
        <v>82280000</v>
      </c>
      <c r="H36" s="77">
        <v>82280000</v>
      </c>
      <c r="I36" s="72" t="s">
        <v>218</v>
      </c>
      <c r="J36" s="72" t="s">
        <v>205</v>
      </c>
      <c r="K36" s="77">
        <v>0</v>
      </c>
      <c r="L36" s="72"/>
      <c r="M36" s="77">
        <v>82280000</v>
      </c>
      <c r="N36" s="77">
        <v>82280000</v>
      </c>
      <c r="O36" s="77">
        <v>82280000</v>
      </c>
      <c r="P36" s="77">
        <v>0</v>
      </c>
      <c r="Q36" s="72"/>
      <c r="R36" s="77">
        <v>0</v>
      </c>
      <c r="S36" s="72"/>
      <c r="T36" s="73"/>
      <c r="U36" s="73">
        <v>45291</v>
      </c>
    </row>
    <row r="37" spans="1:21" x14ac:dyDescent="0.35">
      <c r="A37" s="72">
        <v>900034438</v>
      </c>
      <c r="B37" s="72" t="s">
        <v>11</v>
      </c>
      <c r="C37" s="72" t="s">
        <v>129</v>
      </c>
      <c r="D37" s="72" t="s">
        <v>183</v>
      </c>
      <c r="E37" s="73">
        <v>45251</v>
      </c>
      <c r="F37" s="73">
        <v>45261.291666666664</v>
      </c>
      <c r="G37" s="77">
        <v>760240000</v>
      </c>
      <c r="H37" s="77">
        <v>760240000</v>
      </c>
      <c r="I37" s="72" t="s">
        <v>218</v>
      </c>
      <c r="J37" s="72" t="s">
        <v>205</v>
      </c>
      <c r="K37" s="77">
        <v>0</v>
      </c>
      <c r="L37" s="72"/>
      <c r="M37" s="77">
        <v>760240000</v>
      </c>
      <c r="N37" s="77">
        <v>760240000</v>
      </c>
      <c r="O37" s="77">
        <v>760240000</v>
      </c>
      <c r="P37" s="77">
        <v>0</v>
      </c>
      <c r="Q37" s="72"/>
      <c r="R37" s="77">
        <v>0</v>
      </c>
      <c r="S37" s="72"/>
      <c r="T37" s="73"/>
      <c r="U37" s="73">
        <v>45291</v>
      </c>
    </row>
    <row r="38" spans="1:21" x14ac:dyDescent="0.35">
      <c r="A38" s="72">
        <v>900034438</v>
      </c>
      <c r="B38" s="72" t="s">
        <v>11</v>
      </c>
      <c r="C38" s="72" t="s">
        <v>130</v>
      </c>
      <c r="D38" s="72" t="s">
        <v>184</v>
      </c>
      <c r="E38" s="73">
        <v>45251</v>
      </c>
      <c r="F38" s="73">
        <v>45261.291666666664</v>
      </c>
      <c r="G38" s="77">
        <v>89760000</v>
      </c>
      <c r="H38" s="77">
        <v>89760000</v>
      </c>
      <c r="I38" s="72" t="s">
        <v>218</v>
      </c>
      <c r="J38" s="72" t="s">
        <v>205</v>
      </c>
      <c r="K38" s="77">
        <v>0</v>
      </c>
      <c r="L38" s="72"/>
      <c r="M38" s="77">
        <v>89760000</v>
      </c>
      <c r="N38" s="77">
        <v>89760000</v>
      </c>
      <c r="O38" s="77">
        <v>89760000</v>
      </c>
      <c r="P38" s="77">
        <v>89760000</v>
      </c>
      <c r="Q38" s="72">
        <v>136102474</v>
      </c>
      <c r="R38" s="77">
        <v>0</v>
      </c>
      <c r="S38" s="72"/>
      <c r="T38" s="73"/>
      <c r="U38" s="73">
        <v>45291</v>
      </c>
    </row>
    <row r="39" spans="1:21" x14ac:dyDescent="0.35">
      <c r="A39" s="72">
        <v>900034438</v>
      </c>
      <c r="B39" s="72" t="s">
        <v>11</v>
      </c>
      <c r="C39" s="72" t="s">
        <v>131</v>
      </c>
      <c r="D39" s="72" t="s">
        <v>185</v>
      </c>
      <c r="E39" s="73">
        <v>45251</v>
      </c>
      <c r="F39" s="73">
        <v>45261.291666666664</v>
      </c>
      <c r="G39" s="77">
        <v>3993800</v>
      </c>
      <c r="H39" s="77">
        <v>3993800</v>
      </c>
      <c r="I39" s="72" t="s">
        <v>218</v>
      </c>
      <c r="J39" s="72" t="s">
        <v>205</v>
      </c>
      <c r="K39" s="77">
        <v>0</v>
      </c>
      <c r="L39" s="72"/>
      <c r="M39" s="77">
        <v>3993800</v>
      </c>
      <c r="N39" s="77">
        <v>3993800</v>
      </c>
      <c r="O39" s="77">
        <v>3993800</v>
      </c>
      <c r="P39" s="77">
        <v>3993800</v>
      </c>
      <c r="Q39" s="72">
        <v>136102475</v>
      </c>
      <c r="R39" s="77">
        <v>0</v>
      </c>
      <c r="S39" s="72"/>
      <c r="T39" s="73"/>
      <c r="U39" s="73">
        <v>45291</v>
      </c>
    </row>
    <row r="40" spans="1:21" x14ac:dyDescent="0.35">
      <c r="A40" s="72">
        <v>900034438</v>
      </c>
      <c r="B40" s="72" t="s">
        <v>11</v>
      </c>
      <c r="C40" s="72" t="s">
        <v>132</v>
      </c>
      <c r="D40" s="72" t="s">
        <v>186</v>
      </c>
      <c r="E40" s="73">
        <v>45251</v>
      </c>
      <c r="F40" s="73">
        <v>45261.291666666664</v>
      </c>
      <c r="G40" s="77">
        <v>452200</v>
      </c>
      <c r="H40" s="77">
        <v>452200</v>
      </c>
      <c r="I40" s="72" t="s">
        <v>218</v>
      </c>
      <c r="J40" s="72" t="s">
        <v>205</v>
      </c>
      <c r="K40" s="77">
        <v>0</v>
      </c>
      <c r="L40" s="72"/>
      <c r="M40" s="77">
        <v>452200</v>
      </c>
      <c r="N40" s="77">
        <v>452200</v>
      </c>
      <c r="O40" s="77">
        <v>452200</v>
      </c>
      <c r="P40" s="77">
        <v>0</v>
      </c>
      <c r="Q40" s="72"/>
      <c r="R40" s="77">
        <v>0</v>
      </c>
      <c r="S40" s="72"/>
      <c r="T40" s="73"/>
      <c r="U40" s="73">
        <v>45291</v>
      </c>
    </row>
    <row r="41" spans="1:21" x14ac:dyDescent="0.35">
      <c r="A41" s="72">
        <v>900034438</v>
      </c>
      <c r="B41" s="72" t="s">
        <v>11</v>
      </c>
      <c r="C41" s="72" t="s">
        <v>133</v>
      </c>
      <c r="D41" s="72" t="s">
        <v>187</v>
      </c>
      <c r="E41" s="73">
        <v>45251</v>
      </c>
      <c r="F41" s="73">
        <v>45261.291666666664</v>
      </c>
      <c r="G41" s="77">
        <v>4080000</v>
      </c>
      <c r="H41" s="77">
        <v>4080000</v>
      </c>
      <c r="I41" s="72" t="s">
        <v>218</v>
      </c>
      <c r="J41" s="72" t="s">
        <v>205</v>
      </c>
      <c r="K41" s="77">
        <v>0</v>
      </c>
      <c r="L41" s="72"/>
      <c r="M41" s="77">
        <v>4080000</v>
      </c>
      <c r="N41" s="77">
        <v>4080000</v>
      </c>
      <c r="O41" s="77">
        <v>4080000</v>
      </c>
      <c r="P41" s="77">
        <v>4080000</v>
      </c>
      <c r="Q41" s="72">
        <v>136102476</v>
      </c>
      <c r="R41" s="77">
        <v>0</v>
      </c>
      <c r="S41" s="72"/>
      <c r="T41" s="73"/>
      <c r="U41" s="73">
        <v>45291</v>
      </c>
    </row>
    <row r="42" spans="1:21" x14ac:dyDescent="0.35">
      <c r="A42" s="72">
        <v>900034438</v>
      </c>
      <c r="B42" s="72" t="s">
        <v>11</v>
      </c>
      <c r="C42" s="72" t="s">
        <v>134</v>
      </c>
      <c r="D42" s="72" t="s">
        <v>188</v>
      </c>
      <c r="E42" s="73">
        <v>45251</v>
      </c>
      <c r="F42" s="73">
        <v>45261.291666666664</v>
      </c>
      <c r="G42" s="77">
        <v>6800000</v>
      </c>
      <c r="H42" s="77">
        <v>6800000</v>
      </c>
      <c r="I42" s="72" t="s">
        <v>218</v>
      </c>
      <c r="J42" s="72" t="s">
        <v>205</v>
      </c>
      <c r="K42" s="77">
        <v>0</v>
      </c>
      <c r="L42" s="72"/>
      <c r="M42" s="77">
        <v>6800000</v>
      </c>
      <c r="N42" s="77">
        <v>6800000</v>
      </c>
      <c r="O42" s="77">
        <v>6800000</v>
      </c>
      <c r="P42" s="77">
        <v>6800000</v>
      </c>
      <c r="Q42" s="72">
        <v>136102477</v>
      </c>
      <c r="R42" s="77">
        <v>0</v>
      </c>
      <c r="S42" s="72"/>
      <c r="T42" s="73"/>
      <c r="U42" s="73">
        <v>45291</v>
      </c>
    </row>
    <row r="43" spans="1:21" x14ac:dyDescent="0.35">
      <c r="A43" s="72">
        <v>900034438</v>
      </c>
      <c r="B43" s="72" t="s">
        <v>11</v>
      </c>
      <c r="C43" s="72" t="s">
        <v>135</v>
      </c>
      <c r="D43" s="72" t="s">
        <v>189</v>
      </c>
      <c r="E43" s="73">
        <v>45251</v>
      </c>
      <c r="F43" s="73">
        <v>45261.291666666664</v>
      </c>
      <c r="G43" s="77">
        <v>19000</v>
      </c>
      <c r="H43" s="77">
        <v>19000</v>
      </c>
      <c r="I43" s="72" t="s">
        <v>218</v>
      </c>
      <c r="J43" s="72" t="s">
        <v>205</v>
      </c>
      <c r="K43" s="77">
        <v>0</v>
      </c>
      <c r="L43" s="72"/>
      <c r="M43" s="77">
        <v>19000</v>
      </c>
      <c r="N43" s="77">
        <v>19000</v>
      </c>
      <c r="O43" s="77">
        <v>19000</v>
      </c>
      <c r="P43" s="77">
        <v>0</v>
      </c>
      <c r="Q43" s="72"/>
      <c r="R43" s="77">
        <v>0</v>
      </c>
      <c r="S43" s="72"/>
      <c r="T43" s="73"/>
      <c r="U43" s="73">
        <v>45291</v>
      </c>
    </row>
    <row r="44" spans="1:21" x14ac:dyDescent="0.35">
      <c r="A44" s="72">
        <v>900034438</v>
      </c>
      <c r="B44" s="72" t="s">
        <v>11</v>
      </c>
      <c r="C44" s="72" t="s">
        <v>136</v>
      </c>
      <c r="D44" s="72" t="s">
        <v>190</v>
      </c>
      <c r="E44" s="73">
        <v>45251</v>
      </c>
      <c r="F44" s="73">
        <v>45261.291666666664</v>
      </c>
      <c r="G44" s="77">
        <v>34200</v>
      </c>
      <c r="H44" s="77">
        <v>34200</v>
      </c>
      <c r="I44" s="72" t="s">
        <v>218</v>
      </c>
      <c r="J44" s="72" t="s">
        <v>205</v>
      </c>
      <c r="K44" s="77">
        <v>0</v>
      </c>
      <c r="L44" s="72"/>
      <c r="M44" s="77">
        <v>34200</v>
      </c>
      <c r="N44" s="77">
        <v>34200</v>
      </c>
      <c r="O44" s="77">
        <v>34200</v>
      </c>
      <c r="P44" s="77">
        <v>0</v>
      </c>
      <c r="Q44" s="72"/>
      <c r="R44" s="77">
        <v>0</v>
      </c>
      <c r="S44" s="72"/>
      <c r="T44" s="73"/>
      <c r="U44" s="73">
        <v>45291</v>
      </c>
    </row>
    <row r="45" spans="1:21" x14ac:dyDescent="0.35">
      <c r="A45" s="72">
        <v>900034438</v>
      </c>
      <c r="B45" s="72" t="s">
        <v>11</v>
      </c>
      <c r="C45" s="72" t="s">
        <v>137</v>
      </c>
      <c r="D45" s="72" t="s">
        <v>191</v>
      </c>
      <c r="E45" s="73">
        <v>45251</v>
      </c>
      <c r="F45" s="73">
        <v>45275.567809803244</v>
      </c>
      <c r="G45" s="77">
        <v>34200</v>
      </c>
      <c r="H45" s="77">
        <v>709920000</v>
      </c>
      <c r="I45" s="72" t="s">
        <v>218</v>
      </c>
      <c r="J45" s="72" t="s">
        <v>205</v>
      </c>
      <c r="K45" s="77">
        <v>0</v>
      </c>
      <c r="L45" s="72"/>
      <c r="M45" s="77">
        <v>709920000</v>
      </c>
      <c r="N45" s="77">
        <v>709920000</v>
      </c>
      <c r="O45" s="77">
        <v>709920000</v>
      </c>
      <c r="P45" s="77">
        <v>709920000</v>
      </c>
      <c r="Q45" s="72">
        <v>136102693</v>
      </c>
      <c r="R45" s="77">
        <v>0</v>
      </c>
      <c r="S45" s="72"/>
      <c r="T45" s="73"/>
      <c r="U45" s="73">
        <v>45291</v>
      </c>
    </row>
    <row r="46" spans="1:21" x14ac:dyDescent="0.35">
      <c r="A46" s="72">
        <v>900034438</v>
      </c>
      <c r="B46" s="72" t="s">
        <v>11</v>
      </c>
      <c r="C46" s="72" t="s">
        <v>138</v>
      </c>
      <c r="D46" s="72" t="s">
        <v>192</v>
      </c>
      <c r="E46" s="73">
        <v>45251</v>
      </c>
      <c r="F46" s="73">
        <v>45275.60278371528</v>
      </c>
      <c r="G46" s="77">
        <v>34200</v>
      </c>
      <c r="H46" s="77">
        <v>133960000</v>
      </c>
      <c r="I46" s="72" t="s">
        <v>218</v>
      </c>
      <c r="J46" s="72" t="s">
        <v>205</v>
      </c>
      <c r="K46" s="77">
        <v>0</v>
      </c>
      <c r="L46" s="72"/>
      <c r="M46" s="77">
        <v>133960000</v>
      </c>
      <c r="N46" s="77">
        <v>133960000</v>
      </c>
      <c r="O46" s="77">
        <v>133960000</v>
      </c>
      <c r="P46" s="77">
        <v>0</v>
      </c>
      <c r="Q46" s="72"/>
      <c r="R46" s="77">
        <v>0</v>
      </c>
      <c r="S46" s="72"/>
      <c r="T46" s="73"/>
      <c r="U46" s="73">
        <v>45291</v>
      </c>
    </row>
    <row r="47" spans="1:21" x14ac:dyDescent="0.35">
      <c r="A47" s="72">
        <v>900034438</v>
      </c>
      <c r="B47" s="72" t="s">
        <v>11</v>
      </c>
      <c r="C47" s="72" t="s">
        <v>139</v>
      </c>
      <c r="D47" s="72" t="s">
        <v>193</v>
      </c>
      <c r="E47" s="73">
        <v>45251</v>
      </c>
      <c r="F47" s="73">
        <v>45278.507368599538</v>
      </c>
      <c r="G47" s="77">
        <v>34200</v>
      </c>
      <c r="H47" s="77">
        <v>3811400</v>
      </c>
      <c r="I47" s="72" t="s">
        <v>218</v>
      </c>
      <c r="J47" s="72" t="s">
        <v>205</v>
      </c>
      <c r="K47" s="77">
        <v>0</v>
      </c>
      <c r="L47" s="72"/>
      <c r="M47" s="77">
        <v>3811400</v>
      </c>
      <c r="N47" s="77">
        <v>3811400</v>
      </c>
      <c r="O47" s="77">
        <v>3811400</v>
      </c>
      <c r="P47" s="77">
        <v>0</v>
      </c>
      <c r="Q47" s="72"/>
      <c r="R47" s="77">
        <v>0</v>
      </c>
      <c r="S47" s="72"/>
      <c r="T47" s="73"/>
      <c r="U47" s="73">
        <v>45291</v>
      </c>
    </row>
    <row r="48" spans="1:21" x14ac:dyDescent="0.35">
      <c r="A48" s="72">
        <v>900034438</v>
      </c>
      <c r="B48" s="72" t="s">
        <v>11</v>
      </c>
      <c r="C48" s="72" t="s">
        <v>140</v>
      </c>
      <c r="D48" s="72" t="s">
        <v>194</v>
      </c>
      <c r="E48" s="73">
        <v>45251</v>
      </c>
      <c r="F48" s="73">
        <v>45275.666952314816</v>
      </c>
      <c r="G48" s="77">
        <v>34200</v>
      </c>
      <c r="H48" s="77">
        <v>733400</v>
      </c>
      <c r="I48" s="72" t="s">
        <v>218</v>
      </c>
      <c r="J48" s="72" t="s">
        <v>205</v>
      </c>
      <c r="K48" s="77">
        <v>0</v>
      </c>
      <c r="L48" s="72"/>
      <c r="M48" s="77">
        <v>733400</v>
      </c>
      <c r="N48" s="77">
        <v>733400</v>
      </c>
      <c r="O48" s="77">
        <v>733400</v>
      </c>
      <c r="P48" s="77">
        <v>733400</v>
      </c>
      <c r="Q48" s="72">
        <v>136102694</v>
      </c>
      <c r="R48" s="77">
        <v>0</v>
      </c>
      <c r="S48" s="72"/>
      <c r="T48" s="73"/>
      <c r="U48" s="73">
        <v>45291</v>
      </c>
    </row>
    <row r="49" spans="1:21" x14ac:dyDescent="0.35">
      <c r="A49" s="72">
        <v>900034438</v>
      </c>
      <c r="B49" s="72" t="s">
        <v>11</v>
      </c>
      <c r="C49" s="72" t="s">
        <v>141</v>
      </c>
      <c r="D49" s="72" t="s">
        <v>195</v>
      </c>
      <c r="E49" s="73">
        <v>45251</v>
      </c>
      <c r="F49" s="73">
        <v>45275.712030636576</v>
      </c>
      <c r="G49" s="77">
        <v>34200</v>
      </c>
      <c r="H49" s="77">
        <v>4080000</v>
      </c>
      <c r="I49" s="72" t="s">
        <v>218</v>
      </c>
      <c r="J49" s="72" t="s">
        <v>205</v>
      </c>
      <c r="K49" s="77">
        <v>0</v>
      </c>
      <c r="L49" s="72"/>
      <c r="M49" s="77">
        <v>4080000</v>
      </c>
      <c r="N49" s="77">
        <v>4080000</v>
      </c>
      <c r="O49" s="77">
        <v>4080000</v>
      </c>
      <c r="P49" s="77">
        <v>4080000</v>
      </c>
      <c r="Q49" s="72">
        <v>136102695</v>
      </c>
      <c r="R49" s="77">
        <v>0</v>
      </c>
      <c r="S49" s="72"/>
      <c r="T49" s="73"/>
      <c r="U49" s="73">
        <v>45291</v>
      </c>
    </row>
    <row r="50" spans="1:21" x14ac:dyDescent="0.35">
      <c r="A50" s="72">
        <v>900034438</v>
      </c>
      <c r="B50" s="72" t="s">
        <v>11</v>
      </c>
      <c r="C50" s="72" t="s">
        <v>142</v>
      </c>
      <c r="D50" s="72" t="s">
        <v>196</v>
      </c>
      <c r="E50" s="73">
        <v>45251</v>
      </c>
      <c r="F50" s="73">
        <v>45275.736318206022</v>
      </c>
      <c r="G50" s="77">
        <v>34200</v>
      </c>
      <c r="H50" s="77">
        <v>8840000</v>
      </c>
      <c r="I50" s="72" t="s">
        <v>218</v>
      </c>
      <c r="J50" s="72" t="s">
        <v>205</v>
      </c>
      <c r="K50" s="77">
        <v>0</v>
      </c>
      <c r="L50" s="72"/>
      <c r="M50" s="77">
        <v>8840000</v>
      </c>
      <c r="N50" s="77">
        <v>8840000</v>
      </c>
      <c r="O50" s="77">
        <v>8840000</v>
      </c>
      <c r="P50" s="77">
        <v>8840000</v>
      </c>
      <c r="Q50" s="72">
        <v>136102696</v>
      </c>
      <c r="R50" s="77">
        <v>0</v>
      </c>
      <c r="S50" s="72"/>
      <c r="T50" s="73"/>
      <c r="U50" s="73">
        <v>45291</v>
      </c>
    </row>
    <row r="51" spans="1:21" x14ac:dyDescent="0.35">
      <c r="A51" s="72">
        <v>900034438</v>
      </c>
      <c r="B51" s="72" t="s">
        <v>11</v>
      </c>
      <c r="C51" s="72" t="s">
        <v>143</v>
      </c>
      <c r="D51" s="72" t="s">
        <v>197</v>
      </c>
      <c r="E51" s="73">
        <v>45251</v>
      </c>
      <c r="F51" s="73"/>
      <c r="G51" s="77">
        <v>34200</v>
      </c>
      <c r="H51" s="77">
        <v>19000</v>
      </c>
      <c r="I51" s="72" t="s">
        <v>214</v>
      </c>
      <c r="J51" s="72" t="s">
        <v>207</v>
      </c>
      <c r="K51" s="77">
        <v>0</v>
      </c>
      <c r="L51" s="72"/>
      <c r="M51" s="77">
        <v>0</v>
      </c>
      <c r="N51" s="77">
        <v>0</v>
      </c>
      <c r="O51" s="77">
        <v>0</v>
      </c>
      <c r="P51" s="77">
        <v>0</v>
      </c>
      <c r="Q51" s="72"/>
      <c r="R51" s="77">
        <v>0</v>
      </c>
      <c r="S51" s="72"/>
      <c r="T51" s="73"/>
      <c r="U51" s="73">
        <v>45291</v>
      </c>
    </row>
    <row r="52" spans="1:21" x14ac:dyDescent="0.35">
      <c r="A52" s="72">
        <v>900034438</v>
      </c>
      <c r="B52" s="72" t="s">
        <v>11</v>
      </c>
      <c r="C52" s="72" t="s">
        <v>144</v>
      </c>
      <c r="D52" s="72" t="s">
        <v>198</v>
      </c>
      <c r="E52" s="73">
        <v>45251</v>
      </c>
      <c r="F52" s="73"/>
      <c r="G52" s="77">
        <v>34200</v>
      </c>
      <c r="H52" s="77">
        <v>45600</v>
      </c>
      <c r="I52" s="72" t="s">
        <v>214</v>
      </c>
      <c r="J52" s="72" t="s">
        <v>207</v>
      </c>
      <c r="K52" s="77">
        <v>0</v>
      </c>
      <c r="L52" s="72"/>
      <c r="M52" s="77">
        <v>0</v>
      </c>
      <c r="N52" s="77">
        <v>0</v>
      </c>
      <c r="O52" s="77">
        <v>0</v>
      </c>
      <c r="P52" s="77">
        <v>0</v>
      </c>
      <c r="Q52" s="72"/>
      <c r="R52" s="77">
        <v>0</v>
      </c>
      <c r="S52" s="72"/>
      <c r="T52" s="73"/>
      <c r="U52" s="73">
        <v>45291</v>
      </c>
    </row>
    <row r="53" spans="1:21" x14ac:dyDescent="0.35">
      <c r="A53" s="72">
        <v>900034438</v>
      </c>
      <c r="B53" s="72" t="s">
        <v>11</v>
      </c>
      <c r="C53" s="72" t="s">
        <v>145</v>
      </c>
      <c r="D53" s="72" t="s">
        <v>199</v>
      </c>
      <c r="E53" s="73">
        <v>45251</v>
      </c>
      <c r="F53" s="73">
        <v>45293.291666666664</v>
      </c>
      <c r="G53" s="77">
        <v>34200</v>
      </c>
      <c r="H53" s="77">
        <v>1320000</v>
      </c>
      <c r="I53" s="72" t="s">
        <v>84</v>
      </c>
      <c r="J53" s="72" t="s">
        <v>208</v>
      </c>
      <c r="K53" s="77">
        <v>0</v>
      </c>
      <c r="L53" s="72"/>
      <c r="M53" s="77">
        <v>0</v>
      </c>
      <c r="N53" s="77">
        <v>0</v>
      </c>
      <c r="O53" s="77">
        <v>0</v>
      </c>
      <c r="P53" s="77">
        <v>0</v>
      </c>
      <c r="Q53" s="72"/>
      <c r="R53" s="77">
        <v>0</v>
      </c>
      <c r="S53" s="72"/>
      <c r="T53" s="73"/>
      <c r="U53" s="73">
        <v>45291</v>
      </c>
    </row>
    <row r="54" spans="1:21" x14ac:dyDescent="0.35">
      <c r="A54" s="72">
        <v>900034438</v>
      </c>
      <c r="B54" s="72" t="s">
        <v>11</v>
      </c>
      <c r="C54" s="72" t="s">
        <v>146</v>
      </c>
      <c r="D54" s="72" t="s">
        <v>200</v>
      </c>
      <c r="E54" s="73">
        <v>45251</v>
      </c>
      <c r="F54" s="73"/>
      <c r="G54" s="77">
        <v>34200</v>
      </c>
      <c r="H54" s="77">
        <v>1100000</v>
      </c>
      <c r="I54" s="72" t="s">
        <v>214</v>
      </c>
      <c r="J54" s="72" t="s">
        <v>207</v>
      </c>
      <c r="K54" s="77">
        <v>0</v>
      </c>
      <c r="L54" s="72"/>
      <c r="M54" s="77">
        <v>0</v>
      </c>
      <c r="N54" s="77">
        <v>0</v>
      </c>
      <c r="O54" s="77">
        <v>0</v>
      </c>
      <c r="P54" s="77">
        <v>0</v>
      </c>
      <c r="Q54" s="72"/>
      <c r="R54" s="77">
        <v>0</v>
      </c>
      <c r="S54" s="72"/>
      <c r="T54" s="73"/>
      <c r="U54" s="73">
        <v>45291</v>
      </c>
    </row>
    <row r="55" spans="1:21" x14ac:dyDescent="0.35">
      <c r="A55" s="72">
        <v>900034438</v>
      </c>
      <c r="B55" s="72" t="s">
        <v>11</v>
      </c>
      <c r="C55" s="72" t="s">
        <v>147</v>
      </c>
      <c r="D55" s="72" t="s">
        <v>201</v>
      </c>
      <c r="E55" s="73">
        <v>45251</v>
      </c>
      <c r="F55" s="73"/>
      <c r="G55" s="77">
        <v>34200</v>
      </c>
      <c r="H55" s="77">
        <v>1320000</v>
      </c>
      <c r="I55" s="72" t="s">
        <v>214</v>
      </c>
      <c r="J55" s="72" t="s">
        <v>207</v>
      </c>
      <c r="K55" s="77">
        <v>0</v>
      </c>
      <c r="L55" s="72"/>
      <c r="M55" s="77">
        <v>0</v>
      </c>
      <c r="N55" s="77">
        <v>0</v>
      </c>
      <c r="O55" s="77">
        <v>0</v>
      </c>
      <c r="P55" s="77">
        <v>0</v>
      </c>
      <c r="Q55" s="72"/>
      <c r="R55" s="77">
        <v>0</v>
      </c>
      <c r="S55" s="72"/>
      <c r="T55" s="73"/>
      <c r="U55" s="73">
        <v>45291</v>
      </c>
    </row>
    <row r="56" spans="1:21" x14ac:dyDescent="0.35">
      <c r="A56" s="72">
        <v>900034438</v>
      </c>
      <c r="B56" s="72" t="s">
        <v>11</v>
      </c>
      <c r="C56" s="72" t="s">
        <v>148</v>
      </c>
      <c r="D56" s="72" t="s">
        <v>202</v>
      </c>
      <c r="E56" s="73">
        <v>45251</v>
      </c>
      <c r="F56" s="73">
        <v>45294.486400347225</v>
      </c>
      <c r="G56" s="77">
        <v>34200</v>
      </c>
      <c r="H56" s="77">
        <v>1100000</v>
      </c>
      <c r="I56" s="72" t="s">
        <v>84</v>
      </c>
      <c r="J56" s="72" t="s">
        <v>208</v>
      </c>
      <c r="K56" s="77">
        <v>0</v>
      </c>
      <c r="L56" s="72"/>
      <c r="M56" s="77">
        <v>0</v>
      </c>
      <c r="N56" s="77">
        <v>0</v>
      </c>
      <c r="O56" s="77">
        <v>0</v>
      </c>
      <c r="P56" s="77">
        <v>0</v>
      </c>
      <c r="Q56" s="72"/>
      <c r="R56" s="77">
        <v>0</v>
      </c>
      <c r="S56" s="72"/>
      <c r="T56" s="73"/>
      <c r="U56" s="73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M36" sqref="M36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21" width="10.90625" style="23"/>
    <col min="222" max="222" width="4.453125" style="23" customWidth="1"/>
    <col min="223" max="223" width="10.90625" style="23"/>
    <col min="224" max="224" width="17.54296875" style="23" customWidth="1"/>
    <col min="225" max="225" width="11.54296875" style="23" customWidth="1"/>
    <col min="226" max="229" width="10.90625" style="23"/>
    <col min="230" max="230" width="22.54296875" style="23" customWidth="1"/>
    <col min="231" max="231" width="14" style="23" customWidth="1"/>
    <col min="232" max="232" width="1.7265625" style="23" customWidth="1"/>
    <col min="233" max="477" width="10.90625" style="23"/>
    <col min="478" max="478" width="4.453125" style="23" customWidth="1"/>
    <col min="479" max="479" width="10.90625" style="23"/>
    <col min="480" max="480" width="17.54296875" style="23" customWidth="1"/>
    <col min="481" max="481" width="11.54296875" style="23" customWidth="1"/>
    <col min="482" max="485" width="10.90625" style="23"/>
    <col min="486" max="486" width="22.54296875" style="23" customWidth="1"/>
    <col min="487" max="487" width="14" style="23" customWidth="1"/>
    <col min="488" max="488" width="1.7265625" style="23" customWidth="1"/>
    <col min="489" max="733" width="10.90625" style="23"/>
    <col min="734" max="734" width="4.453125" style="23" customWidth="1"/>
    <col min="735" max="735" width="10.90625" style="23"/>
    <col min="736" max="736" width="17.54296875" style="23" customWidth="1"/>
    <col min="737" max="737" width="11.54296875" style="23" customWidth="1"/>
    <col min="738" max="741" width="10.90625" style="23"/>
    <col min="742" max="742" width="22.54296875" style="23" customWidth="1"/>
    <col min="743" max="743" width="14" style="23" customWidth="1"/>
    <col min="744" max="744" width="1.7265625" style="23" customWidth="1"/>
    <col min="745" max="989" width="10.90625" style="23"/>
    <col min="990" max="990" width="4.453125" style="23" customWidth="1"/>
    <col min="991" max="991" width="10.90625" style="23"/>
    <col min="992" max="992" width="17.54296875" style="23" customWidth="1"/>
    <col min="993" max="993" width="11.54296875" style="23" customWidth="1"/>
    <col min="994" max="997" width="10.90625" style="23"/>
    <col min="998" max="998" width="22.54296875" style="23" customWidth="1"/>
    <col min="999" max="999" width="14" style="23" customWidth="1"/>
    <col min="1000" max="1000" width="1.7265625" style="23" customWidth="1"/>
    <col min="1001" max="1245" width="10.90625" style="23"/>
    <col min="1246" max="1246" width="4.453125" style="23" customWidth="1"/>
    <col min="1247" max="1247" width="10.90625" style="23"/>
    <col min="1248" max="1248" width="17.54296875" style="23" customWidth="1"/>
    <col min="1249" max="1249" width="11.54296875" style="23" customWidth="1"/>
    <col min="1250" max="1253" width="10.90625" style="23"/>
    <col min="1254" max="1254" width="22.54296875" style="23" customWidth="1"/>
    <col min="1255" max="1255" width="14" style="23" customWidth="1"/>
    <col min="1256" max="1256" width="1.7265625" style="23" customWidth="1"/>
    <col min="1257" max="1501" width="10.90625" style="23"/>
    <col min="1502" max="1502" width="4.453125" style="23" customWidth="1"/>
    <col min="1503" max="1503" width="10.90625" style="23"/>
    <col min="1504" max="1504" width="17.54296875" style="23" customWidth="1"/>
    <col min="1505" max="1505" width="11.54296875" style="23" customWidth="1"/>
    <col min="1506" max="1509" width="10.90625" style="23"/>
    <col min="1510" max="1510" width="22.54296875" style="23" customWidth="1"/>
    <col min="1511" max="1511" width="14" style="23" customWidth="1"/>
    <col min="1512" max="1512" width="1.7265625" style="23" customWidth="1"/>
    <col min="1513" max="1757" width="10.90625" style="23"/>
    <col min="1758" max="1758" width="4.453125" style="23" customWidth="1"/>
    <col min="1759" max="1759" width="10.90625" style="23"/>
    <col min="1760" max="1760" width="17.54296875" style="23" customWidth="1"/>
    <col min="1761" max="1761" width="11.54296875" style="23" customWidth="1"/>
    <col min="1762" max="1765" width="10.90625" style="23"/>
    <col min="1766" max="1766" width="22.54296875" style="23" customWidth="1"/>
    <col min="1767" max="1767" width="14" style="23" customWidth="1"/>
    <col min="1768" max="1768" width="1.7265625" style="23" customWidth="1"/>
    <col min="1769" max="2013" width="10.90625" style="23"/>
    <col min="2014" max="2014" width="4.453125" style="23" customWidth="1"/>
    <col min="2015" max="2015" width="10.90625" style="23"/>
    <col min="2016" max="2016" width="17.54296875" style="23" customWidth="1"/>
    <col min="2017" max="2017" width="11.54296875" style="23" customWidth="1"/>
    <col min="2018" max="2021" width="10.90625" style="23"/>
    <col min="2022" max="2022" width="22.54296875" style="23" customWidth="1"/>
    <col min="2023" max="2023" width="14" style="23" customWidth="1"/>
    <col min="2024" max="2024" width="1.7265625" style="23" customWidth="1"/>
    <col min="2025" max="2269" width="10.90625" style="23"/>
    <col min="2270" max="2270" width="4.453125" style="23" customWidth="1"/>
    <col min="2271" max="2271" width="10.90625" style="23"/>
    <col min="2272" max="2272" width="17.54296875" style="23" customWidth="1"/>
    <col min="2273" max="2273" width="11.54296875" style="23" customWidth="1"/>
    <col min="2274" max="2277" width="10.90625" style="23"/>
    <col min="2278" max="2278" width="22.54296875" style="23" customWidth="1"/>
    <col min="2279" max="2279" width="14" style="23" customWidth="1"/>
    <col min="2280" max="2280" width="1.7265625" style="23" customWidth="1"/>
    <col min="2281" max="2525" width="10.90625" style="23"/>
    <col min="2526" max="2526" width="4.453125" style="23" customWidth="1"/>
    <col min="2527" max="2527" width="10.90625" style="23"/>
    <col min="2528" max="2528" width="17.54296875" style="23" customWidth="1"/>
    <col min="2529" max="2529" width="11.54296875" style="23" customWidth="1"/>
    <col min="2530" max="2533" width="10.90625" style="23"/>
    <col min="2534" max="2534" width="22.54296875" style="23" customWidth="1"/>
    <col min="2535" max="2535" width="14" style="23" customWidth="1"/>
    <col min="2536" max="2536" width="1.7265625" style="23" customWidth="1"/>
    <col min="2537" max="2781" width="10.90625" style="23"/>
    <col min="2782" max="2782" width="4.453125" style="23" customWidth="1"/>
    <col min="2783" max="2783" width="10.90625" style="23"/>
    <col min="2784" max="2784" width="17.54296875" style="23" customWidth="1"/>
    <col min="2785" max="2785" width="11.54296875" style="23" customWidth="1"/>
    <col min="2786" max="2789" width="10.90625" style="23"/>
    <col min="2790" max="2790" width="22.54296875" style="23" customWidth="1"/>
    <col min="2791" max="2791" width="14" style="23" customWidth="1"/>
    <col min="2792" max="2792" width="1.7265625" style="23" customWidth="1"/>
    <col min="2793" max="3037" width="10.90625" style="23"/>
    <col min="3038" max="3038" width="4.453125" style="23" customWidth="1"/>
    <col min="3039" max="3039" width="10.90625" style="23"/>
    <col min="3040" max="3040" width="17.54296875" style="23" customWidth="1"/>
    <col min="3041" max="3041" width="11.54296875" style="23" customWidth="1"/>
    <col min="3042" max="3045" width="10.90625" style="23"/>
    <col min="3046" max="3046" width="22.54296875" style="23" customWidth="1"/>
    <col min="3047" max="3047" width="14" style="23" customWidth="1"/>
    <col min="3048" max="3048" width="1.7265625" style="23" customWidth="1"/>
    <col min="3049" max="3293" width="10.90625" style="23"/>
    <col min="3294" max="3294" width="4.453125" style="23" customWidth="1"/>
    <col min="3295" max="3295" width="10.90625" style="23"/>
    <col min="3296" max="3296" width="17.54296875" style="23" customWidth="1"/>
    <col min="3297" max="3297" width="11.54296875" style="23" customWidth="1"/>
    <col min="3298" max="3301" width="10.90625" style="23"/>
    <col min="3302" max="3302" width="22.54296875" style="23" customWidth="1"/>
    <col min="3303" max="3303" width="14" style="23" customWidth="1"/>
    <col min="3304" max="3304" width="1.7265625" style="23" customWidth="1"/>
    <col min="3305" max="3549" width="10.90625" style="23"/>
    <col min="3550" max="3550" width="4.453125" style="23" customWidth="1"/>
    <col min="3551" max="3551" width="10.90625" style="23"/>
    <col min="3552" max="3552" width="17.54296875" style="23" customWidth="1"/>
    <col min="3553" max="3553" width="11.54296875" style="23" customWidth="1"/>
    <col min="3554" max="3557" width="10.90625" style="23"/>
    <col min="3558" max="3558" width="22.54296875" style="23" customWidth="1"/>
    <col min="3559" max="3559" width="14" style="23" customWidth="1"/>
    <col min="3560" max="3560" width="1.7265625" style="23" customWidth="1"/>
    <col min="3561" max="3805" width="10.90625" style="23"/>
    <col min="3806" max="3806" width="4.453125" style="23" customWidth="1"/>
    <col min="3807" max="3807" width="10.90625" style="23"/>
    <col min="3808" max="3808" width="17.54296875" style="23" customWidth="1"/>
    <col min="3809" max="3809" width="11.54296875" style="23" customWidth="1"/>
    <col min="3810" max="3813" width="10.90625" style="23"/>
    <col min="3814" max="3814" width="22.54296875" style="23" customWidth="1"/>
    <col min="3815" max="3815" width="14" style="23" customWidth="1"/>
    <col min="3816" max="3816" width="1.7265625" style="23" customWidth="1"/>
    <col min="3817" max="4061" width="10.90625" style="23"/>
    <col min="4062" max="4062" width="4.453125" style="23" customWidth="1"/>
    <col min="4063" max="4063" width="10.90625" style="23"/>
    <col min="4064" max="4064" width="17.54296875" style="23" customWidth="1"/>
    <col min="4065" max="4065" width="11.54296875" style="23" customWidth="1"/>
    <col min="4066" max="4069" width="10.90625" style="23"/>
    <col min="4070" max="4070" width="22.54296875" style="23" customWidth="1"/>
    <col min="4071" max="4071" width="14" style="23" customWidth="1"/>
    <col min="4072" max="4072" width="1.7265625" style="23" customWidth="1"/>
    <col min="4073" max="4317" width="10.90625" style="23"/>
    <col min="4318" max="4318" width="4.453125" style="23" customWidth="1"/>
    <col min="4319" max="4319" width="10.90625" style="23"/>
    <col min="4320" max="4320" width="17.54296875" style="23" customWidth="1"/>
    <col min="4321" max="4321" width="11.54296875" style="23" customWidth="1"/>
    <col min="4322" max="4325" width="10.90625" style="23"/>
    <col min="4326" max="4326" width="22.54296875" style="23" customWidth="1"/>
    <col min="4327" max="4327" width="14" style="23" customWidth="1"/>
    <col min="4328" max="4328" width="1.7265625" style="23" customWidth="1"/>
    <col min="4329" max="4573" width="10.90625" style="23"/>
    <col min="4574" max="4574" width="4.453125" style="23" customWidth="1"/>
    <col min="4575" max="4575" width="10.90625" style="23"/>
    <col min="4576" max="4576" width="17.54296875" style="23" customWidth="1"/>
    <col min="4577" max="4577" width="11.54296875" style="23" customWidth="1"/>
    <col min="4578" max="4581" width="10.90625" style="23"/>
    <col min="4582" max="4582" width="22.54296875" style="23" customWidth="1"/>
    <col min="4583" max="4583" width="14" style="23" customWidth="1"/>
    <col min="4584" max="4584" width="1.7265625" style="23" customWidth="1"/>
    <col min="4585" max="4829" width="10.90625" style="23"/>
    <col min="4830" max="4830" width="4.453125" style="23" customWidth="1"/>
    <col min="4831" max="4831" width="10.90625" style="23"/>
    <col min="4832" max="4832" width="17.54296875" style="23" customWidth="1"/>
    <col min="4833" max="4833" width="11.54296875" style="23" customWidth="1"/>
    <col min="4834" max="4837" width="10.90625" style="23"/>
    <col min="4838" max="4838" width="22.54296875" style="23" customWidth="1"/>
    <col min="4839" max="4839" width="14" style="23" customWidth="1"/>
    <col min="4840" max="4840" width="1.7265625" style="23" customWidth="1"/>
    <col min="4841" max="5085" width="10.90625" style="23"/>
    <col min="5086" max="5086" width="4.453125" style="23" customWidth="1"/>
    <col min="5087" max="5087" width="10.90625" style="23"/>
    <col min="5088" max="5088" width="17.54296875" style="23" customWidth="1"/>
    <col min="5089" max="5089" width="11.54296875" style="23" customWidth="1"/>
    <col min="5090" max="5093" width="10.90625" style="23"/>
    <col min="5094" max="5094" width="22.54296875" style="23" customWidth="1"/>
    <col min="5095" max="5095" width="14" style="23" customWidth="1"/>
    <col min="5096" max="5096" width="1.7265625" style="23" customWidth="1"/>
    <col min="5097" max="5341" width="10.90625" style="23"/>
    <col min="5342" max="5342" width="4.453125" style="23" customWidth="1"/>
    <col min="5343" max="5343" width="10.90625" style="23"/>
    <col min="5344" max="5344" width="17.54296875" style="23" customWidth="1"/>
    <col min="5345" max="5345" width="11.54296875" style="23" customWidth="1"/>
    <col min="5346" max="5349" width="10.90625" style="23"/>
    <col min="5350" max="5350" width="22.54296875" style="23" customWidth="1"/>
    <col min="5351" max="5351" width="14" style="23" customWidth="1"/>
    <col min="5352" max="5352" width="1.7265625" style="23" customWidth="1"/>
    <col min="5353" max="5597" width="10.90625" style="23"/>
    <col min="5598" max="5598" width="4.453125" style="23" customWidth="1"/>
    <col min="5599" max="5599" width="10.90625" style="23"/>
    <col min="5600" max="5600" width="17.54296875" style="23" customWidth="1"/>
    <col min="5601" max="5601" width="11.54296875" style="23" customWidth="1"/>
    <col min="5602" max="5605" width="10.90625" style="23"/>
    <col min="5606" max="5606" width="22.54296875" style="23" customWidth="1"/>
    <col min="5607" max="5607" width="14" style="23" customWidth="1"/>
    <col min="5608" max="5608" width="1.7265625" style="23" customWidth="1"/>
    <col min="5609" max="5853" width="10.90625" style="23"/>
    <col min="5854" max="5854" width="4.453125" style="23" customWidth="1"/>
    <col min="5855" max="5855" width="10.90625" style="23"/>
    <col min="5856" max="5856" width="17.54296875" style="23" customWidth="1"/>
    <col min="5857" max="5857" width="11.54296875" style="23" customWidth="1"/>
    <col min="5858" max="5861" width="10.90625" style="23"/>
    <col min="5862" max="5862" width="22.54296875" style="23" customWidth="1"/>
    <col min="5863" max="5863" width="14" style="23" customWidth="1"/>
    <col min="5864" max="5864" width="1.7265625" style="23" customWidth="1"/>
    <col min="5865" max="6109" width="10.90625" style="23"/>
    <col min="6110" max="6110" width="4.453125" style="23" customWidth="1"/>
    <col min="6111" max="6111" width="10.90625" style="23"/>
    <col min="6112" max="6112" width="17.54296875" style="23" customWidth="1"/>
    <col min="6113" max="6113" width="11.54296875" style="23" customWidth="1"/>
    <col min="6114" max="6117" width="10.90625" style="23"/>
    <col min="6118" max="6118" width="22.54296875" style="23" customWidth="1"/>
    <col min="6119" max="6119" width="14" style="23" customWidth="1"/>
    <col min="6120" max="6120" width="1.7265625" style="23" customWidth="1"/>
    <col min="6121" max="6365" width="10.90625" style="23"/>
    <col min="6366" max="6366" width="4.453125" style="23" customWidth="1"/>
    <col min="6367" max="6367" width="10.90625" style="23"/>
    <col min="6368" max="6368" width="17.54296875" style="23" customWidth="1"/>
    <col min="6369" max="6369" width="11.54296875" style="23" customWidth="1"/>
    <col min="6370" max="6373" width="10.90625" style="23"/>
    <col min="6374" max="6374" width="22.54296875" style="23" customWidth="1"/>
    <col min="6375" max="6375" width="14" style="23" customWidth="1"/>
    <col min="6376" max="6376" width="1.7265625" style="23" customWidth="1"/>
    <col min="6377" max="6621" width="10.90625" style="23"/>
    <col min="6622" max="6622" width="4.453125" style="23" customWidth="1"/>
    <col min="6623" max="6623" width="10.90625" style="23"/>
    <col min="6624" max="6624" width="17.54296875" style="23" customWidth="1"/>
    <col min="6625" max="6625" width="11.54296875" style="23" customWidth="1"/>
    <col min="6626" max="6629" width="10.90625" style="23"/>
    <col min="6630" max="6630" width="22.54296875" style="23" customWidth="1"/>
    <col min="6631" max="6631" width="14" style="23" customWidth="1"/>
    <col min="6632" max="6632" width="1.7265625" style="23" customWidth="1"/>
    <col min="6633" max="6877" width="10.90625" style="23"/>
    <col min="6878" max="6878" width="4.453125" style="23" customWidth="1"/>
    <col min="6879" max="6879" width="10.90625" style="23"/>
    <col min="6880" max="6880" width="17.54296875" style="23" customWidth="1"/>
    <col min="6881" max="6881" width="11.54296875" style="23" customWidth="1"/>
    <col min="6882" max="6885" width="10.90625" style="23"/>
    <col min="6886" max="6886" width="22.54296875" style="23" customWidth="1"/>
    <col min="6887" max="6887" width="14" style="23" customWidth="1"/>
    <col min="6888" max="6888" width="1.7265625" style="23" customWidth="1"/>
    <col min="6889" max="7133" width="10.90625" style="23"/>
    <col min="7134" max="7134" width="4.453125" style="23" customWidth="1"/>
    <col min="7135" max="7135" width="10.90625" style="23"/>
    <col min="7136" max="7136" width="17.54296875" style="23" customWidth="1"/>
    <col min="7137" max="7137" width="11.54296875" style="23" customWidth="1"/>
    <col min="7138" max="7141" width="10.90625" style="23"/>
    <col min="7142" max="7142" width="22.54296875" style="23" customWidth="1"/>
    <col min="7143" max="7143" width="14" style="23" customWidth="1"/>
    <col min="7144" max="7144" width="1.7265625" style="23" customWidth="1"/>
    <col min="7145" max="7389" width="10.90625" style="23"/>
    <col min="7390" max="7390" width="4.453125" style="23" customWidth="1"/>
    <col min="7391" max="7391" width="10.90625" style="23"/>
    <col min="7392" max="7392" width="17.54296875" style="23" customWidth="1"/>
    <col min="7393" max="7393" width="11.54296875" style="23" customWidth="1"/>
    <col min="7394" max="7397" width="10.90625" style="23"/>
    <col min="7398" max="7398" width="22.54296875" style="23" customWidth="1"/>
    <col min="7399" max="7399" width="14" style="23" customWidth="1"/>
    <col min="7400" max="7400" width="1.7265625" style="23" customWidth="1"/>
    <col min="7401" max="7645" width="10.90625" style="23"/>
    <col min="7646" max="7646" width="4.453125" style="23" customWidth="1"/>
    <col min="7647" max="7647" width="10.90625" style="23"/>
    <col min="7648" max="7648" width="17.54296875" style="23" customWidth="1"/>
    <col min="7649" max="7649" width="11.54296875" style="23" customWidth="1"/>
    <col min="7650" max="7653" width="10.90625" style="23"/>
    <col min="7654" max="7654" width="22.54296875" style="23" customWidth="1"/>
    <col min="7655" max="7655" width="14" style="23" customWidth="1"/>
    <col min="7656" max="7656" width="1.7265625" style="23" customWidth="1"/>
    <col min="7657" max="7901" width="10.90625" style="23"/>
    <col min="7902" max="7902" width="4.453125" style="23" customWidth="1"/>
    <col min="7903" max="7903" width="10.90625" style="23"/>
    <col min="7904" max="7904" width="17.54296875" style="23" customWidth="1"/>
    <col min="7905" max="7905" width="11.54296875" style="23" customWidth="1"/>
    <col min="7906" max="7909" width="10.90625" style="23"/>
    <col min="7910" max="7910" width="22.54296875" style="23" customWidth="1"/>
    <col min="7911" max="7911" width="14" style="23" customWidth="1"/>
    <col min="7912" max="7912" width="1.7265625" style="23" customWidth="1"/>
    <col min="7913" max="8157" width="10.90625" style="23"/>
    <col min="8158" max="8158" width="4.453125" style="23" customWidth="1"/>
    <col min="8159" max="8159" width="10.90625" style="23"/>
    <col min="8160" max="8160" width="17.54296875" style="23" customWidth="1"/>
    <col min="8161" max="8161" width="11.54296875" style="23" customWidth="1"/>
    <col min="8162" max="8165" width="10.90625" style="23"/>
    <col min="8166" max="8166" width="22.54296875" style="23" customWidth="1"/>
    <col min="8167" max="8167" width="14" style="23" customWidth="1"/>
    <col min="8168" max="8168" width="1.7265625" style="23" customWidth="1"/>
    <col min="8169" max="8413" width="10.90625" style="23"/>
    <col min="8414" max="8414" width="4.453125" style="23" customWidth="1"/>
    <col min="8415" max="8415" width="10.90625" style="23"/>
    <col min="8416" max="8416" width="17.54296875" style="23" customWidth="1"/>
    <col min="8417" max="8417" width="11.54296875" style="23" customWidth="1"/>
    <col min="8418" max="8421" width="10.90625" style="23"/>
    <col min="8422" max="8422" width="22.54296875" style="23" customWidth="1"/>
    <col min="8423" max="8423" width="14" style="23" customWidth="1"/>
    <col min="8424" max="8424" width="1.7265625" style="23" customWidth="1"/>
    <col min="8425" max="8669" width="10.90625" style="23"/>
    <col min="8670" max="8670" width="4.453125" style="23" customWidth="1"/>
    <col min="8671" max="8671" width="10.90625" style="23"/>
    <col min="8672" max="8672" width="17.54296875" style="23" customWidth="1"/>
    <col min="8673" max="8673" width="11.54296875" style="23" customWidth="1"/>
    <col min="8674" max="8677" width="10.90625" style="23"/>
    <col min="8678" max="8678" width="22.54296875" style="23" customWidth="1"/>
    <col min="8679" max="8679" width="14" style="23" customWidth="1"/>
    <col min="8680" max="8680" width="1.7265625" style="23" customWidth="1"/>
    <col min="8681" max="8925" width="10.90625" style="23"/>
    <col min="8926" max="8926" width="4.453125" style="23" customWidth="1"/>
    <col min="8927" max="8927" width="10.90625" style="23"/>
    <col min="8928" max="8928" width="17.54296875" style="23" customWidth="1"/>
    <col min="8929" max="8929" width="11.54296875" style="23" customWidth="1"/>
    <col min="8930" max="8933" width="10.90625" style="23"/>
    <col min="8934" max="8934" width="22.54296875" style="23" customWidth="1"/>
    <col min="8935" max="8935" width="14" style="23" customWidth="1"/>
    <col min="8936" max="8936" width="1.7265625" style="23" customWidth="1"/>
    <col min="8937" max="9181" width="10.90625" style="23"/>
    <col min="9182" max="9182" width="4.453125" style="23" customWidth="1"/>
    <col min="9183" max="9183" width="10.90625" style="23"/>
    <col min="9184" max="9184" width="17.54296875" style="23" customWidth="1"/>
    <col min="9185" max="9185" width="11.54296875" style="23" customWidth="1"/>
    <col min="9186" max="9189" width="10.90625" style="23"/>
    <col min="9190" max="9190" width="22.54296875" style="23" customWidth="1"/>
    <col min="9191" max="9191" width="14" style="23" customWidth="1"/>
    <col min="9192" max="9192" width="1.7265625" style="23" customWidth="1"/>
    <col min="9193" max="9437" width="10.90625" style="23"/>
    <col min="9438" max="9438" width="4.453125" style="23" customWidth="1"/>
    <col min="9439" max="9439" width="10.90625" style="23"/>
    <col min="9440" max="9440" width="17.54296875" style="23" customWidth="1"/>
    <col min="9441" max="9441" width="11.54296875" style="23" customWidth="1"/>
    <col min="9442" max="9445" width="10.90625" style="23"/>
    <col min="9446" max="9446" width="22.54296875" style="23" customWidth="1"/>
    <col min="9447" max="9447" width="14" style="23" customWidth="1"/>
    <col min="9448" max="9448" width="1.7265625" style="23" customWidth="1"/>
    <col min="9449" max="9693" width="10.90625" style="23"/>
    <col min="9694" max="9694" width="4.453125" style="23" customWidth="1"/>
    <col min="9695" max="9695" width="10.90625" style="23"/>
    <col min="9696" max="9696" width="17.54296875" style="23" customWidth="1"/>
    <col min="9697" max="9697" width="11.54296875" style="23" customWidth="1"/>
    <col min="9698" max="9701" width="10.90625" style="23"/>
    <col min="9702" max="9702" width="22.54296875" style="23" customWidth="1"/>
    <col min="9703" max="9703" width="14" style="23" customWidth="1"/>
    <col min="9704" max="9704" width="1.7265625" style="23" customWidth="1"/>
    <col min="9705" max="9949" width="10.90625" style="23"/>
    <col min="9950" max="9950" width="4.453125" style="23" customWidth="1"/>
    <col min="9951" max="9951" width="10.90625" style="23"/>
    <col min="9952" max="9952" width="17.54296875" style="23" customWidth="1"/>
    <col min="9953" max="9953" width="11.54296875" style="23" customWidth="1"/>
    <col min="9954" max="9957" width="10.90625" style="23"/>
    <col min="9958" max="9958" width="22.54296875" style="23" customWidth="1"/>
    <col min="9959" max="9959" width="14" style="23" customWidth="1"/>
    <col min="9960" max="9960" width="1.7265625" style="23" customWidth="1"/>
    <col min="9961" max="10205" width="10.90625" style="23"/>
    <col min="10206" max="10206" width="4.453125" style="23" customWidth="1"/>
    <col min="10207" max="10207" width="10.90625" style="23"/>
    <col min="10208" max="10208" width="17.54296875" style="23" customWidth="1"/>
    <col min="10209" max="10209" width="11.54296875" style="23" customWidth="1"/>
    <col min="10210" max="10213" width="10.90625" style="23"/>
    <col min="10214" max="10214" width="22.54296875" style="23" customWidth="1"/>
    <col min="10215" max="10215" width="14" style="23" customWidth="1"/>
    <col min="10216" max="10216" width="1.7265625" style="23" customWidth="1"/>
    <col min="10217" max="10461" width="10.90625" style="23"/>
    <col min="10462" max="10462" width="4.453125" style="23" customWidth="1"/>
    <col min="10463" max="10463" width="10.90625" style="23"/>
    <col min="10464" max="10464" width="17.54296875" style="23" customWidth="1"/>
    <col min="10465" max="10465" width="11.54296875" style="23" customWidth="1"/>
    <col min="10466" max="10469" width="10.90625" style="23"/>
    <col min="10470" max="10470" width="22.54296875" style="23" customWidth="1"/>
    <col min="10471" max="10471" width="14" style="23" customWidth="1"/>
    <col min="10472" max="10472" width="1.7265625" style="23" customWidth="1"/>
    <col min="10473" max="10717" width="10.90625" style="23"/>
    <col min="10718" max="10718" width="4.453125" style="23" customWidth="1"/>
    <col min="10719" max="10719" width="10.90625" style="23"/>
    <col min="10720" max="10720" width="17.54296875" style="23" customWidth="1"/>
    <col min="10721" max="10721" width="11.54296875" style="23" customWidth="1"/>
    <col min="10722" max="10725" width="10.90625" style="23"/>
    <col min="10726" max="10726" width="22.54296875" style="23" customWidth="1"/>
    <col min="10727" max="10727" width="14" style="23" customWidth="1"/>
    <col min="10728" max="10728" width="1.7265625" style="23" customWidth="1"/>
    <col min="10729" max="10973" width="10.90625" style="23"/>
    <col min="10974" max="10974" width="4.453125" style="23" customWidth="1"/>
    <col min="10975" max="10975" width="10.90625" style="23"/>
    <col min="10976" max="10976" width="17.54296875" style="23" customWidth="1"/>
    <col min="10977" max="10977" width="11.54296875" style="23" customWidth="1"/>
    <col min="10978" max="10981" width="10.90625" style="23"/>
    <col min="10982" max="10982" width="22.54296875" style="23" customWidth="1"/>
    <col min="10983" max="10983" width="14" style="23" customWidth="1"/>
    <col min="10984" max="10984" width="1.7265625" style="23" customWidth="1"/>
    <col min="10985" max="11229" width="10.90625" style="23"/>
    <col min="11230" max="11230" width="4.453125" style="23" customWidth="1"/>
    <col min="11231" max="11231" width="10.90625" style="23"/>
    <col min="11232" max="11232" width="17.54296875" style="23" customWidth="1"/>
    <col min="11233" max="11233" width="11.54296875" style="23" customWidth="1"/>
    <col min="11234" max="11237" width="10.90625" style="23"/>
    <col min="11238" max="11238" width="22.54296875" style="23" customWidth="1"/>
    <col min="11239" max="11239" width="14" style="23" customWidth="1"/>
    <col min="11240" max="11240" width="1.7265625" style="23" customWidth="1"/>
    <col min="11241" max="11485" width="10.90625" style="23"/>
    <col min="11486" max="11486" width="4.453125" style="23" customWidth="1"/>
    <col min="11487" max="11487" width="10.90625" style="23"/>
    <col min="11488" max="11488" width="17.54296875" style="23" customWidth="1"/>
    <col min="11489" max="11489" width="11.54296875" style="23" customWidth="1"/>
    <col min="11490" max="11493" width="10.90625" style="23"/>
    <col min="11494" max="11494" width="22.54296875" style="23" customWidth="1"/>
    <col min="11495" max="11495" width="14" style="23" customWidth="1"/>
    <col min="11496" max="11496" width="1.7265625" style="23" customWidth="1"/>
    <col min="11497" max="11741" width="10.90625" style="23"/>
    <col min="11742" max="11742" width="4.453125" style="23" customWidth="1"/>
    <col min="11743" max="11743" width="10.90625" style="23"/>
    <col min="11744" max="11744" width="17.54296875" style="23" customWidth="1"/>
    <col min="11745" max="11745" width="11.54296875" style="23" customWidth="1"/>
    <col min="11746" max="11749" width="10.90625" style="23"/>
    <col min="11750" max="11750" width="22.54296875" style="23" customWidth="1"/>
    <col min="11751" max="11751" width="14" style="23" customWidth="1"/>
    <col min="11752" max="11752" width="1.7265625" style="23" customWidth="1"/>
    <col min="11753" max="11997" width="10.90625" style="23"/>
    <col min="11998" max="11998" width="4.453125" style="23" customWidth="1"/>
    <col min="11999" max="11999" width="10.90625" style="23"/>
    <col min="12000" max="12000" width="17.54296875" style="23" customWidth="1"/>
    <col min="12001" max="12001" width="11.54296875" style="23" customWidth="1"/>
    <col min="12002" max="12005" width="10.90625" style="23"/>
    <col min="12006" max="12006" width="22.54296875" style="23" customWidth="1"/>
    <col min="12007" max="12007" width="14" style="23" customWidth="1"/>
    <col min="12008" max="12008" width="1.7265625" style="23" customWidth="1"/>
    <col min="12009" max="12253" width="10.90625" style="23"/>
    <col min="12254" max="12254" width="4.453125" style="23" customWidth="1"/>
    <col min="12255" max="12255" width="10.90625" style="23"/>
    <col min="12256" max="12256" width="17.54296875" style="23" customWidth="1"/>
    <col min="12257" max="12257" width="11.54296875" style="23" customWidth="1"/>
    <col min="12258" max="12261" width="10.90625" style="23"/>
    <col min="12262" max="12262" width="22.54296875" style="23" customWidth="1"/>
    <col min="12263" max="12263" width="14" style="23" customWidth="1"/>
    <col min="12264" max="12264" width="1.7265625" style="23" customWidth="1"/>
    <col min="12265" max="12509" width="10.90625" style="23"/>
    <col min="12510" max="12510" width="4.453125" style="23" customWidth="1"/>
    <col min="12511" max="12511" width="10.90625" style="23"/>
    <col min="12512" max="12512" width="17.54296875" style="23" customWidth="1"/>
    <col min="12513" max="12513" width="11.54296875" style="23" customWidth="1"/>
    <col min="12514" max="12517" width="10.90625" style="23"/>
    <col min="12518" max="12518" width="22.54296875" style="23" customWidth="1"/>
    <col min="12519" max="12519" width="14" style="23" customWidth="1"/>
    <col min="12520" max="12520" width="1.7265625" style="23" customWidth="1"/>
    <col min="12521" max="12765" width="10.90625" style="23"/>
    <col min="12766" max="12766" width="4.453125" style="23" customWidth="1"/>
    <col min="12767" max="12767" width="10.90625" style="23"/>
    <col min="12768" max="12768" width="17.54296875" style="23" customWidth="1"/>
    <col min="12769" max="12769" width="11.54296875" style="23" customWidth="1"/>
    <col min="12770" max="12773" width="10.90625" style="23"/>
    <col min="12774" max="12774" width="22.54296875" style="23" customWidth="1"/>
    <col min="12775" max="12775" width="14" style="23" customWidth="1"/>
    <col min="12776" max="12776" width="1.7265625" style="23" customWidth="1"/>
    <col min="12777" max="13021" width="10.90625" style="23"/>
    <col min="13022" max="13022" width="4.453125" style="23" customWidth="1"/>
    <col min="13023" max="13023" width="10.90625" style="23"/>
    <col min="13024" max="13024" width="17.54296875" style="23" customWidth="1"/>
    <col min="13025" max="13025" width="11.54296875" style="23" customWidth="1"/>
    <col min="13026" max="13029" width="10.90625" style="23"/>
    <col min="13030" max="13030" width="22.54296875" style="23" customWidth="1"/>
    <col min="13031" max="13031" width="14" style="23" customWidth="1"/>
    <col min="13032" max="13032" width="1.7265625" style="23" customWidth="1"/>
    <col min="13033" max="13277" width="10.90625" style="23"/>
    <col min="13278" max="13278" width="4.453125" style="23" customWidth="1"/>
    <col min="13279" max="13279" width="10.90625" style="23"/>
    <col min="13280" max="13280" width="17.54296875" style="23" customWidth="1"/>
    <col min="13281" max="13281" width="11.54296875" style="23" customWidth="1"/>
    <col min="13282" max="13285" width="10.90625" style="23"/>
    <col min="13286" max="13286" width="22.54296875" style="23" customWidth="1"/>
    <col min="13287" max="13287" width="14" style="23" customWidth="1"/>
    <col min="13288" max="13288" width="1.7265625" style="23" customWidth="1"/>
    <col min="13289" max="13533" width="10.90625" style="23"/>
    <col min="13534" max="13534" width="4.453125" style="23" customWidth="1"/>
    <col min="13535" max="13535" width="10.90625" style="23"/>
    <col min="13536" max="13536" width="17.54296875" style="23" customWidth="1"/>
    <col min="13537" max="13537" width="11.54296875" style="23" customWidth="1"/>
    <col min="13538" max="13541" width="10.90625" style="23"/>
    <col min="13542" max="13542" width="22.54296875" style="23" customWidth="1"/>
    <col min="13543" max="13543" width="14" style="23" customWidth="1"/>
    <col min="13544" max="13544" width="1.7265625" style="23" customWidth="1"/>
    <col min="13545" max="13789" width="10.90625" style="23"/>
    <col min="13790" max="13790" width="4.453125" style="23" customWidth="1"/>
    <col min="13791" max="13791" width="10.90625" style="23"/>
    <col min="13792" max="13792" width="17.54296875" style="23" customWidth="1"/>
    <col min="13793" max="13793" width="11.54296875" style="23" customWidth="1"/>
    <col min="13794" max="13797" width="10.90625" style="23"/>
    <col min="13798" max="13798" width="22.54296875" style="23" customWidth="1"/>
    <col min="13799" max="13799" width="14" style="23" customWidth="1"/>
    <col min="13800" max="13800" width="1.7265625" style="23" customWidth="1"/>
    <col min="13801" max="14045" width="10.90625" style="23"/>
    <col min="14046" max="14046" width="4.453125" style="23" customWidth="1"/>
    <col min="14047" max="14047" width="10.90625" style="23"/>
    <col min="14048" max="14048" width="17.54296875" style="23" customWidth="1"/>
    <col min="14049" max="14049" width="11.54296875" style="23" customWidth="1"/>
    <col min="14050" max="14053" width="10.90625" style="23"/>
    <col min="14054" max="14054" width="22.54296875" style="23" customWidth="1"/>
    <col min="14055" max="14055" width="14" style="23" customWidth="1"/>
    <col min="14056" max="14056" width="1.7265625" style="23" customWidth="1"/>
    <col min="14057" max="14301" width="10.90625" style="23"/>
    <col min="14302" max="14302" width="4.453125" style="23" customWidth="1"/>
    <col min="14303" max="14303" width="10.90625" style="23"/>
    <col min="14304" max="14304" width="17.54296875" style="23" customWidth="1"/>
    <col min="14305" max="14305" width="11.54296875" style="23" customWidth="1"/>
    <col min="14306" max="14309" width="10.90625" style="23"/>
    <col min="14310" max="14310" width="22.54296875" style="23" customWidth="1"/>
    <col min="14311" max="14311" width="14" style="23" customWidth="1"/>
    <col min="14312" max="14312" width="1.7265625" style="23" customWidth="1"/>
    <col min="14313" max="14557" width="10.90625" style="23"/>
    <col min="14558" max="14558" width="4.453125" style="23" customWidth="1"/>
    <col min="14559" max="14559" width="10.90625" style="23"/>
    <col min="14560" max="14560" width="17.54296875" style="23" customWidth="1"/>
    <col min="14561" max="14561" width="11.54296875" style="23" customWidth="1"/>
    <col min="14562" max="14565" width="10.90625" style="23"/>
    <col min="14566" max="14566" width="22.54296875" style="23" customWidth="1"/>
    <col min="14567" max="14567" width="14" style="23" customWidth="1"/>
    <col min="14568" max="14568" width="1.7265625" style="23" customWidth="1"/>
    <col min="14569" max="14813" width="10.90625" style="23"/>
    <col min="14814" max="14814" width="4.453125" style="23" customWidth="1"/>
    <col min="14815" max="14815" width="10.90625" style="23"/>
    <col min="14816" max="14816" width="17.54296875" style="23" customWidth="1"/>
    <col min="14817" max="14817" width="11.54296875" style="23" customWidth="1"/>
    <col min="14818" max="14821" width="10.90625" style="23"/>
    <col min="14822" max="14822" width="22.54296875" style="23" customWidth="1"/>
    <col min="14823" max="14823" width="14" style="23" customWidth="1"/>
    <col min="14824" max="14824" width="1.7265625" style="23" customWidth="1"/>
    <col min="14825" max="15069" width="10.90625" style="23"/>
    <col min="15070" max="15070" width="4.453125" style="23" customWidth="1"/>
    <col min="15071" max="15071" width="10.90625" style="23"/>
    <col min="15072" max="15072" width="17.54296875" style="23" customWidth="1"/>
    <col min="15073" max="15073" width="11.54296875" style="23" customWidth="1"/>
    <col min="15074" max="15077" width="10.90625" style="23"/>
    <col min="15078" max="15078" width="22.54296875" style="23" customWidth="1"/>
    <col min="15079" max="15079" width="14" style="23" customWidth="1"/>
    <col min="15080" max="15080" width="1.7265625" style="23" customWidth="1"/>
    <col min="15081" max="15325" width="10.90625" style="23"/>
    <col min="15326" max="15326" width="4.453125" style="23" customWidth="1"/>
    <col min="15327" max="15327" width="10.90625" style="23"/>
    <col min="15328" max="15328" width="17.54296875" style="23" customWidth="1"/>
    <col min="15329" max="15329" width="11.54296875" style="23" customWidth="1"/>
    <col min="15330" max="15333" width="10.90625" style="23"/>
    <col min="15334" max="15334" width="22.54296875" style="23" customWidth="1"/>
    <col min="15335" max="15335" width="14" style="23" customWidth="1"/>
    <col min="15336" max="15336" width="1.7265625" style="23" customWidth="1"/>
    <col min="15337" max="15581" width="10.90625" style="23"/>
    <col min="15582" max="15582" width="4.453125" style="23" customWidth="1"/>
    <col min="15583" max="15583" width="10.90625" style="23"/>
    <col min="15584" max="15584" width="17.54296875" style="23" customWidth="1"/>
    <col min="15585" max="15585" width="11.54296875" style="23" customWidth="1"/>
    <col min="15586" max="15589" width="10.90625" style="23"/>
    <col min="15590" max="15590" width="22.54296875" style="23" customWidth="1"/>
    <col min="15591" max="15591" width="14" style="23" customWidth="1"/>
    <col min="15592" max="15592" width="1.7265625" style="23" customWidth="1"/>
    <col min="15593" max="15837" width="10.90625" style="23"/>
    <col min="15838" max="15838" width="4.453125" style="23" customWidth="1"/>
    <col min="15839" max="15839" width="10.90625" style="23"/>
    <col min="15840" max="15840" width="17.54296875" style="23" customWidth="1"/>
    <col min="15841" max="15841" width="11.54296875" style="23" customWidth="1"/>
    <col min="15842" max="15845" width="10.90625" style="23"/>
    <col min="15846" max="15846" width="22.54296875" style="23" customWidth="1"/>
    <col min="15847" max="15847" width="14" style="23" customWidth="1"/>
    <col min="15848" max="15848" width="1.7265625" style="23" customWidth="1"/>
    <col min="15849" max="16093" width="10.90625" style="23"/>
    <col min="16094" max="16094" width="4.453125" style="23" customWidth="1"/>
    <col min="16095" max="16095" width="10.90625" style="23"/>
    <col min="16096" max="16096" width="17.54296875" style="23" customWidth="1"/>
    <col min="16097" max="16097" width="11.54296875" style="23" customWidth="1"/>
    <col min="16098" max="16101" width="10.90625" style="23"/>
    <col min="16102" max="16102" width="22.54296875" style="23" customWidth="1"/>
    <col min="16103" max="16103" width="14" style="23" customWidth="1"/>
    <col min="16104" max="16104" width="1.7265625" style="23" customWidth="1"/>
    <col min="16105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68</v>
      </c>
      <c r="E2" s="27"/>
      <c r="F2" s="27"/>
      <c r="G2" s="27"/>
      <c r="H2" s="27"/>
      <c r="I2" s="28"/>
      <c r="J2" s="29" t="s">
        <v>69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70</v>
      </c>
      <c r="E4" s="27"/>
      <c r="F4" s="27"/>
      <c r="G4" s="27"/>
      <c r="H4" s="27"/>
      <c r="I4" s="28"/>
      <c r="J4" s="29" t="s">
        <v>71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x14ac:dyDescent="0.25">
      <c r="B8" s="42"/>
      <c r="J8" s="43"/>
    </row>
    <row r="9" spans="2:10" ht="13" x14ac:dyDescent="0.3">
      <c r="B9" s="42"/>
      <c r="C9" s="44" t="s">
        <v>72</v>
      </c>
      <c r="E9" s="45"/>
      <c r="J9" s="43"/>
    </row>
    <row r="10" spans="2:10" x14ac:dyDescent="0.25">
      <c r="B10" s="42"/>
      <c r="J10" s="43"/>
    </row>
    <row r="11" spans="2:10" ht="13" x14ac:dyDescent="0.3">
      <c r="B11" s="42"/>
      <c r="C11" s="44" t="s">
        <v>92</v>
      </c>
      <c r="J11" s="43"/>
    </row>
    <row r="12" spans="2:10" ht="13" x14ac:dyDescent="0.3">
      <c r="B12" s="42"/>
      <c r="C12" s="44" t="s">
        <v>93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204</v>
      </c>
      <c r="J14" s="43"/>
    </row>
    <row r="15" spans="2:10" x14ac:dyDescent="0.25">
      <c r="B15" s="42"/>
      <c r="C15" s="46"/>
      <c r="J15" s="43"/>
    </row>
    <row r="16" spans="2:10" ht="13" x14ac:dyDescent="0.3">
      <c r="B16" s="42"/>
      <c r="C16" s="23" t="s">
        <v>73</v>
      </c>
      <c r="D16" s="45"/>
      <c r="H16" s="47" t="s">
        <v>74</v>
      </c>
      <c r="I16" s="47" t="s">
        <v>75</v>
      </c>
      <c r="J16" s="43"/>
    </row>
    <row r="17" spans="2:10" ht="13" x14ac:dyDescent="0.3">
      <c r="B17" s="42"/>
      <c r="C17" s="44" t="s">
        <v>76</v>
      </c>
      <c r="D17" s="44"/>
      <c r="E17" s="44"/>
      <c r="F17" s="44"/>
      <c r="H17" s="48">
        <v>54</v>
      </c>
      <c r="I17" s="82">
        <v>3952150100</v>
      </c>
      <c r="J17" s="43"/>
    </row>
    <row r="18" spans="2:10" x14ac:dyDescent="0.25">
      <c r="B18" s="42"/>
      <c r="C18" s="23" t="s">
        <v>77</v>
      </c>
      <c r="H18" s="49">
        <v>3</v>
      </c>
      <c r="I18" s="50">
        <v>360873400</v>
      </c>
      <c r="J18" s="43"/>
    </row>
    <row r="19" spans="2:10" x14ac:dyDescent="0.25">
      <c r="B19" s="42"/>
      <c r="C19" s="23" t="s">
        <v>78</v>
      </c>
      <c r="H19" s="49">
        <v>0</v>
      </c>
      <c r="I19" s="50">
        <v>0</v>
      </c>
      <c r="J19" s="43"/>
    </row>
    <row r="20" spans="2:10" x14ac:dyDescent="0.25">
      <c r="B20" s="42"/>
      <c r="C20" s="23" t="s">
        <v>79</v>
      </c>
      <c r="H20" s="49">
        <v>4</v>
      </c>
      <c r="I20" s="51">
        <v>2484600</v>
      </c>
      <c r="J20" s="43"/>
    </row>
    <row r="21" spans="2:10" x14ac:dyDescent="0.25">
      <c r="B21" s="42"/>
      <c r="C21" s="23" t="s">
        <v>80</v>
      </c>
      <c r="H21" s="49">
        <v>0</v>
      </c>
      <c r="I21" s="50">
        <v>0</v>
      </c>
      <c r="J21" s="43"/>
    </row>
    <row r="22" spans="2:10" ht="13" thickBot="1" x14ac:dyDescent="0.3">
      <c r="B22" s="42"/>
      <c r="C22" s="23" t="s">
        <v>81</v>
      </c>
      <c r="H22" s="52">
        <v>5</v>
      </c>
      <c r="I22" s="53">
        <v>53223600</v>
      </c>
      <c r="J22" s="43"/>
    </row>
    <row r="23" spans="2:10" ht="13" x14ac:dyDescent="0.3">
      <c r="B23" s="42"/>
      <c r="C23" s="44" t="s">
        <v>82</v>
      </c>
      <c r="D23" s="44"/>
      <c r="E23" s="44"/>
      <c r="F23" s="44"/>
      <c r="H23" s="48">
        <f>H18+H19+H20+H21+H22</f>
        <v>12</v>
      </c>
      <c r="I23" s="54">
        <f>I18+I19+I20+I21+I22</f>
        <v>416581600</v>
      </c>
      <c r="J23" s="43"/>
    </row>
    <row r="24" spans="2:10" x14ac:dyDescent="0.25">
      <c r="B24" s="42"/>
      <c r="C24" s="23" t="s">
        <v>83</v>
      </c>
      <c r="H24" s="49">
        <v>40</v>
      </c>
      <c r="I24" s="50">
        <v>3533148500</v>
      </c>
      <c r="J24" s="43"/>
    </row>
    <row r="25" spans="2:10" ht="13" thickBot="1" x14ac:dyDescent="0.3">
      <c r="B25" s="42"/>
      <c r="C25" s="23" t="s">
        <v>84</v>
      </c>
      <c r="H25" s="52">
        <v>2</v>
      </c>
      <c r="I25" s="53">
        <v>2420000</v>
      </c>
      <c r="J25" s="43"/>
    </row>
    <row r="26" spans="2:10" ht="13" x14ac:dyDescent="0.3">
      <c r="B26" s="42"/>
      <c r="C26" s="44" t="s">
        <v>85</v>
      </c>
      <c r="D26" s="44"/>
      <c r="E26" s="44"/>
      <c r="F26" s="44"/>
      <c r="H26" s="48">
        <f>H24+H25</f>
        <v>42</v>
      </c>
      <c r="I26" s="54">
        <f>I24+I25</f>
        <v>3535568500</v>
      </c>
      <c r="J26" s="43"/>
    </row>
    <row r="27" spans="2:10" ht="13.5" thickBot="1" x14ac:dyDescent="0.35">
      <c r="B27" s="42"/>
      <c r="C27" s="23" t="s">
        <v>86</v>
      </c>
      <c r="D27" s="44"/>
      <c r="E27" s="44"/>
      <c r="F27" s="44"/>
      <c r="H27" s="52">
        <v>0</v>
      </c>
      <c r="I27" s="53">
        <v>0</v>
      </c>
      <c r="J27" s="43"/>
    </row>
    <row r="28" spans="2:10" ht="13" x14ac:dyDescent="0.3">
      <c r="B28" s="42"/>
      <c r="C28" s="44" t="s">
        <v>87</v>
      </c>
      <c r="D28" s="44"/>
      <c r="E28" s="44"/>
      <c r="F28" s="44"/>
      <c r="H28" s="49">
        <f>H27</f>
        <v>0</v>
      </c>
      <c r="I28" s="50">
        <f>I27</f>
        <v>0</v>
      </c>
      <c r="J28" s="43"/>
    </row>
    <row r="29" spans="2:10" ht="13" x14ac:dyDescent="0.3">
      <c r="B29" s="42"/>
      <c r="C29" s="44"/>
      <c r="D29" s="44"/>
      <c r="E29" s="44"/>
      <c r="F29" s="44"/>
      <c r="H29" s="55"/>
      <c r="I29" s="54"/>
      <c r="J29" s="43"/>
    </row>
    <row r="30" spans="2:10" ht="13.5" thickBot="1" x14ac:dyDescent="0.35">
      <c r="B30" s="42"/>
      <c r="C30" s="44" t="s">
        <v>88</v>
      </c>
      <c r="D30" s="44"/>
      <c r="H30" s="56">
        <f>H23+H26+H28</f>
        <v>54</v>
      </c>
      <c r="I30" s="57">
        <f>I23+I26+I28</f>
        <v>3952150100</v>
      </c>
      <c r="J30" s="43"/>
    </row>
    <row r="31" spans="2:10" ht="13.5" thickTop="1" x14ac:dyDescent="0.3">
      <c r="B31" s="42"/>
      <c r="C31" s="44"/>
      <c r="D31" s="44"/>
      <c r="H31" s="58"/>
      <c r="I31" s="50"/>
      <c r="J31" s="43"/>
    </row>
    <row r="32" spans="2:10" x14ac:dyDescent="0.25">
      <c r="B32" s="42"/>
      <c r="G32" s="58"/>
      <c r="H32" s="58"/>
      <c r="I32" s="58"/>
      <c r="J32" s="43"/>
    </row>
    <row r="33" spans="2:10" x14ac:dyDescent="0.25">
      <c r="B33" s="42"/>
      <c r="G33" s="58"/>
      <c r="H33" s="58"/>
      <c r="I33" s="58"/>
      <c r="J33" s="43"/>
    </row>
    <row r="34" spans="2:10" x14ac:dyDescent="0.25">
      <c r="B34" s="42"/>
      <c r="G34" s="58"/>
      <c r="H34" s="58"/>
      <c r="I34" s="58"/>
      <c r="J34" s="43"/>
    </row>
    <row r="35" spans="2:10" ht="13.5" thickBot="1" x14ac:dyDescent="0.35">
      <c r="B35" s="42"/>
      <c r="C35" s="60" t="s">
        <v>221</v>
      </c>
      <c r="D35" s="59"/>
      <c r="G35" s="60" t="s">
        <v>89</v>
      </c>
      <c r="H35" s="59"/>
      <c r="I35" s="58"/>
      <c r="J35" s="43"/>
    </row>
    <row r="36" spans="2:10" ht="4.5" customHeight="1" x14ac:dyDescent="0.25">
      <c r="B36" s="42"/>
      <c r="C36" s="58"/>
      <c r="D36" s="58"/>
      <c r="G36" s="58"/>
      <c r="H36" s="58"/>
      <c r="I36" s="58"/>
      <c r="J36" s="43"/>
    </row>
    <row r="37" spans="2:10" ht="13" x14ac:dyDescent="0.3">
      <c r="B37" s="42"/>
      <c r="C37" s="44" t="s">
        <v>213</v>
      </c>
      <c r="G37" s="61" t="s">
        <v>90</v>
      </c>
      <c r="H37" s="58"/>
      <c r="I37" s="58"/>
      <c r="J37" s="43"/>
    </row>
    <row r="38" spans="2:10" x14ac:dyDescent="0.25">
      <c r="B38" s="42"/>
      <c r="C38" s="84" t="s">
        <v>91</v>
      </c>
      <c r="D38" s="84"/>
      <c r="E38" s="84"/>
      <c r="F38" s="84"/>
      <c r="G38" s="84"/>
      <c r="H38" s="84"/>
      <c r="I38" s="84"/>
      <c r="J38" s="43"/>
    </row>
    <row r="39" spans="2:10" ht="12.75" customHeight="1" x14ac:dyDescent="0.25">
      <c r="B39" s="42"/>
      <c r="C39" s="84"/>
      <c r="D39" s="84"/>
      <c r="E39" s="84"/>
      <c r="F39" s="84"/>
      <c r="G39" s="84"/>
      <c r="H39" s="84"/>
      <c r="I39" s="84"/>
      <c r="J39" s="43"/>
    </row>
    <row r="40" spans="2:10" ht="18.75" customHeight="1" thickBot="1" x14ac:dyDescent="0.3">
      <c r="B40" s="62"/>
      <c r="C40" s="63"/>
      <c r="D40" s="63"/>
      <c r="E40" s="63"/>
      <c r="F40" s="63"/>
      <c r="G40" s="59"/>
      <c r="H40" s="59"/>
      <c r="I40" s="59"/>
      <c r="J40" s="64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324712-FACA-4467-A0D3-B5E3DDE2A76C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04ed5a61-2dc9-4326-8547-78c13a305ff4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2024-01-16T14:30:12Z</cp:lastPrinted>
  <dcterms:created xsi:type="dcterms:W3CDTF">2022-06-01T14:39:12Z</dcterms:created>
  <dcterms:modified xsi:type="dcterms:W3CDTF">2024-01-16T14:37:54Z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