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900386591 GYO MEDICAL IPS SA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4" r:id="rId3"/>
    <sheet name="FOR CSA 004" sheetId="5" r:id="rId4"/>
  </sheets>
  <definedNames>
    <definedName name="_xlnm._FilterDatabase" localSheetId="1" hidden="1">'ESTADO DE CADA FACTURA'!$A$2:$N$14</definedName>
  </definedNames>
  <calcPr calcId="152511"/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W1" i="2" l="1"/>
  <c r="T1" i="2"/>
  <c r="V1" i="2"/>
  <c r="S1" i="2"/>
  <c r="R1" i="2"/>
  <c r="N1" i="2"/>
</calcChain>
</file>

<file path=xl/sharedStrings.xml><?xml version="1.0" encoding="utf-8"?>
<sst xmlns="http://schemas.openxmlformats.org/spreadsheetml/2006/main" count="195" uniqueCount="116">
  <si>
    <r>
      <rPr>
        <b/>
        <sz val="10"/>
        <color rgb="FF000000"/>
        <rFont val="Segoe UI"/>
      </rPr>
      <t xml:space="preserve">Fuente
</t>
    </r>
    <r>
      <rPr>
        <b/>
        <sz val="10"/>
        <color rgb="FF000000"/>
        <rFont val="Segoe UI"/>
      </rPr>
      <t>Contable</t>
    </r>
  </si>
  <si>
    <r>
      <rPr>
        <b/>
        <sz val="10"/>
        <color rgb="FF000000"/>
        <rFont val="Segoe UI"/>
      </rPr>
      <t xml:space="preserve">Número
</t>
    </r>
    <r>
      <rPr>
        <b/>
        <sz val="10"/>
        <color rgb="FF000000"/>
        <rFont val="Segoe UI"/>
      </rPr>
      <t>Factura</t>
    </r>
  </si>
  <si>
    <r>
      <rPr>
        <b/>
        <sz val="10"/>
        <color rgb="FF000000"/>
        <rFont val="Segoe UI"/>
      </rPr>
      <t xml:space="preserve">Fecha
</t>
    </r>
    <r>
      <rPr>
        <b/>
        <sz val="10"/>
        <color rgb="FF000000"/>
        <rFont val="Segoe UI"/>
      </rPr>
      <t>Emisión</t>
    </r>
  </si>
  <si>
    <t>Fecha Radicacion</t>
  </si>
  <si>
    <r>
      <rPr>
        <b/>
        <sz val="10"/>
        <color rgb="FF000000"/>
        <rFont val="Segoe UI"/>
      </rPr>
      <t xml:space="preserve">Total
</t>
    </r>
    <r>
      <rPr>
        <b/>
        <sz val="10"/>
        <color rgb="FF000000"/>
        <rFont val="Segoe UI"/>
      </rPr>
      <t>Factura</t>
    </r>
  </si>
  <si>
    <t>Pagos</t>
  </si>
  <si>
    <t>Glosas</t>
  </si>
  <si>
    <t>En
Conciliacion</t>
  </si>
  <si>
    <r>
      <rPr>
        <b/>
        <sz val="10"/>
        <color rgb="FF000000"/>
        <rFont val="Segoe UI"/>
      </rPr>
      <t xml:space="preserve">Saldo
</t>
    </r>
    <r>
      <rPr>
        <b/>
        <sz val="10"/>
        <color rgb="FF000000"/>
        <rFont val="Segoe UI"/>
      </rPr>
      <t>Neto</t>
    </r>
  </si>
  <si>
    <r>
      <rPr>
        <b/>
        <sz val="10"/>
        <color rgb="FF000000"/>
        <rFont val="Segoe UI"/>
      </rPr>
      <t xml:space="preserve">Saldo
</t>
    </r>
    <r>
      <rPr>
        <b/>
        <sz val="10"/>
        <color rgb="FF000000"/>
        <rFont val="Segoe UI"/>
      </rPr>
      <t>Total</t>
    </r>
  </si>
  <si>
    <t>COMFENALCO VALLE EPS</t>
  </si>
  <si>
    <t>FS</t>
  </si>
  <si>
    <t>ACPV1573</t>
  </si>
  <si>
    <t>ACPV2022</t>
  </si>
  <si>
    <t>ACPV2136</t>
  </si>
  <si>
    <t>ACPV2503</t>
  </si>
  <si>
    <t>ACPV2667</t>
  </si>
  <si>
    <t>ACPV2717</t>
  </si>
  <si>
    <t>ACPV3291</t>
  </si>
  <si>
    <t>ACPV3547</t>
  </si>
  <si>
    <t>ACPV3622</t>
  </si>
  <si>
    <t>ACPV3737</t>
  </si>
  <si>
    <t>ACPV3813</t>
  </si>
  <si>
    <t>ACPV3822</t>
  </si>
  <si>
    <t>TOTAL GENERAL</t>
  </si>
  <si>
    <t>NIT</t>
  </si>
  <si>
    <t>PRESTADOR</t>
  </si>
  <si>
    <t>GYO MEDICAL IPS SAS</t>
  </si>
  <si>
    <t>Fuente
Contable</t>
  </si>
  <si>
    <t>Número
Factura</t>
  </si>
  <si>
    <t>Fecha
Emisión</t>
  </si>
  <si>
    <t>Total
Factura</t>
  </si>
  <si>
    <t>Saldo
Neto</t>
  </si>
  <si>
    <t>Llave</t>
  </si>
  <si>
    <t>900386591_ACPV1573</t>
  </si>
  <si>
    <t>900386591_ACPV2022</t>
  </si>
  <si>
    <t>900386591_ACPV2136</t>
  </si>
  <si>
    <t>900386591_ACPV2503</t>
  </si>
  <si>
    <t>900386591_ACPV2667</t>
  </si>
  <si>
    <t>900386591_ACPV2717</t>
  </si>
  <si>
    <t>900386591_ACPV3291</t>
  </si>
  <si>
    <t>900386591_ACPV3547</t>
  </si>
  <si>
    <t>900386591_ACPV3622</t>
  </si>
  <si>
    <t>900386591_ACPV3737</t>
  </si>
  <si>
    <t>900386591_ACPV3813</t>
  </si>
  <si>
    <t>900386591_ACPV3822</t>
  </si>
  <si>
    <t>Saldo
Total IPS</t>
  </si>
  <si>
    <t>Estado de Factura EPS Mayo 27</t>
  </si>
  <si>
    <t>Boxalud</t>
  </si>
  <si>
    <t xml:space="preserve">Fecha de radicacion EPS </t>
  </si>
  <si>
    <t>Para respuesta a prestador</t>
  </si>
  <si>
    <t>Devuelta</t>
  </si>
  <si>
    <t>Finalizada</t>
  </si>
  <si>
    <t>Para auditoria de pertinencia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</si>
  <si>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</si>
  <si>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</si>
  <si>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</si>
  <si>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</si>
  <si>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</si>
  <si>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</si>
  <si>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 xml:space="preserve">SE DEVUELVE FACTURA AL VALIDAR NO CUENTA AUTORIZACION POR LO S SERVICIOS PRESTADOS EL NAP QUE ANEXAN PERTENECE A URGENCIS NO AUTORIZAN ESTANCIA SE DEBE DE SOLICITAR AL CORREO CAPAU TORIZACIONES@EPSCOMFENALCOVALLE.COM.CO , LABORATORIOS NO SOORTADOS :3 A.L ,2 CALCIO COLORIMETRIA,1 CALCIO IONICO,3 GLUC OSA,FACTURAN 42 GLUCOMETRIAS SOPORTAN 30 ,VALIDAR OBJECCIONS REALIZADAS POR AUDIOTORIA MEDICA QUE SUMAN UN TOTAL DE $4. 036.800 Y ANNEXAR LO REQUERIDO PARA DAR TRAMITE.JENNIFER REOLLEDO SE ENVIA FORMATO DE AUDITORIA.JENNIFER REBOLLEDO                                                                                                                                                                                         </t>
  </si>
  <si>
    <t>Materiales no facturables/ Se glosa paquete de  caucho de succión siliconada    $27.600  Uso no justificado, No se evidencia en HC Uso de material JAM</t>
  </si>
  <si>
    <t xml:space="preserve">AUT/Pte. Anexo III/  Se devuelve factura  Servicios Hospitalarios  del 3 al 4 de Agosto 2022 en  Sala especial de III nivel  (UCI) No autorizado, no se evidencia envíos del anexo III a los correos correctos.  cc 1113678645  Hija De Diana Marcela Roncancio Saavedra , No se evidencia autorización hospitalaria en UCI para   RC 1114559668  ANTONELLA LOZANO RONCANCIO. Favor solicitar autorización... capautorizaciones@epsdelagente.com.co autorizacionescap@epsdelagente.com.co /JAM.  </t>
  </si>
  <si>
    <t xml:space="preserve">AUT: SE DEVUELVE FACTURA NO CUENTA CON AUTORIZACION POR LOS ERVICIOS FACTURADOS , FAVOR SOLICITAR PARA DAR TRAMITE NO SEEVIDENCIAN ANEXO NI CORREOS DE SOLICITUD,OBJECCIONES REALIZA DAS POR AUDITORIA MEDICA QUE SUMAN$155.238, FACTURAN GLUCOSNO SOPORTADA FAVOR VALIDAR Y ANEXAR LO REQUERIDO PARA DAR TR AMITE. SE REALIZA ENVIO DE LAS OBJECCIONES.JENNIFER REBOLLE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</si>
  <si>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SOSTUIENE DEVOLUCION  FACTURA NO CUENTA CON AUTORIZACION POR LOS SERVICIOS PRESTADOS  LOS CORREOS QUE ANEXAN SE ENCUENTRAN ERRADOS FAVOR SOLICITAR AL CORRE O CAPAUTORIZACIONES@EPSDELAGENTE.COM.CO , 2- NO SE EVIDENCIA  SOPORTE NI INTERPRETACION DE LAS IMAGENES DIAGNOSTICAS ECOCARDIOGRAMA Y RC TORAX , OBJECCIONES POR AUDITORIA MEDICA Se glosa estancia en UCI, no se obsera pertinencia medica para estancia en este servicio, por lo tanto se glosa estancia y se reconoc e estancia en UCIN, se glosa la diferencia..JENNIFER REBOLLEDO</t>
  </si>
  <si>
    <t xml:space="preserve"> AUT: SE DEVUELVE FACTURA NO CUENTA CON AUTORIZACION POR LOSERVICIOS PRESTADOS,  FAVOR SOLICITAR AL CORREO  capautorizaciones@epsdelagente.com.co  ,NO SE EVIDENCIA autorización par la UCI  ,, SOPORTE DE IMAGENES D AGNOSTICAS RX DE HUESOS Y RX TORAX  $455.400 , NO SE EVIDENCI SOPORTES DE ADMINISTRACION DE MEDICAMENTOS NI SPORTE DE INSU MOS FACTURADOS $560.700 ,  FAVOR VALIDAR PARA DAR TRAMITE.    JENNIFER REBOLLEDO    JAM</t>
  </si>
  <si>
    <t>AUT: SE DEVUELVE FACTURA HOSPITALARIA NO CUENTA CON AUTORIZACIN POR LOS SERVICIOS DE ESTANCIA SE DEBE DE SOLICITAR CIERRE DE CUENTA Y ENVIAR ANEXO Y CORREO DE EGRESO AL CORREO CAPAUTORIZACIONES@EPSDELAGENTE.COM.CO NO SE EVIDENCIA SOPORTES DE PARACLINICOS E IMAGENES DIAGNOSTICAS, NO SE EVIDENCIA INTERPRETACION DE ECOGRAFIA DE ABDOMEN TOTAL, FACTURA SUJETA A AUDITORIA AUTOMATICA. JENNIFER REBOLLEDO</t>
  </si>
  <si>
    <t>COPAGO: Se glosa valor  de  $304.583 Copago nivel 1  NO aplicado en factura, NO se evidencia en HC que ya pagó por este evento, NO se evidencia que  el usuario este exonerado de copagos y/o  cuotas moderadoras.  JAM</t>
  </si>
  <si>
    <t xml:space="preserve">AUT/ Se devuelve factura Servicios hospitalarios  del 7 al 11 de  diciembre 2023  4 días en cuidados intermedios no autorizados; favor  solicitar a los correos: capautorizaciones@epsdelagente.com.co autorizacionescap@epsdelagente.com.co Pte.  la  auditoria medica  de la EPS </t>
  </si>
  <si>
    <t xml:space="preserve">AUT/TARIFAS/ Se devuelve factura servicios hospitalarios  del 27 al 31 de diciembre 2023 x $9.797.006 NO autorizados, favor solicitar  aut  al correo :  capautorizaciones@epsdelagente.com.co autorizacionescap@epsdelagente.com.co Se glosará  por  mayor valor facturado $1.087.467, se reconoce  tarifario soat vigente  2023.  Se   valido  c/u de los ítem  y es la diferencia que  se  identifico en total.  JAM esta pendiente  la  auditoria  medica hospitalaria    </t>
  </si>
  <si>
    <t>Fecha de corte</t>
  </si>
  <si>
    <t>FACTURA DEVOLUCION</t>
  </si>
  <si>
    <t>FACTURA PENDIENTE EN PROGRAMACION DE PAGO</t>
  </si>
  <si>
    <t>FACTURA EN PROCESO INTERNO</t>
  </si>
  <si>
    <t>FACTURA PENDIENTE EN PROGRAMACION DE PAGO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</si>
  <si>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</si>
  <si>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</si>
  <si>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</si>
  <si>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</si>
  <si>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</si>
  <si>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</si>
  <si>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</si>
  <si>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</si>
  <si>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</si>
  <si>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</si>
  <si>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</si>
  <si>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</si>
  <si>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</si>
  <si>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</si>
  <si>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</si>
  <si>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</si>
  <si>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</si>
  <si>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</si>
  <si>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</si>
  <si>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</si>
  <si>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</si>
  <si>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</si>
  <si>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</si>
  <si>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</si>
  <si>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</si>
  <si>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</si>
  <si>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</si>
  <si>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</si>
  <si>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</si>
  <si>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</si>
  <si>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</si>
  <si>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</si>
  <si>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</si>
  <si>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</si>
  <si>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GYO MEDICAL IPS SAS</t>
  </si>
  <si>
    <t>Santiago de Cali, Mayo 27 del 2024</t>
  </si>
  <si>
    <t>NIT: 900386591</t>
  </si>
  <si>
    <t>Con Corte al dia: 30/04/2024</t>
  </si>
  <si>
    <t>Sandra Milena Trujillo</t>
  </si>
  <si>
    <t>Coordinadora administrativa</t>
  </si>
  <si>
    <t>A continuacion me permito remitir nuestra respuesta al estado de cartera presentado en la fecha: 21/05/2024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</si>
</sst>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0C0A]#,##0;\(#,##0\)"/>
    <numFmt numFmtId="165" formatCode="[$-10C0A]yyyy\-mm\-dd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6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b/>
      <sz val="10"/>
      <color rgb="FF000000"/>
      <name val="Segoe UI"/>
    </font>
    <font>
      <sz val="9"/>
      <color rgb="FF000000"/>
      <name val="Segoe UI"/>
    </font>
    <font>
      <b/>
      <sz val="9"/>
      <color rgb="FF000000"/>
      <name val="Segoe UI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D3D3D3"/>
        <bgColor rgb="FFD3D3D3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11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3">
    <xf numFmtId="0" fontId="2" fillId="0" borderId="0" xfId="0" applyFont="1" applyFill="1" applyBorder="1"/>
    <xf numFmtId="0" fontId="3" fillId="2" borderId="1" xfId="0" applyNumberFormat="1" applyFont="1" applyFill="1" applyBorder="1" applyAlignment="1">
      <alignment horizontal="center" vertical="top" wrapText="1" readingOrder="1"/>
    </xf>
    <xf numFmtId="164" fontId="3" fillId="3" borderId="1" xfId="0" applyNumberFormat="1" applyFont="1" applyFill="1" applyBorder="1" applyAlignment="1">
      <alignment vertical="top" wrapText="1" readingOrder="1"/>
    </xf>
    <xf numFmtId="0" fontId="4" fillId="0" borderId="4" xfId="0" applyNumberFormat="1" applyFont="1" applyFill="1" applyBorder="1" applyAlignment="1">
      <alignment vertical="top" wrapText="1" readingOrder="1"/>
    </xf>
    <xf numFmtId="165" fontId="4" fillId="0" borderId="4" xfId="0" applyNumberFormat="1" applyFont="1" applyFill="1" applyBorder="1" applyAlignment="1">
      <alignment vertical="top" wrapText="1" readingOrder="1"/>
    </xf>
    <xf numFmtId="164" fontId="4" fillId="0" borderId="4" xfId="0" applyNumberFormat="1" applyFont="1" applyFill="1" applyBorder="1" applyAlignment="1">
      <alignment vertical="top" wrapText="1" readingOrder="1"/>
    </xf>
    <xf numFmtId="164" fontId="5" fillId="2" borderId="1" xfId="0" applyNumberFormat="1" applyFont="1" applyFill="1" applyBorder="1" applyAlignment="1">
      <alignment vertical="top" wrapText="1" readingOrder="1"/>
    </xf>
    <xf numFmtId="0" fontId="7" fillId="0" borderId="0" xfId="0" applyFont="1" applyFill="1" applyBorder="1"/>
    <xf numFmtId="0" fontId="8" fillId="4" borderId="5" xfId="0" applyFont="1" applyFill="1" applyBorder="1" applyAlignment="1">
      <alignment horizontal="right" vertical="center"/>
    </xf>
    <xf numFmtId="0" fontId="7" fillId="0" borderId="5" xfId="0" applyFont="1" applyBorder="1" applyAlignment="1">
      <alignment horizontal="left" vertical="center"/>
    </xf>
    <xf numFmtId="0" fontId="8" fillId="0" borderId="5" xfId="0" applyNumberFormat="1" applyFont="1" applyFill="1" applyBorder="1" applyAlignment="1">
      <alignment vertical="top" wrapText="1" readingOrder="1"/>
    </xf>
    <xf numFmtId="0" fontId="7" fillId="0" borderId="0" xfId="0" applyFont="1" applyFill="1" applyBorder="1" applyAlignment="1">
      <alignment wrapText="1"/>
    </xf>
    <xf numFmtId="0" fontId="8" fillId="0" borderId="5" xfId="0" applyNumberFormat="1" applyFont="1" applyFill="1" applyBorder="1" applyAlignment="1">
      <alignment vertical="top" wrapText="1"/>
    </xf>
    <xf numFmtId="14" fontId="7" fillId="0" borderId="0" xfId="0" applyNumberFormat="1" applyFont="1" applyFill="1" applyBorder="1"/>
    <xf numFmtId="14" fontId="8" fillId="0" borderId="5" xfId="0" applyNumberFormat="1" applyFont="1" applyFill="1" applyBorder="1" applyAlignment="1">
      <alignment vertical="top" wrapText="1" readingOrder="1"/>
    </xf>
    <xf numFmtId="166" fontId="7" fillId="0" borderId="0" xfId="1" applyNumberFormat="1" applyFont="1" applyFill="1" applyBorder="1"/>
    <xf numFmtId="166" fontId="8" fillId="0" borderId="5" xfId="1" applyNumberFormat="1" applyFont="1" applyFill="1" applyBorder="1" applyAlignment="1">
      <alignment vertical="top" wrapText="1" readingOrder="1"/>
    </xf>
    <xf numFmtId="0" fontId="7" fillId="0" borderId="5" xfId="0" applyFont="1" applyFill="1" applyBorder="1"/>
    <xf numFmtId="166" fontId="7" fillId="0" borderId="5" xfId="1" applyNumberFormat="1" applyFont="1" applyFill="1" applyBorder="1"/>
    <xf numFmtId="166" fontId="7" fillId="0" borderId="5" xfId="1" applyNumberFormat="1" applyFont="1" applyBorder="1" applyAlignment="1">
      <alignment horizontal="center" vertical="center" wrapText="1"/>
    </xf>
    <xf numFmtId="166" fontId="7" fillId="0" borderId="5" xfId="1" applyNumberFormat="1" applyFont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wrapText="1"/>
    </xf>
    <xf numFmtId="14" fontId="10" fillId="0" borderId="0" xfId="0" applyNumberFormat="1" applyFont="1" applyFill="1" applyBorder="1"/>
    <xf numFmtId="166" fontId="10" fillId="0" borderId="0" xfId="1" applyNumberFormat="1" applyFont="1" applyFill="1" applyBorder="1"/>
    <xf numFmtId="14" fontId="7" fillId="0" borderId="5" xfId="0" applyNumberFormat="1" applyFont="1" applyFill="1" applyBorder="1"/>
    <xf numFmtId="0" fontId="9" fillId="0" borderId="5" xfId="0" applyNumberFormat="1" applyFont="1" applyFill="1" applyBorder="1" applyAlignment="1">
      <alignment horizontal="center" vertical="center" wrapText="1" readingOrder="1"/>
    </xf>
    <xf numFmtId="0" fontId="9" fillId="5" borderId="5" xfId="0" applyNumberFormat="1" applyFont="1" applyFill="1" applyBorder="1" applyAlignment="1">
      <alignment horizontal="center" vertical="center" wrapText="1" readingOrder="1"/>
    </xf>
    <xf numFmtId="14" fontId="9" fillId="0" borderId="5" xfId="0" applyNumberFormat="1" applyFont="1" applyFill="1" applyBorder="1" applyAlignment="1">
      <alignment horizontal="center" vertical="center" wrapText="1" readingOrder="1"/>
    </xf>
    <xf numFmtId="14" fontId="9" fillId="7" borderId="5" xfId="0" applyNumberFormat="1" applyFont="1" applyFill="1" applyBorder="1" applyAlignment="1">
      <alignment horizontal="center" vertical="center" wrapText="1" readingOrder="1"/>
    </xf>
    <xf numFmtId="166" fontId="9" fillId="0" borderId="5" xfId="1" applyNumberFormat="1" applyFont="1" applyFill="1" applyBorder="1" applyAlignment="1">
      <alignment horizontal="center" vertical="center" wrapText="1" readingOrder="1"/>
    </xf>
    <xf numFmtId="166" fontId="9" fillId="6" borderId="5" xfId="1" applyNumberFormat="1" applyFont="1" applyFill="1" applyBorder="1" applyAlignment="1">
      <alignment horizontal="center" vertical="center" wrapText="1" readingOrder="1"/>
    </xf>
    <xf numFmtId="0" fontId="10" fillId="8" borderId="5" xfId="0" applyFont="1" applyFill="1" applyBorder="1" applyAlignment="1">
      <alignment horizontal="center" vertical="center" wrapText="1" readingOrder="1"/>
    </xf>
    <xf numFmtId="0" fontId="10" fillId="0" borderId="5" xfId="0" applyFont="1" applyFill="1" applyBorder="1" applyAlignment="1">
      <alignment horizontal="center" vertical="center" wrapText="1" readingOrder="1"/>
    </xf>
    <xf numFmtId="166" fontId="10" fillId="0" borderId="5" xfId="1" applyNumberFormat="1" applyFont="1" applyBorder="1" applyAlignment="1">
      <alignment horizontal="center" vertical="center" wrapText="1" readingOrder="1"/>
    </xf>
    <xf numFmtId="166" fontId="10" fillId="9" borderId="5" xfId="1" applyNumberFormat="1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horizontal="center" vertical="center" readingOrder="1"/>
    </xf>
    <xf numFmtId="0" fontId="7" fillId="0" borderId="0" xfId="0" applyFont="1" applyFill="1" applyBorder="1" applyAlignment="1">
      <alignment horizontal="center" vertical="center" readingOrder="1"/>
    </xf>
    <xf numFmtId="0" fontId="7" fillId="0" borderId="5" xfId="0" applyFont="1" applyFill="1" applyBorder="1" applyAlignment="1">
      <alignment wrapText="1"/>
    </xf>
    <xf numFmtId="0" fontId="12" fillId="0" borderId="0" xfId="2" applyFont="1"/>
    <xf numFmtId="0" fontId="12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 vertical="center"/>
    </xf>
    <xf numFmtId="0" fontId="13" fillId="0" borderId="8" xfId="2" applyFont="1" applyBorder="1" applyAlignment="1">
      <alignment horizontal="centerContinuous" vertical="center"/>
    </xf>
    <xf numFmtId="0" fontId="13" fillId="0" borderId="10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/>
    </xf>
    <xf numFmtId="0" fontId="12" fillId="0" borderId="12" xfId="2" applyFont="1" applyBorder="1" applyAlignment="1">
      <alignment horizontal="centerContinuous"/>
    </xf>
    <xf numFmtId="0" fontId="13" fillId="0" borderId="13" xfId="2" applyFont="1" applyBorder="1" applyAlignment="1">
      <alignment horizontal="centerContinuous" vertical="center"/>
    </xf>
    <xf numFmtId="0" fontId="13" fillId="0" borderId="14" xfId="2" applyFont="1" applyBorder="1" applyAlignment="1">
      <alignment horizontal="centerContinuous" vertical="center"/>
    </xf>
    <xf numFmtId="0" fontId="13" fillId="0" borderId="15" xfId="2" applyFont="1" applyBorder="1" applyAlignment="1">
      <alignment horizontal="centerContinuous" vertical="center"/>
    </xf>
    <xf numFmtId="0" fontId="13" fillId="0" borderId="16" xfId="2" applyFont="1" applyBorder="1" applyAlignment="1">
      <alignment horizontal="centerContinuous" vertical="center"/>
    </xf>
    <xf numFmtId="0" fontId="13" fillId="0" borderId="11" xfId="2" applyFont="1" applyBorder="1" applyAlignment="1">
      <alignment horizontal="centerContinuous" vertical="center"/>
    </xf>
    <xf numFmtId="0" fontId="13" fillId="0" borderId="0" xfId="2" applyFont="1" applyAlignment="1">
      <alignment horizontal="centerContinuous" vertical="center"/>
    </xf>
    <xf numFmtId="0" fontId="13" fillId="0" borderId="12" xfId="2" applyFont="1" applyBorder="1" applyAlignment="1">
      <alignment horizontal="centerContinuous" vertical="center"/>
    </xf>
    <xf numFmtId="0" fontId="13" fillId="0" borderId="17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/>
    </xf>
    <xf numFmtId="0" fontId="12" fillId="0" borderId="15" xfId="2" applyFont="1" applyBorder="1" applyAlignment="1">
      <alignment horizontal="centerContinuous"/>
    </xf>
    <xf numFmtId="0" fontId="12" fillId="0" borderId="11" xfId="2" applyFont="1" applyBorder="1"/>
    <xf numFmtId="0" fontId="12" fillId="0" borderId="12" xfId="2" applyFont="1" applyBorder="1"/>
    <xf numFmtId="0" fontId="13" fillId="0" borderId="0" xfId="2" applyFont="1"/>
    <xf numFmtId="14" fontId="12" fillId="0" borderId="0" xfId="2" applyNumberFormat="1" applyFont="1"/>
    <xf numFmtId="167" fontId="12" fillId="0" borderId="0" xfId="2" applyNumberFormat="1" applyFont="1"/>
    <xf numFmtId="0" fontId="11" fillId="0" borderId="0" xfId="2" applyFont="1"/>
    <xf numFmtId="14" fontId="12" fillId="0" borderId="0" xfId="2" applyNumberFormat="1" applyFont="1" applyAlignment="1">
      <alignment horizontal="left"/>
    </xf>
    <xf numFmtId="0" fontId="14" fillId="0" borderId="0" xfId="2" applyFont="1" applyAlignment="1">
      <alignment horizontal="center"/>
    </xf>
    <xf numFmtId="169" fontId="14" fillId="0" borderId="0" xfId="3" applyNumberFormat="1" applyFont="1" applyAlignment="1">
      <alignment horizontal="center"/>
    </xf>
    <xf numFmtId="170" fontId="14" fillId="0" borderId="0" xfId="4" applyNumberFormat="1" applyFont="1" applyAlignment="1">
      <alignment horizontal="right"/>
    </xf>
    <xf numFmtId="170" fontId="12" fillId="0" borderId="0" xfId="4" applyNumberFormat="1" applyFont="1"/>
    <xf numFmtId="169" fontId="11" fillId="0" borderId="0" xfId="3" applyNumberFormat="1" applyFont="1" applyAlignment="1">
      <alignment horizontal="center"/>
    </xf>
    <xf numFmtId="170" fontId="11" fillId="0" borderId="0" xfId="4" applyNumberFormat="1" applyFont="1" applyAlignment="1">
      <alignment horizontal="right"/>
    </xf>
    <xf numFmtId="169" fontId="12" fillId="0" borderId="0" xfId="3" applyNumberFormat="1" applyFont="1" applyAlignment="1">
      <alignment horizontal="center"/>
    </xf>
    <xf numFmtId="170" fontId="12" fillId="0" borderId="0" xfId="4" applyNumberFormat="1" applyFont="1" applyAlignment="1">
      <alignment horizontal="right"/>
    </xf>
    <xf numFmtId="170" fontId="12" fillId="0" borderId="0" xfId="2" applyNumberFormat="1" applyFont="1"/>
    <xf numFmtId="169" fontId="12" fillId="0" borderId="14" xfId="3" applyNumberFormat="1" applyFont="1" applyBorder="1" applyAlignment="1">
      <alignment horizontal="center"/>
    </xf>
    <xf numFmtId="170" fontId="12" fillId="0" borderId="14" xfId="4" applyNumberFormat="1" applyFont="1" applyBorder="1" applyAlignment="1">
      <alignment horizontal="right"/>
    </xf>
    <xf numFmtId="169" fontId="13" fillId="0" borderId="0" xfId="4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0" fontId="14" fillId="0" borderId="0" xfId="2" applyFont="1"/>
    <xf numFmtId="169" fontId="11" fillId="0" borderId="14" xfId="3" applyNumberFormat="1" applyFont="1" applyBorder="1" applyAlignment="1">
      <alignment horizontal="center"/>
    </xf>
    <xf numFmtId="170" fontId="11" fillId="0" borderId="14" xfId="4" applyNumberFormat="1" applyFont="1" applyBorder="1" applyAlignment="1">
      <alignment horizontal="right"/>
    </xf>
    <xf numFmtId="0" fontId="11" fillId="0" borderId="12" xfId="2" applyFont="1" applyBorder="1"/>
    <xf numFmtId="169" fontId="11" fillId="0" borderId="0" xfId="4" applyNumberFormat="1" applyFont="1" applyAlignment="1">
      <alignment horizontal="right"/>
    </xf>
    <xf numFmtId="169" fontId="14" fillId="0" borderId="18" xfId="3" applyNumberFormat="1" applyFont="1" applyBorder="1" applyAlignment="1">
      <alignment horizontal="center"/>
    </xf>
    <xf numFmtId="170" fontId="14" fillId="0" borderId="18" xfId="4" applyNumberFormat="1" applyFont="1" applyBorder="1" applyAlignment="1">
      <alignment horizontal="right"/>
    </xf>
    <xf numFmtId="171" fontId="11" fillId="0" borderId="0" xfId="2" applyNumberFormat="1" applyFont="1"/>
    <xf numFmtId="168" fontId="11" fillId="0" borderId="0" xfId="3" applyFont="1"/>
    <xf numFmtId="170" fontId="11" fillId="0" borderId="0" xfId="4" applyNumberFormat="1" applyFont="1"/>
    <xf numFmtId="171" fontId="14" fillId="0" borderId="14" xfId="2" applyNumberFormat="1" applyFont="1" applyBorder="1"/>
    <xf numFmtId="171" fontId="11" fillId="0" borderId="14" xfId="2" applyNumberFormat="1" applyFont="1" applyBorder="1"/>
    <xf numFmtId="168" fontId="14" fillId="0" borderId="14" xfId="3" applyFont="1" applyBorder="1"/>
    <xf numFmtId="170" fontId="11" fillId="0" borderId="14" xfId="4" applyNumberFormat="1" applyFont="1" applyBorder="1"/>
    <xf numFmtId="171" fontId="14" fillId="0" borderId="0" xfId="2" applyNumberFormat="1" applyFont="1"/>
    <xf numFmtId="0" fontId="12" fillId="0" borderId="13" xfId="2" applyFont="1" applyBorder="1"/>
    <xf numFmtId="0" fontId="12" fillId="0" borderId="14" xfId="2" applyFont="1" applyBorder="1"/>
    <xf numFmtId="171" fontId="12" fillId="0" borderId="14" xfId="2" applyNumberFormat="1" applyFont="1" applyBorder="1"/>
    <xf numFmtId="0" fontId="12" fillId="0" borderId="15" xfId="2" applyFont="1" applyBorder="1"/>
    <xf numFmtId="0" fontId="14" fillId="0" borderId="10" xfId="2" applyFont="1" applyBorder="1" applyAlignment="1">
      <alignment horizontal="center" vertical="center"/>
    </xf>
    <xf numFmtId="0" fontId="1" fillId="0" borderId="0" xfId="5"/>
    <xf numFmtId="0" fontId="14" fillId="0" borderId="22" xfId="2" applyFont="1" applyBorder="1" applyAlignment="1">
      <alignment horizontal="center" vertical="center"/>
    </xf>
    <xf numFmtId="0" fontId="11" fillId="0" borderId="11" xfId="2" applyFont="1" applyBorder="1"/>
    <xf numFmtId="167" fontId="11" fillId="0" borderId="0" xfId="2" applyNumberFormat="1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166" fontId="14" fillId="0" borderId="0" xfId="6" applyNumberFormat="1" applyFont="1"/>
    <xf numFmtId="172" fontId="14" fillId="0" borderId="0" xfId="6" applyNumberFormat="1" applyFont="1" applyAlignment="1">
      <alignment horizontal="right"/>
    </xf>
    <xf numFmtId="166" fontId="11" fillId="0" borderId="0" xfId="6" applyNumberFormat="1" applyFont="1" applyAlignment="1">
      <alignment horizontal="center"/>
    </xf>
    <xf numFmtId="172" fontId="11" fillId="0" borderId="0" xfId="6" applyNumberFormat="1" applyFont="1" applyAlignment="1">
      <alignment horizontal="right"/>
    </xf>
    <xf numFmtId="166" fontId="11" fillId="0" borderId="6" xfId="6" applyNumberFormat="1" applyFont="1" applyBorder="1" applyAlignment="1">
      <alignment horizontal="center"/>
    </xf>
    <xf numFmtId="172" fontId="11" fillId="0" borderId="6" xfId="6" applyNumberFormat="1" applyFont="1" applyBorder="1" applyAlignment="1">
      <alignment horizontal="right"/>
    </xf>
    <xf numFmtId="166" fontId="11" fillId="0" borderId="18" xfId="6" applyNumberFormat="1" applyFont="1" applyBorder="1" applyAlignment="1">
      <alignment horizontal="center"/>
    </xf>
    <xf numFmtId="172" fontId="11" fillId="0" borderId="18" xfId="6" applyNumberFormat="1" applyFont="1" applyBorder="1" applyAlignment="1">
      <alignment horizontal="right"/>
    </xf>
    <xf numFmtId="171" fontId="11" fillId="0" borderId="0" xfId="2" applyNumberFormat="1" applyFont="1" applyAlignment="1">
      <alignment horizontal="right"/>
    </xf>
    <xf numFmtId="0" fontId="11" fillId="0" borderId="13" xfId="2" applyFont="1" applyBorder="1"/>
    <xf numFmtId="0" fontId="11" fillId="0" borderId="14" xfId="2" applyFont="1" applyBorder="1"/>
    <xf numFmtId="0" fontId="11" fillId="0" borderId="15" xfId="2" applyFont="1" applyBorder="1"/>
    <xf numFmtId="166" fontId="7" fillId="0" borderId="0" xfId="0" applyNumberFormat="1" applyFont="1" applyFill="1" applyBorder="1"/>
    <xf numFmtId="0" fontId="3" fillId="3" borderId="1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 readingOrder="1"/>
    </xf>
    <xf numFmtId="0" fontId="15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/>
    </xf>
    <xf numFmtId="0" fontId="11" fillId="0" borderId="8" xfId="2" applyFont="1" applyBorder="1" applyAlignment="1">
      <alignment horizontal="center"/>
    </xf>
    <xf numFmtId="0" fontId="11" fillId="0" borderId="13" xfId="2" applyFont="1" applyBorder="1" applyAlignment="1">
      <alignment horizontal="center"/>
    </xf>
    <xf numFmtId="0" fontId="11" fillId="0" borderId="15" xfId="2" applyFont="1" applyBorder="1" applyAlignment="1">
      <alignment horizontal="center"/>
    </xf>
    <xf numFmtId="0" fontId="14" fillId="0" borderId="7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8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14" fillId="0" borderId="21" xfId="2" applyFont="1" applyBorder="1" applyAlignment="1">
      <alignment horizontal="center" vertical="center" wrapText="1"/>
    </xf>
    <xf numFmtId="0" fontId="15" fillId="0" borderId="0" xfId="5" applyFont="1" applyAlignment="1">
      <alignment horizontal="center" vertical="center" wrapText="1"/>
    </xf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DD8E6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activeCell="B18" sqref="B18"/>
    </sheetView>
  </sheetViews>
  <sheetFormatPr baseColWidth="10" defaultRowHeight="14.5"/>
  <cols>
    <col min="1" max="1" width="10.54296875" customWidth="1"/>
    <col min="2" max="2" width="11.1796875" customWidth="1"/>
    <col min="3" max="4" width="13.453125" customWidth="1"/>
    <col min="5" max="5" width="13.54296875" customWidth="1"/>
    <col min="6" max="7" width="13.453125" customWidth="1"/>
    <col min="8" max="8" width="13.54296875" customWidth="1"/>
    <col min="9" max="10" width="13.453125" customWidth="1"/>
    <col min="11" max="11" width="0" hidden="1" customWidth="1"/>
  </cols>
  <sheetData>
    <row r="1" spans="1:10" ht="3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6">
      <c r="A2" s="117" t="s">
        <v>10</v>
      </c>
      <c r="B2" s="118"/>
      <c r="C2" s="118"/>
      <c r="D2" s="119"/>
      <c r="E2" s="2">
        <v>115472272</v>
      </c>
      <c r="F2" s="2">
        <v>0</v>
      </c>
      <c r="G2" s="2">
        <v>0</v>
      </c>
      <c r="H2" s="2">
        <v>-4233300</v>
      </c>
      <c r="I2" s="2">
        <v>111238972</v>
      </c>
      <c r="J2" s="2">
        <v>115472272</v>
      </c>
    </row>
    <row r="3" spans="1:10">
      <c r="A3" s="3" t="s">
        <v>11</v>
      </c>
      <c r="B3" s="3" t="s">
        <v>12</v>
      </c>
      <c r="C3" s="4">
        <v>44495</v>
      </c>
      <c r="D3" s="4">
        <v>44520.388055555602</v>
      </c>
      <c r="E3" s="5">
        <v>16997776</v>
      </c>
      <c r="F3" s="5">
        <v>0</v>
      </c>
      <c r="G3" s="5">
        <v>0</v>
      </c>
      <c r="H3" s="5">
        <v>-4233300</v>
      </c>
      <c r="I3" s="5">
        <v>12764476</v>
      </c>
      <c r="J3" s="5">
        <v>16997776</v>
      </c>
    </row>
    <row r="4" spans="1:10">
      <c r="A4" s="3" t="s">
        <v>11</v>
      </c>
      <c r="B4" s="3" t="s">
        <v>13</v>
      </c>
      <c r="C4" s="4">
        <v>44743</v>
      </c>
      <c r="D4" s="4">
        <v>45330.668738425898</v>
      </c>
      <c r="E4" s="5">
        <v>14583732</v>
      </c>
      <c r="F4" s="5">
        <v>0</v>
      </c>
      <c r="G4" s="5">
        <v>0</v>
      </c>
      <c r="H4" s="5">
        <v>0</v>
      </c>
      <c r="I4" s="5">
        <v>14583732</v>
      </c>
      <c r="J4" s="5">
        <v>14583732</v>
      </c>
    </row>
    <row r="5" spans="1:10">
      <c r="A5" s="3" t="s">
        <v>11</v>
      </c>
      <c r="B5" s="3" t="s">
        <v>14</v>
      </c>
      <c r="C5" s="4">
        <v>44797</v>
      </c>
      <c r="D5" s="4">
        <v>45341.618298611102</v>
      </c>
      <c r="E5" s="5">
        <v>4699424</v>
      </c>
      <c r="F5" s="5">
        <v>0</v>
      </c>
      <c r="G5" s="5">
        <v>0</v>
      </c>
      <c r="H5" s="5">
        <v>0</v>
      </c>
      <c r="I5" s="5">
        <v>4699424</v>
      </c>
      <c r="J5" s="5">
        <v>4699424</v>
      </c>
    </row>
    <row r="6" spans="1:10">
      <c r="A6" s="3" t="s">
        <v>11</v>
      </c>
      <c r="B6" s="3" t="s">
        <v>15</v>
      </c>
      <c r="C6" s="4">
        <v>44895.836307870399</v>
      </c>
      <c r="D6" s="4">
        <v>44912.403483796297</v>
      </c>
      <c r="E6" s="5">
        <v>6838746</v>
      </c>
      <c r="F6" s="5">
        <v>0</v>
      </c>
      <c r="G6" s="5">
        <v>0</v>
      </c>
      <c r="H6" s="5">
        <v>0</v>
      </c>
      <c r="I6" s="5">
        <v>6838746</v>
      </c>
      <c r="J6" s="5">
        <v>6838746</v>
      </c>
    </row>
    <row r="7" spans="1:10">
      <c r="A7" s="3" t="s">
        <v>11</v>
      </c>
      <c r="B7" s="3" t="s">
        <v>16</v>
      </c>
      <c r="C7" s="4">
        <v>44949</v>
      </c>
      <c r="D7" s="4">
        <v>45278.726377314801</v>
      </c>
      <c r="E7" s="5">
        <v>7731627</v>
      </c>
      <c r="F7" s="5">
        <v>0</v>
      </c>
      <c r="G7" s="5">
        <v>0</v>
      </c>
      <c r="H7" s="5">
        <v>0</v>
      </c>
      <c r="I7" s="5">
        <v>7731627</v>
      </c>
      <c r="J7" s="5">
        <v>7731627</v>
      </c>
    </row>
    <row r="8" spans="1:10">
      <c r="A8" s="3" t="s">
        <v>11</v>
      </c>
      <c r="B8" s="3" t="s">
        <v>17</v>
      </c>
      <c r="C8" s="4">
        <v>44985</v>
      </c>
      <c r="D8" s="4">
        <v>45278.726458333302</v>
      </c>
      <c r="E8" s="5">
        <v>2572600</v>
      </c>
      <c r="F8" s="5">
        <v>0</v>
      </c>
      <c r="G8" s="5">
        <v>0</v>
      </c>
      <c r="H8" s="5">
        <v>0</v>
      </c>
      <c r="I8" s="5">
        <v>2572600</v>
      </c>
      <c r="J8" s="5">
        <v>2572600</v>
      </c>
    </row>
    <row r="9" spans="1:10">
      <c r="A9" s="3" t="s">
        <v>11</v>
      </c>
      <c r="B9" s="3" t="s">
        <v>18</v>
      </c>
      <c r="C9" s="4">
        <v>45153.972500000003</v>
      </c>
      <c r="D9" s="4">
        <v>45261.7358564815</v>
      </c>
      <c r="E9" s="5">
        <v>8164986</v>
      </c>
      <c r="F9" s="5">
        <v>0</v>
      </c>
      <c r="G9" s="5">
        <v>0</v>
      </c>
      <c r="H9" s="5">
        <v>0</v>
      </c>
      <c r="I9" s="5">
        <v>8164986</v>
      </c>
      <c r="J9" s="5">
        <v>8164986</v>
      </c>
    </row>
    <row r="10" spans="1:10">
      <c r="A10" s="3" t="s">
        <v>11</v>
      </c>
      <c r="B10" s="3" t="s">
        <v>19</v>
      </c>
      <c r="C10" s="4">
        <v>45224.664120370398</v>
      </c>
      <c r="D10" s="4">
        <v>45278.736562500002</v>
      </c>
      <c r="E10" s="5">
        <v>17179292</v>
      </c>
      <c r="F10" s="5">
        <v>0</v>
      </c>
      <c r="G10" s="5">
        <v>0</v>
      </c>
      <c r="H10" s="5">
        <v>0</v>
      </c>
      <c r="I10" s="5">
        <v>17179292</v>
      </c>
      <c r="J10" s="5">
        <v>17179292</v>
      </c>
    </row>
    <row r="11" spans="1:10">
      <c r="A11" s="3" t="s">
        <v>11</v>
      </c>
      <c r="B11" s="3" t="s">
        <v>20</v>
      </c>
      <c r="C11" s="4">
        <v>45247.491898148102</v>
      </c>
      <c r="D11" s="4">
        <v>45278.726585648103</v>
      </c>
      <c r="E11" s="5">
        <v>14200901</v>
      </c>
      <c r="F11" s="5">
        <v>0</v>
      </c>
      <c r="G11" s="5">
        <v>0</v>
      </c>
      <c r="H11" s="5">
        <v>0</v>
      </c>
      <c r="I11" s="5">
        <v>14200901</v>
      </c>
      <c r="J11" s="5">
        <v>14200901</v>
      </c>
    </row>
    <row r="12" spans="1:10">
      <c r="A12" s="3" t="s">
        <v>11</v>
      </c>
      <c r="B12" s="3" t="s">
        <v>21</v>
      </c>
      <c r="C12" s="4">
        <v>45281.350115740701</v>
      </c>
      <c r="D12" s="4">
        <v>45302.717962962997</v>
      </c>
      <c r="E12" s="5">
        <v>6684569</v>
      </c>
      <c r="F12" s="5">
        <v>0</v>
      </c>
      <c r="G12" s="5">
        <v>0</v>
      </c>
      <c r="H12" s="5">
        <v>0</v>
      </c>
      <c r="I12" s="5">
        <v>6684569</v>
      </c>
      <c r="J12" s="5">
        <v>6684569</v>
      </c>
    </row>
    <row r="13" spans="1:10">
      <c r="A13" s="3" t="s">
        <v>11</v>
      </c>
      <c r="B13" s="3" t="s">
        <v>22</v>
      </c>
      <c r="C13" s="4">
        <v>45291</v>
      </c>
      <c r="D13" s="4">
        <v>45302.718194444402</v>
      </c>
      <c r="E13" s="5">
        <v>9797006</v>
      </c>
      <c r="F13" s="5">
        <v>0</v>
      </c>
      <c r="G13" s="5">
        <v>0</v>
      </c>
      <c r="H13" s="5">
        <v>0</v>
      </c>
      <c r="I13" s="5">
        <v>9797006</v>
      </c>
      <c r="J13" s="5">
        <v>9797006</v>
      </c>
    </row>
    <row r="14" spans="1:10">
      <c r="A14" s="3" t="s">
        <v>11</v>
      </c>
      <c r="B14" s="3" t="s">
        <v>23</v>
      </c>
      <c r="C14" s="4">
        <v>45309.383692129602</v>
      </c>
      <c r="D14" s="4">
        <v>45337.691608796304</v>
      </c>
      <c r="E14" s="5">
        <v>6021613</v>
      </c>
      <c r="F14" s="5">
        <v>0</v>
      </c>
      <c r="G14" s="5">
        <v>0</v>
      </c>
      <c r="H14" s="5">
        <v>0</v>
      </c>
      <c r="I14" s="5">
        <v>6021613</v>
      </c>
      <c r="J14" s="5">
        <v>6021613</v>
      </c>
    </row>
    <row r="15" spans="1:10">
      <c r="A15" s="120" t="s">
        <v>24</v>
      </c>
      <c r="B15" s="118"/>
      <c r="C15" s="118"/>
      <c r="D15" s="119"/>
      <c r="E15" s="6">
        <v>115472272</v>
      </c>
      <c r="F15" s="6">
        <v>0</v>
      </c>
      <c r="G15" s="6">
        <v>0</v>
      </c>
      <c r="H15" s="6">
        <v>-4233300</v>
      </c>
      <c r="I15" s="6">
        <v>111238972</v>
      </c>
      <c r="J15" s="6">
        <v>115472272</v>
      </c>
    </row>
    <row r="16" spans="1:10" ht="0" hidden="1" customHeight="1"/>
  </sheetData>
  <mergeCells count="2">
    <mergeCell ref="A2:D2"/>
    <mergeCell ref="A15:D15"/>
  </mergeCells>
  <pageMargins left="0.78740157480314998" right="0.78740157480314998" top="0.78740157480314998" bottom="0.78740157480314998" header="0.78740157480314998" footer="0.78740157480314998"/>
  <pageSetup paperSize="9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showGridLines="0" zoomScale="80" zoomScaleNormal="80" workbookViewId="0">
      <selection activeCell="F2" sqref="F2"/>
    </sheetView>
  </sheetViews>
  <sheetFormatPr baseColWidth="10" defaultRowHeight="14.5"/>
  <cols>
    <col min="1" max="1" width="10.90625" style="7"/>
    <col min="2" max="2" width="19" style="7" bestFit="1" customWidth="1"/>
    <col min="3" max="3" width="10.54296875" style="7" customWidth="1"/>
    <col min="4" max="4" width="11.1796875" style="7" customWidth="1"/>
    <col min="5" max="5" width="21.54296875" style="11" customWidth="1"/>
    <col min="6" max="6" width="10.54296875" style="13" bestFit="1" customWidth="1"/>
    <col min="7" max="8" width="11.26953125" style="13" customWidth="1"/>
    <col min="9" max="9" width="13.54296875" style="15" customWidth="1"/>
    <col min="10" max="11" width="13.453125" style="15" customWidth="1"/>
    <col min="12" max="12" width="13.54296875" style="15" customWidth="1"/>
    <col min="13" max="14" width="13.453125" style="15" customWidth="1"/>
    <col min="15" max="15" width="0" style="7" hidden="1" customWidth="1"/>
    <col min="16" max="16" width="22.54296875" style="7" customWidth="1"/>
    <col min="17" max="17" width="11.1796875" style="7" customWidth="1"/>
    <col min="18" max="18" width="14.1796875" style="15" bestFit="1" customWidth="1"/>
    <col min="19" max="20" width="13.1796875" style="15" bestFit="1" customWidth="1"/>
    <col min="21" max="21" width="13.1796875" style="15" customWidth="1"/>
    <col min="22" max="23" width="14.1796875" style="15" bestFit="1" customWidth="1"/>
    <col min="24" max="16384" width="10.90625" style="7"/>
  </cols>
  <sheetData>
    <row r="1" spans="1:24" s="21" customFormat="1">
      <c r="E1" s="22"/>
      <c r="F1" s="23"/>
      <c r="G1" s="23"/>
      <c r="H1" s="23"/>
      <c r="I1" s="24"/>
      <c r="J1" s="24"/>
      <c r="K1" s="24"/>
      <c r="L1" s="24"/>
      <c r="M1" s="24"/>
      <c r="N1" s="24">
        <f>SUBTOTAL(9,N3:N14)</f>
        <v>115472272</v>
      </c>
      <c r="R1" s="24">
        <f t="shared" ref="R1:W1" si="0">SUBTOTAL(9,R3:R14)</f>
        <v>80104674</v>
      </c>
      <c r="S1" s="24">
        <f t="shared" si="0"/>
        <v>46488958</v>
      </c>
      <c r="T1" s="24">
        <f>SUBTOTAL(9,T3:T14)</f>
        <v>4565483</v>
      </c>
      <c r="U1" s="24"/>
      <c r="V1" s="24">
        <f t="shared" si="0"/>
        <v>80104674</v>
      </c>
      <c r="W1" s="24">
        <f t="shared" si="0"/>
        <v>44719108</v>
      </c>
    </row>
    <row r="2" spans="1:24" s="37" customFormat="1" ht="43.5">
      <c r="A2" s="26" t="s">
        <v>25</v>
      </c>
      <c r="B2" s="26" t="s">
        <v>26</v>
      </c>
      <c r="C2" s="26" t="s">
        <v>28</v>
      </c>
      <c r="D2" s="26" t="s">
        <v>29</v>
      </c>
      <c r="E2" s="27" t="s">
        <v>33</v>
      </c>
      <c r="F2" s="28" t="s">
        <v>30</v>
      </c>
      <c r="G2" s="28" t="s">
        <v>3</v>
      </c>
      <c r="H2" s="29" t="s">
        <v>49</v>
      </c>
      <c r="I2" s="30" t="s">
        <v>31</v>
      </c>
      <c r="J2" s="30" t="s">
        <v>5</v>
      </c>
      <c r="K2" s="30" t="s">
        <v>6</v>
      </c>
      <c r="L2" s="30" t="s">
        <v>7</v>
      </c>
      <c r="M2" s="30" t="s">
        <v>32</v>
      </c>
      <c r="N2" s="31" t="s">
        <v>46</v>
      </c>
      <c r="O2" s="36"/>
      <c r="P2" s="32" t="s">
        <v>47</v>
      </c>
      <c r="Q2" s="33" t="s">
        <v>48</v>
      </c>
      <c r="R2" s="34" t="s">
        <v>54</v>
      </c>
      <c r="S2" s="35" t="s">
        <v>55</v>
      </c>
      <c r="T2" s="35" t="s">
        <v>57</v>
      </c>
      <c r="U2" s="35" t="s">
        <v>59</v>
      </c>
      <c r="V2" s="34" t="s">
        <v>56</v>
      </c>
      <c r="W2" s="34" t="s">
        <v>58</v>
      </c>
      <c r="X2" s="34" t="s">
        <v>70</v>
      </c>
    </row>
    <row r="3" spans="1:24">
      <c r="A3" s="8">
        <v>900386591</v>
      </c>
      <c r="B3" s="9" t="s">
        <v>27</v>
      </c>
      <c r="C3" s="10" t="s">
        <v>11</v>
      </c>
      <c r="D3" s="10" t="s">
        <v>12</v>
      </c>
      <c r="E3" s="12" t="s">
        <v>34</v>
      </c>
      <c r="F3" s="14">
        <v>44495</v>
      </c>
      <c r="G3" s="14">
        <v>44520.388055555602</v>
      </c>
      <c r="H3" s="14">
        <v>44520</v>
      </c>
      <c r="I3" s="16">
        <v>16997776</v>
      </c>
      <c r="J3" s="16">
        <v>0</v>
      </c>
      <c r="K3" s="16">
        <v>0</v>
      </c>
      <c r="L3" s="16">
        <v>-4233300</v>
      </c>
      <c r="M3" s="16">
        <v>12764476</v>
      </c>
      <c r="N3" s="16">
        <v>16997776</v>
      </c>
      <c r="O3" s="17"/>
      <c r="P3" s="17" t="s">
        <v>74</v>
      </c>
      <c r="Q3" s="17" t="s">
        <v>50</v>
      </c>
      <c r="R3" s="18">
        <v>16997776</v>
      </c>
      <c r="S3" s="18">
        <v>0</v>
      </c>
      <c r="T3" s="18">
        <v>4233300</v>
      </c>
      <c r="U3" s="19" t="s">
        <v>60</v>
      </c>
      <c r="V3" s="18">
        <v>16997776</v>
      </c>
      <c r="W3" s="18">
        <v>0</v>
      </c>
      <c r="X3" s="25">
        <v>45412</v>
      </c>
    </row>
    <row r="4" spans="1:24">
      <c r="A4" s="8">
        <v>900386591</v>
      </c>
      <c r="B4" s="9" t="s">
        <v>27</v>
      </c>
      <c r="C4" s="10" t="s">
        <v>11</v>
      </c>
      <c r="D4" s="10" t="s">
        <v>13</v>
      </c>
      <c r="E4" s="12" t="s">
        <v>35</v>
      </c>
      <c r="F4" s="14">
        <v>44743</v>
      </c>
      <c r="G4" s="14">
        <v>45330.668738425898</v>
      </c>
      <c r="H4" s="14">
        <v>45330</v>
      </c>
      <c r="I4" s="16">
        <v>14583732</v>
      </c>
      <c r="J4" s="16">
        <v>0</v>
      </c>
      <c r="K4" s="16">
        <v>0</v>
      </c>
      <c r="L4" s="16">
        <v>0</v>
      </c>
      <c r="M4" s="16">
        <v>14583732</v>
      </c>
      <c r="N4" s="16">
        <v>14583732</v>
      </c>
      <c r="O4" s="17"/>
      <c r="P4" s="17" t="s">
        <v>74</v>
      </c>
      <c r="Q4" s="17" t="s">
        <v>50</v>
      </c>
      <c r="R4" s="18">
        <v>14583732</v>
      </c>
      <c r="S4" s="18">
        <v>0</v>
      </c>
      <c r="T4" s="18">
        <v>27600</v>
      </c>
      <c r="U4" s="20" t="s">
        <v>61</v>
      </c>
      <c r="V4" s="18">
        <v>14583732</v>
      </c>
      <c r="W4" s="18">
        <v>14265010</v>
      </c>
      <c r="X4" s="25">
        <v>45412</v>
      </c>
    </row>
    <row r="5" spans="1:24">
      <c r="A5" s="8">
        <v>900386591</v>
      </c>
      <c r="B5" s="9" t="s">
        <v>27</v>
      </c>
      <c r="C5" s="10" t="s">
        <v>11</v>
      </c>
      <c r="D5" s="10" t="s">
        <v>14</v>
      </c>
      <c r="E5" s="12" t="s">
        <v>36</v>
      </c>
      <c r="F5" s="14">
        <v>44797</v>
      </c>
      <c r="G5" s="14">
        <v>45341.618298611102</v>
      </c>
      <c r="H5" s="14">
        <v>45352</v>
      </c>
      <c r="I5" s="16">
        <v>4699424</v>
      </c>
      <c r="J5" s="16">
        <v>0</v>
      </c>
      <c r="K5" s="16">
        <v>0</v>
      </c>
      <c r="L5" s="16">
        <v>0</v>
      </c>
      <c r="M5" s="16">
        <v>4699424</v>
      </c>
      <c r="N5" s="16">
        <v>4699424</v>
      </c>
      <c r="O5" s="17"/>
      <c r="P5" s="17" t="s">
        <v>71</v>
      </c>
      <c r="Q5" s="17" t="s">
        <v>51</v>
      </c>
      <c r="R5" s="18">
        <v>0</v>
      </c>
      <c r="S5" s="16">
        <v>4699424</v>
      </c>
      <c r="T5" s="18">
        <v>0</v>
      </c>
      <c r="U5" s="19" t="s">
        <v>62</v>
      </c>
      <c r="V5" s="18">
        <v>0</v>
      </c>
      <c r="W5" s="18">
        <v>0</v>
      </c>
      <c r="X5" s="25">
        <v>45412</v>
      </c>
    </row>
    <row r="6" spans="1:24">
      <c r="A6" s="8">
        <v>900386591</v>
      </c>
      <c r="B6" s="9" t="s">
        <v>27</v>
      </c>
      <c r="C6" s="10" t="s">
        <v>11</v>
      </c>
      <c r="D6" s="10" t="s">
        <v>15</v>
      </c>
      <c r="E6" s="12" t="s">
        <v>37</v>
      </c>
      <c r="F6" s="14">
        <v>44895.836307870399</v>
      </c>
      <c r="G6" s="14">
        <v>44912.403483796297</v>
      </c>
      <c r="H6" s="14">
        <v>44912</v>
      </c>
      <c r="I6" s="16">
        <v>6838746</v>
      </c>
      <c r="J6" s="16">
        <v>0</v>
      </c>
      <c r="K6" s="16">
        <v>0</v>
      </c>
      <c r="L6" s="16">
        <v>0</v>
      </c>
      <c r="M6" s="16">
        <v>6838746</v>
      </c>
      <c r="N6" s="16">
        <v>6838746</v>
      </c>
      <c r="O6" s="17"/>
      <c r="P6" s="17" t="s">
        <v>71</v>
      </c>
      <c r="Q6" s="17" t="s">
        <v>51</v>
      </c>
      <c r="R6" s="18">
        <v>6838746</v>
      </c>
      <c r="S6" s="18">
        <v>6838746</v>
      </c>
      <c r="T6" s="18">
        <v>0</v>
      </c>
      <c r="U6" s="19" t="s">
        <v>63</v>
      </c>
      <c r="V6" s="18">
        <v>6838746</v>
      </c>
      <c r="W6" s="18">
        <v>0</v>
      </c>
      <c r="X6" s="25">
        <v>45412</v>
      </c>
    </row>
    <row r="7" spans="1:24">
      <c r="A7" s="8">
        <v>900386591</v>
      </c>
      <c r="B7" s="9" t="s">
        <v>27</v>
      </c>
      <c r="C7" s="10" t="s">
        <v>11</v>
      </c>
      <c r="D7" s="10" t="s">
        <v>16</v>
      </c>
      <c r="E7" s="12" t="s">
        <v>38</v>
      </c>
      <c r="F7" s="14">
        <v>44949</v>
      </c>
      <c r="G7" s="14">
        <v>45278.726377314801</v>
      </c>
      <c r="H7" s="14">
        <v>44913</v>
      </c>
      <c r="I7" s="16">
        <v>7731627</v>
      </c>
      <c r="J7" s="16">
        <v>0</v>
      </c>
      <c r="K7" s="16">
        <v>0</v>
      </c>
      <c r="L7" s="16">
        <v>0</v>
      </c>
      <c r="M7" s="16">
        <v>7731627</v>
      </c>
      <c r="N7" s="16">
        <v>7731627</v>
      </c>
      <c r="O7" s="17"/>
      <c r="P7" s="17" t="s">
        <v>71</v>
      </c>
      <c r="Q7" s="17" t="s">
        <v>51</v>
      </c>
      <c r="R7" s="18">
        <v>7731627</v>
      </c>
      <c r="S7" s="18">
        <v>7731627</v>
      </c>
      <c r="T7" s="18">
        <v>0</v>
      </c>
      <c r="U7" s="19" t="s">
        <v>64</v>
      </c>
      <c r="V7" s="18">
        <v>7731627</v>
      </c>
      <c r="W7" s="18">
        <v>0</v>
      </c>
      <c r="X7" s="25">
        <v>45412</v>
      </c>
    </row>
    <row r="8" spans="1:24">
      <c r="A8" s="8">
        <v>900386591</v>
      </c>
      <c r="B8" s="9" t="s">
        <v>27</v>
      </c>
      <c r="C8" s="10" t="s">
        <v>11</v>
      </c>
      <c r="D8" s="10" t="s">
        <v>17</v>
      </c>
      <c r="E8" s="12" t="s">
        <v>39</v>
      </c>
      <c r="F8" s="14">
        <v>44985</v>
      </c>
      <c r="G8" s="14">
        <v>45278.726458333302</v>
      </c>
      <c r="H8" s="14">
        <v>44913</v>
      </c>
      <c r="I8" s="16">
        <v>2572600</v>
      </c>
      <c r="J8" s="16">
        <v>0</v>
      </c>
      <c r="K8" s="16">
        <v>0</v>
      </c>
      <c r="L8" s="16">
        <v>0</v>
      </c>
      <c r="M8" s="16">
        <v>2572600</v>
      </c>
      <c r="N8" s="16">
        <v>2572600</v>
      </c>
      <c r="O8" s="17"/>
      <c r="P8" s="17" t="s">
        <v>71</v>
      </c>
      <c r="Q8" s="17" t="s">
        <v>51</v>
      </c>
      <c r="R8" s="18">
        <v>2572600</v>
      </c>
      <c r="S8" s="18">
        <v>2572600</v>
      </c>
      <c r="T8" s="18">
        <v>0</v>
      </c>
      <c r="U8" s="19" t="s">
        <v>65</v>
      </c>
      <c r="V8" s="18">
        <v>2572600</v>
      </c>
      <c r="W8" s="18">
        <v>0</v>
      </c>
      <c r="X8" s="25">
        <v>45412</v>
      </c>
    </row>
    <row r="9" spans="1:24">
      <c r="A9" s="8">
        <v>900386591</v>
      </c>
      <c r="B9" s="9" t="s">
        <v>27</v>
      </c>
      <c r="C9" s="10" t="s">
        <v>11</v>
      </c>
      <c r="D9" s="10" t="s">
        <v>18</v>
      </c>
      <c r="E9" s="12" t="s">
        <v>40</v>
      </c>
      <c r="F9" s="14">
        <v>45153.972500000003</v>
      </c>
      <c r="G9" s="14">
        <v>45261.7358564815</v>
      </c>
      <c r="H9" s="14">
        <v>45261</v>
      </c>
      <c r="I9" s="16">
        <v>8164986</v>
      </c>
      <c r="J9" s="16">
        <v>0</v>
      </c>
      <c r="K9" s="16">
        <v>0</v>
      </c>
      <c r="L9" s="16">
        <v>0</v>
      </c>
      <c r="M9" s="16">
        <v>8164986</v>
      </c>
      <c r="N9" s="16">
        <v>8164986</v>
      </c>
      <c r="O9" s="17"/>
      <c r="P9" s="17" t="s">
        <v>71</v>
      </c>
      <c r="Q9" s="17" t="s">
        <v>51</v>
      </c>
      <c r="R9" s="18">
        <v>0</v>
      </c>
      <c r="S9" s="16">
        <v>8164986</v>
      </c>
      <c r="T9" s="18">
        <v>0</v>
      </c>
      <c r="U9" s="19" t="s">
        <v>66</v>
      </c>
      <c r="V9" s="18">
        <v>0</v>
      </c>
      <c r="W9" s="18">
        <v>0</v>
      </c>
      <c r="X9" s="25">
        <v>45412</v>
      </c>
    </row>
    <row r="10" spans="1:24" ht="43.5">
      <c r="A10" s="8">
        <v>900386591</v>
      </c>
      <c r="B10" s="9" t="s">
        <v>27</v>
      </c>
      <c r="C10" s="10" t="s">
        <v>11</v>
      </c>
      <c r="D10" s="10" t="s">
        <v>19</v>
      </c>
      <c r="E10" s="12" t="s">
        <v>41</v>
      </c>
      <c r="F10" s="14">
        <v>45224.664120370398</v>
      </c>
      <c r="G10" s="14">
        <v>45278.736562500002</v>
      </c>
      <c r="H10" s="14">
        <v>45293</v>
      </c>
      <c r="I10" s="16">
        <v>17179292</v>
      </c>
      <c r="J10" s="16">
        <v>0</v>
      </c>
      <c r="K10" s="16">
        <v>0</v>
      </c>
      <c r="L10" s="16">
        <v>0</v>
      </c>
      <c r="M10" s="16">
        <v>17179292</v>
      </c>
      <c r="N10" s="16">
        <v>17179292</v>
      </c>
      <c r="O10" s="17"/>
      <c r="P10" s="38" t="s">
        <v>72</v>
      </c>
      <c r="Q10" s="17" t="s">
        <v>52</v>
      </c>
      <c r="R10" s="18">
        <v>17179292</v>
      </c>
      <c r="S10" s="18">
        <v>0</v>
      </c>
      <c r="T10" s="18">
        <v>0</v>
      </c>
      <c r="U10" s="19"/>
      <c r="V10" s="18">
        <v>17179292</v>
      </c>
      <c r="W10" s="18">
        <v>16835706</v>
      </c>
      <c r="X10" s="25">
        <v>45412</v>
      </c>
    </row>
    <row r="11" spans="1:24">
      <c r="A11" s="8">
        <v>900386591</v>
      </c>
      <c r="B11" s="9" t="s">
        <v>27</v>
      </c>
      <c r="C11" s="10" t="s">
        <v>11</v>
      </c>
      <c r="D11" s="10" t="s">
        <v>20</v>
      </c>
      <c r="E11" s="12" t="s">
        <v>42</v>
      </c>
      <c r="F11" s="14">
        <v>45247.491898148102</v>
      </c>
      <c r="G11" s="14">
        <v>45278.726585648103</v>
      </c>
      <c r="H11" s="14">
        <v>45278</v>
      </c>
      <c r="I11" s="16">
        <v>14200901</v>
      </c>
      <c r="J11" s="16">
        <v>0</v>
      </c>
      <c r="K11" s="16">
        <v>0</v>
      </c>
      <c r="L11" s="16">
        <v>0</v>
      </c>
      <c r="M11" s="16">
        <v>14200901</v>
      </c>
      <c r="N11" s="16">
        <v>14200901</v>
      </c>
      <c r="O11" s="17"/>
      <c r="P11" s="17" t="s">
        <v>74</v>
      </c>
      <c r="Q11" s="17" t="s">
        <v>50</v>
      </c>
      <c r="R11" s="18">
        <v>14200901</v>
      </c>
      <c r="S11" s="18">
        <v>0</v>
      </c>
      <c r="T11" s="18">
        <v>304583</v>
      </c>
      <c r="U11" s="20" t="s">
        <v>67</v>
      </c>
      <c r="V11" s="18">
        <v>14200901</v>
      </c>
      <c r="W11" s="18">
        <v>13618392</v>
      </c>
      <c r="X11" s="25">
        <v>45412</v>
      </c>
    </row>
    <row r="12" spans="1:24">
      <c r="A12" s="8">
        <v>900386591</v>
      </c>
      <c r="B12" s="9" t="s">
        <v>27</v>
      </c>
      <c r="C12" s="10" t="s">
        <v>11</v>
      </c>
      <c r="D12" s="10" t="s">
        <v>21</v>
      </c>
      <c r="E12" s="12" t="s">
        <v>43</v>
      </c>
      <c r="F12" s="14">
        <v>45281.350115740701</v>
      </c>
      <c r="G12" s="14">
        <v>45302.717962962997</v>
      </c>
      <c r="H12" s="14">
        <v>45302</v>
      </c>
      <c r="I12" s="16">
        <v>6684569</v>
      </c>
      <c r="J12" s="16">
        <v>0</v>
      </c>
      <c r="K12" s="16">
        <v>0</v>
      </c>
      <c r="L12" s="16">
        <v>0</v>
      </c>
      <c r="M12" s="16">
        <v>6684569</v>
      </c>
      <c r="N12" s="16">
        <v>6684569</v>
      </c>
      <c r="O12" s="17"/>
      <c r="P12" s="17" t="s">
        <v>71</v>
      </c>
      <c r="Q12" s="17" t="s">
        <v>51</v>
      </c>
      <c r="R12" s="18">
        <v>0</v>
      </c>
      <c r="S12" s="16">
        <v>6684569</v>
      </c>
      <c r="T12" s="18">
        <v>0</v>
      </c>
      <c r="U12" s="19" t="s">
        <v>68</v>
      </c>
      <c r="V12" s="18">
        <v>0</v>
      </c>
      <c r="W12" s="18">
        <v>0</v>
      </c>
      <c r="X12" s="25">
        <v>45412</v>
      </c>
    </row>
    <row r="13" spans="1:24">
      <c r="A13" s="8">
        <v>900386591</v>
      </c>
      <c r="B13" s="9" t="s">
        <v>27</v>
      </c>
      <c r="C13" s="10" t="s">
        <v>11</v>
      </c>
      <c r="D13" s="10" t="s">
        <v>22</v>
      </c>
      <c r="E13" s="12" t="s">
        <v>44</v>
      </c>
      <c r="F13" s="14">
        <v>45291</v>
      </c>
      <c r="G13" s="14">
        <v>45302.718194444402</v>
      </c>
      <c r="H13" s="14">
        <v>45302</v>
      </c>
      <c r="I13" s="16">
        <v>9797006</v>
      </c>
      <c r="J13" s="16">
        <v>0</v>
      </c>
      <c r="K13" s="16">
        <v>0</v>
      </c>
      <c r="L13" s="16">
        <v>0</v>
      </c>
      <c r="M13" s="16">
        <v>9797006</v>
      </c>
      <c r="N13" s="16">
        <v>9797006</v>
      </c>
      <c r="O13" s="17"/>
      <c r="P13" s="17" t="s">
        <v>71</v>
      </c>
      <c r="Q13" s="17" t="s">
        <v>51</v>
      </c>
      <c r="R13" s="18">
        <v>0</v>
      </c>
      <c r="S13" s="16">
        <v>9797006</v>
      </c>
      <c r="T13" s="18">
        <v>0</v>
      </c>
      <c r="U13" s="19" t="s">
        <v>69</v>
      </c>
      <c r="V13" s="18">
        <v>0</v>
      </c>
      <c r="W13" s="18">
        <v>0</v>
      </c>
      <c r="X13" s="25">
        <v>45412</v>
      </c>
    </row>
    <row r="14" spans="1:24" ht="29">
      <c r="A14" s="8">
        <v>900386591</v>
      </c>
      <c r="B14" s="9" t="s">
        <v>27</v>
      </c>
      <c r="C14" s="10" t="s">
        <v>11</v>
      </c>
      <c r="D14" s="10" t="s">
        <v>23</v>
      </c>
      <c r="E14" s="12" t="s">
        <v>45</v>
      </c>
      <c r="F14" s="14">
        <v>45309.383692129602</v>
      </c>
      <c r="G14" s="14">
        <v>45337.691608796304</v>
      </c>
      <c r="H14" s="14">
        <v>45414</v>
      </c>
      <c r="I14" s="16">
        <v>6021613</v>
      </c>
      <c r="J14" s="16">
        <v>0</v>
      </c>
      <c r="K14" s="16">
        <v>0</v>
      </c>
      <c r="L14" s="16">
        <v>0</v>
      </c>
      <c r="M14" s="16">
        <v>6021613</v>
      </c>
      <c r="N14" s="16">
        <v>6021613</v>
      </c>
      <c r="O14" s="17"/>
      <c r="P14" s="38" t="s">
        <v>73</v>
      </c>
      <c r="Q14" s="17" t="s">
        <v>53</v>
      </c>
      <c r="R14" s="18">
        <v>0</v>
      </c>
      <c r="S14" s="18">
        <v>0</v>
      </c>
      <c r="T14" s="18">
        <v>0</v>
      </c>
      <c r="U14" s="19"/>
      <c r="V14" s="18">
        <v>0</v>
      </c>
      <c r="W14" s="18">
        <v>0</v>
      </c>
      <c r="X14" s="25">
        <v>45412</v>
      </c>
    </row>
    <row r="15" spans="1:24" ht="0" hidden="1" customHeight="1"/>
    <row r="19" spans="16:16">
      <c r="P19" s="116"/>
    </row>
  </sheetData>
  <protectedRanges>
    <protectedRange algorithmName="SHA-512" hashValue="9+ah9tJAD1d4FIK7boMSAp9ZhkqWOsKcliwsS35JSOsk0Aea+c/2yFVjBeVDsv7trYxT+iUP9dPVCIbjcjaMoQ==" saltValue="Z7GArlXd1BdcXotzmJqK/w==" spinCount="100000" sqref="A3:B14" name="Rango1_25"/>
  </protectedRanges>
  <pageMargins left="0.78740157480314998" right="0.78740157480314998" top="0.78740157480314998" bottom="0.78740157480314998" header="0.78740157480314998" footer="0.78740157480314998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6" sqref="H26"/>
    </sheetView>
  </sheetViews>
  <sheetFormatPr baseColWidth="10" defaultRowHeight="12.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/>
    <row r="2" spans="2:10" ht="19.5" customHeight="1">
      <c r="B2" s="40"/>
      <c r="C2" s="41"/>
      <c r="D2" s="42" t="s">
        <v>75</v>
      </c>
      <c r="E2" s="43"/>
      <c r="F2" s="43"/>
      <c r="G2" s="43"/>
      <c r="H2" s="43"/>
      <c r="I2" s="44"/>
      <c r="J2" s="45" t="s">
        <v>76</v>
      </c>
    </row>
    <row r="3" spans="2:10" ht="4.5" customHeight="1" thickBot="1">
      <c r="B3" s="46"/>
      <c r="C3" s="47"/>
      <c r="D3" s="48"/>
      <c r="E3" s="49"/>
      <c r="F3" s="49"/>
      <c r="G3" s="49"/>
      <c r="H3" s="49"/>
      <c r="I3" s="50"/>
      <c r="J3" s="51"/>
    </row>
    <row r="4" spans="2:10" ht="13">
      <c r="B4" s="46"/>
      <c r="C4" s="47"/>
      <c r="D4" s="42" t="s">
        <v>77</v>
      </c>
      <c r="E4" s="43"/>
      <c r="F4" s="43"/>
      <c r="G4" s="43"/>
      <c r="H4" s="43"/>
      <c r="I4" s="44"/>
      <c r="J4" s="45" t="s">
        <v>78</v>
      </c>
    </row>
    <row r="5" spans="2:10" ht="5.25" customHeight="1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>
      <c r="B7" s="58"/>
      <c r="J7" s="59"/>
    </row>
    <row r="8" spans="2:10" ht="9" customHeight="1">
      <c r="B8" s="58"/>
      <c r="J8" s="59"/>
    </row>
    <row r="9" spans="2:10" ht="13">
      <c r="B9" s="58"/>
      <c r="C9" s="60" t="s">
        <v>110</v>
      </c>
      <c r="E9" s="61"/>
      <c r="H9" s="62"/>
      <c r="J9" s="59"/>
    </row>
    <row r="10" spans="2:10" ht="8.25" customHeight="1">
      <c r="B10" s="58"/>
      <c r="J10" s="59"/>
    </row>
    <row r="11" spans="2:10" ht="13">
      <c r="B11" s="58"/>
      <c r="C11" s="60" t="s">
        <v>109</v>
      </c>
      <c r="J11" s="59"/>
    </row>
    <row r="12" spans="2:10" ht="13">
      <c r="B12" s="58"/>
      <c r="C12" s="60" t="s">
        <v>111</v>
      </c>
      <c r="J12" s="59"/>
    </row>
    <row r="13" spans="2:10">
      <c r="B13" s="58"/>
      <c r="J13" s="59"/>
    </row>
    <row r="14" spans="2:10">
      <c r="B14" s="58"/>
      <c r="C14" s="39" t="s">
        <v>115</v>
      </c>
      <c r="G14" s="63"/>
      <c r="H14" s="63"/>
      <c r="I14" s="63"/>
      <c r="J14" s="59"/>
    </row>
    <row r="15" spans="2:10" ht="9" customHeight="1">
      <c r="B15" s="58"/>
      <c r="C15" s="64"/>
      <c r="G15" s="63"/>
      <c r="H15" s="63"/>
      <c r="I15" s="63"/>
      <c r="J15" s="59"/>
    </row>
    <row r="16" spans="2:10" ht="13">
      <c r="B16" s="58"/>
      <c r="C16" s="39" t="s">
        <v>112</v>
      </c>
      <c r="D16" s="61"/>
      <c r="G16" s="63"/>
      <c r="H16" s="65" t="s">
        <v>79</v>
      </c>
      <c r="I16" s="65" t="s">
        <v>80</v>
      </c>
      <c r="J16" s="59"/>
    </row>
    <row r="17" spans="2:14" ht="13">
      <c r="B17" s="58"/>
      <c r="C17" s="60" t="s">
        <v>81</v>
      </c>
      <c r="D17" s="60"/>
      <c r="E17" s="60"/>
      <c r="F17" s="60"/>
      <c r="G17" s="63"/>
      <c r="H17" s="66">
        <v>12</v>
      </c>
      <c r="I17" s="67">
        <v>115472272</v>
      </c>
      <c r="J17" s="59"/>
    </row>
    <row r="18" spans="2:14">
      <c r="B18" s="58"/>
      <c r="C18" s="39" t="s">
        <v>82</v>
      </c>
      <c r="G18" s="63"/>
      <c r="H18" s="69">
        <v>0</v>
      </c>
      <c r="I18" s="70">
        <v>0</v>
      </c>
      <c r="J18" s="59"/>
    </row>
    <row r="19" spans="2:14">
      <c r="B19" s="58"/>
      <c r="C19" s="39" t="s">
        <v>83</v>
      </c>
      <c r="G19" s="63"/>
      <c r="H19" s="69">
        <v>7</v>
      </c>
      <c r="I19" s="70">
        <v>46488958</v>
      </c>
      <c r="J19" s="59"/>
    </row>
    <row r="20" spans="2:14">
      <c r="B20" s="58"/>
      <c r="C20" s="39" t="s">
        <v>84</v>
      </c>
      <c r="H20" s="71">
        <v>0</v>
      </c>
      <c r="I20" s="72">
        <v>0</v>
      </c>
      <c r="J20" s="59"/>
    </row>
    <row r="21" spans="2:14">
      <c r="B21" s="58"/>
      <c r="C21" s="39" t="s">
        <v>85</v>
      </c>
      <c r="H21" s="71">
        <v>0</v>
      </c>
      <c r="I21" s="72">
        <v>0</v>
      </c>
      <c r="J21" s="59"/>
      <c r="N21" s="73"/>
    </row>
    <row r="22" spans="2:14" ht="13" thickBot="1">
      <c r="B22" s="58"/>
      <c r="C22" s="39" t="s">
        <v>86</v>
      </c>
      <c r="H22" s="74">
        <v>3</v>
      </c>
      <c r="I22" s="75">
        <v>4565483</v>
      </c>
      <c r="J22" s="59"/>
    </row>
    <row r="23" spans="2:14" ht="13">
      <c r="B23" s="58"/>
      <c r="C23" s="60" t="s">
        <v>87</v>
      </c>
      <c r="D23" s="60"/>
      <c r="E23" s="60"/>
      <c r="F23" s="60"/>
      <c r="H23" s="76">
        <f>H18+H19+H20+H21+H22</f>
        <v>10</v>
      </c>
      <c r="I23" s="77">
        <f>I18+I19+I20+I21+I22</f>
        <v>51054441</v>
      </c>
      <c r="J23" s="59"/>
    </row>
    <row r="24" spans="2:14">
      <c r="B24" s="58"/>
      <c r="C24" s="39" t="s">
        <v>88</v>
      </c>
      <c r="H24" s="71">
        <v>1</v>
      </c>
      <c r="I24" s="72">
        <v>58396218</v>
      </c>
      <c r="J24" s="59"/>
    </row>
    <row r="25" spans="2:14" ht="13" thickBot="1">
      <c r="B25" s="58"/>
      <c r="C25" s="39" t="s">
        <v>73</v>
      </c>
      <c r="H25" s="74">
        <v>1</v>
      </c>
      <c r="I25" s="75">
        <v>6021613</v>
      </c>
      <c r="J25" s="59"/>
    </row>
    <row r="26" spans="2:14" ht="13">
      <c r="B26" s="58"/>
      <c r="C26" s="60" t="s">
        <v>89</v>
      </c>
      <c r="D26" s="60"/>
      <c r="E26" s="60"/>
      <c r="F26" s="60"/>
      <c r="H26" s="76">
        <f>H24+H25</f>
        <v>2</v>
      </c>
      <c r="I26" s="77">
        <f>I24+I25</f>
        <v>64417831</v>
      </c>
      <c r="J26" s="59"/>
    </row>
    <row r="27" spans="2:14" ht="13.5" thickBot="1">
      <c r="B27" s="58"/>
      <c r="C27" s="63" t="s">
        <v>90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>
      <c r="B28" s="58"/>
      <c r="C28" s="78" t="s">
        <v>91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>
      <c r="B30" s="58"/>
      <c r="C30" s="78" t="s">
        <v>92</v>
      </c>
      <c r="D30" s="78"/>
      <c r="E30" s="63"/>
      <c r="F30" s="63"/>
      <c r="G30" s="63"/>
      <c r="H30" s="83"/>
      <c r="I30" s="84"/>
      <c r="J30" s="81"/>
    </row>
    <row r="31" spans="2:14" ht="13.5" thickTop="1">
      <c r="B31" s="58"/>
      <c r="C31" s="78"/>
      <c r="D31" s="78"/>
      <c r="E31" s="63"/>
      <c r="F31" s="63"/>
      <c r="G31" s="63"/>
      <c r="H31" s="70">
        <f>H23+H26+H28</f>
        <v>12</v>
      </c>
      <c r="I31" s="70">
        <f>I23+I26+I28</f>
        <v>115472272</v>
      </c>
      <c r="J31" s="81"/>
    </row>
    <row r="32" spans="2:14" ht="9.75" customHeight="1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>
      <c r="B38" s="58"/>
      <c r="C38" s="78" t="s">
        <v>113</v>
      </c>
      <c r="D38" s="85"/>
      <c r="E38" s="63"/>
      <c r="F38" s="63"/>
      <c r="G38" s="63"/>
      <c r="H38" s="92" t="s">
        <v>93</v>
      </c>
      <c r="I38" s="85"/>
      <c r="J38" s="81"/>
    </row>
    <row r="39" spans="2:10" ht="13">
      <c r="B39" s="58"/>
      <c r="C39" s="78" t="s">
        <v>114</v>
      </c>
      <c r="D39" s="63"/>
      <c r="E39" s="63"/>
      <c r="F39" s="63"/>
      <c r="G39" s="63"/>
      <c r="H39" s="78" t="s">
        <v>94</v>
      </c>
      <c r="I39" s="85"/>
      <c r="J39" s="81"/>
    </row>
    <row r="40" spans="2:10" ht="13">
      <c r="B40" s="58"/>
      <c r="C40" s="63"/>
      <c r="D40" s="63"/>
      <c r="E40" s="63"/>
      <c r="F40" s="63"/>
      <c r="G40" s="63"/>
      <c r="H40" s="78" t="s">
        <v>95</v>
      </c>
      <c r="I40" s="85"/>
      <c r="J40" s="81"/>
    </row>
    <row r="41" spans="2:10" ht="13">
      <c r="B41" s="58"/>
      <c r="C41" s="63"/>
      <c r="D41" s="63"/>
      <c r="E41" s="63"/>
      <c r="F41" s="63"/>
      <c r="G41" s="78"/>
      <c r="H41" s="85"/>
      <c r="I41" s="85"/>
      <c r="J41" s="81"/>
    </row>
    <row r="42" spans="2:10">
      <c r="B42" s="58"/>
      <c r="C42" s="121" t="s">
        <v>96</v>
      </c>
      <c r="D42" s="121"/>
      <c r="E42" s="121"/>
      <c r="F42" s="121"/>
      <c r="G42" s="121"/>
      <c r="H42" s="121"/>
      <c r="I42" s="121"/>
      <c r="J42" s="81"/>
    </row>
    <row r="43" spans="2:10">
      <c r="B43" s="58"/>
      <c r="C43" s="121"/>
      <c r="D43" s="121"/>
      <c r="E43" s="121"/>
      <c r="F43" s="121"/>
      <c r="G43" s="121"/>
      <c r="H43" s="121"/>
      <c r="I43" s="121"/>
      <c r="J43" s="81"/>
    </row>
    <row r="44" spans="2:10" ht="7.5" customHeight="1" thickBot="1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/>
  <cols>
    <col min="1" max="7" width="10.90625" style="98"/>
    <col min="8" max="8" width="11.54296875" style="98" bestFit="1" customWidth="1"/>
    <col min="9" max="9" width="25.81640625" style="98" customWidth="1"/>
    <col min="10" max="16384" width="10.90625" style="98"/>
  </cols>
  <sheetData>
    <row r="1" spans="1:9" ht="15" thickBot="1">
      <c r="A1" s="122"/>
      <c r="B1" s="123"/>
      <c r="C1" s="126" t="s">
        <v>97</v>
      </c>
      <c r="D1" s="127"/>
      <c r="E1" s="127"/>
      <c r="F1" s="127"/>
      <c r="G1" s="127"/>
      <c r="H1" s="128"/>
      <c r="I1" s="97" t="s">
        <v>76</v>
      </c>
    </row>
    <row r="2" spans="1:9" ht="53.5" customHeight="1" thickBot="1">
      <c r="A2" s="124"/>
      <c r="B2" s="125"/>
      <c r="C2" s="129" t="s">
        <v>98</v>
      </c>
      <c r="D2" s="130"/>
      <c r="E2" s="130"/>
      <c r="F2" s="130"/>
      <c r="G2" s="130"/>
      <c r="H2" s="131"/>
      <c r="I2" s="99" t="s">
        <v>99</v>
      </c>
    </row>
    <row r="3" spans="1:9">
      <c r="A3" s="100"/>
      <c r="B3" s="63"/>
      <c r="C3" s="63"/>
      <c r="D3" s="63"/>
      <c r="E3" s="63"/>
      <c r="F3" s="63"/>
      <c r="G3" s="63"/>
      <c r="H3" s="63"/>
      <c r="I3" s="81"/>
    </row>
    <row r="4" spans="1:9">
      <c r="A4" s="100"/>
      <c r="B4" s="63"/>
      <c r="C4" s="63"/>
      <c r="D4" s="63"/>
      <c r="E4" s="63"/>
      <c r="F4" s="63"/>
      <c r="G4" s="63"/>
      <c r="H4" s="63"/>
      <c r="I4" s="81"/>
    </row>
    <row r="5" spans="1:9">
      <c r="A5" s="100"/>
      <c r="B5" s="60" t="s">
        <v>110</v>
      </c>
      <c r="C5" s="101"/>
      <c r="D5" s="102"/>
      <c r="E5" s="63"/>
      <c r="F5" s="63"/>
      <c r="G5" s="63"/>
      <c r="H5" s="63"/>
      <c r="I5" s="81"/>
    </row>
    <row r="6" spans="1:9">
      <c r="A6" s="100"/>
      <c r="B6" s="39"/>
      <c r="C6" s="63"/>
      <c r="D6" s="63"/>
      <c r="E6" s="63"/>
      <c r="F6" s="63"/>
      <c r="G6" s="63"/>
      <c r="H6" s="63"/>
      <c r="I6" s="81"/>
    </row>
    <row r="7" spans="1:9">
      <c r="A7" s="100"/>
      <c r="B7" s="60" t="s">
        <v>109</v>
      </c>
      <c r="C7" s="63"/>
      <c r="D7" s="63"/>
      <c r="E7" s="63"/>
      <c r="F7" s="63"/>
      <c r="G7" s="63"/>
      <c r="H7" s="63"/>
      <c r="I7" s="81"/>
    </row>
    <row r="8" spans="1:9">
      <c r="A8" s="100"/>
      <c r="B8" s="60" t="s">
        <v>111</v>
      </c>
      <c r="C8" s="63"/>
      <c r="D8" s="63"/>
      <c r="E8" s="63"/>
      <c r="F8" s="63"/>
      <c r="G8" s="63"/>
      <c r="H8" s="63"/>
      <c r="I8" s="81"/>
    </row>
    <row r="9" spans="1:9">
      <c r="A9" s="100"/>
      <c r="B9" s="63"/>
      <c r="C9" s="63"/>
      <c r="D9" s="63"/>
      <c r="E9" s="63"/>
      <c r="F9" s="63"/>
      <c r="G9" s="63"/>
      <c r="H9" s="63"/>
      <c r="I9" s="81"/>
    </row>
    <row r="10" spans="1:9">
      <c r="A10" s="100"/>
      <c r="B10" s="63" t="s">
        <v>100</v>
      </c>
      <c r="C10" s="63"/>
      <c r="D10" s="63"/>
      <c r="E10" s="63"/>
      <c r="F10" s="63"/>
      <c r="G10" s="63"/>
      <c r="H10" s="63"/>
      <c r="I10" s="81"/>
    </row>
    <row r="11" spans="1:9">
      <c r="A11" s="100"/>
      <c r="B11" s="103"/>
      <c r="C11" s="63"/>
      <c r="D11" s="63"/>
      <c r="E11" s="63"/>
      <c r="F11" s="63"/>
      <c r="G11" s="63"/>
      <c r="H11" s="63"/>
      <c r="I11" s="81"/>
    </row>
    <row r="12" spans="1:9">
      <c r="A12" s="100"/>
      <c r="B12" s="39" t="s">
        <v>112</v>
      </c>
      <c r="C12" s="102"/>
      <c r="D12" s="63"/>
      <c r="E12" s="63"/>
      <c r="F12" s="63"/>
      <c r="G12" s="65" t="s">
        <v>101</v>
      </c>
      <c r="H12" s="65" t="s">
        <v>102</v>
      </c>
      <c r="I12" s="81"/>
    </row>
    <row r="13" spans="1:9">
      <c r="A13" s="100"/>
      <c r="B13" s="78" t="s">
        <v>81</v>
      </c>
      <c r="C13" s="78"/>
      <c r="D13" s="78"/>
      <c r="E13" s="78"/>
      <c r="F13" s="63"/>
      <c r="G13" s="104">
        <f>G19</f>
        <v>10</v>
      </c>
      <c r="H13" s="105">
        <f>H19</f>
        <v>51054441</v>
      </c>
      <c r="I13" s="81"/>
    </row>
    <row r="14" spans="1:9">
      <c r="A14" s="100"/>
      <c r="B14" s="63" t="s">
        <v>82</v>
      </c>
      <c r="C14" s="63"/>
      <c r="D14" s="63"/>
      <c r="E14" s="63"/>
      <c r="F14" s="63"/>
      <c r="G14" s="106">
        <v>0</v>
      </c>
      <c r="H14" s="107">
        <v>0</v>
      </c>
      <c r="I14" s="81"/>
    </row>
    <row r="15" spans="1:9">
      <c r="A15" s="100"/>
      <c r="B15" s="63" t="s">
        <v>83</v>
      </c>
      <c r="C15" s="63"/>
      <c r="D15" s="63"/>
      <c r="E15" s="63"/>
      <c r="F15" s="63"/>
      <c r="G15" s="106">
        <v>7</v>
      </c>
      <c r="H15" s="107">
        <v>46488958</v>
      </c>
      <c r="I15" s="81"/>
    </row>
    <row r="16" spans="1:9">
      <c r="A16" s="100"/>
      <c r="B16" s="63" t="s">
        <v>84</v>
      </c>
      <c r="C16" s="63"/>
      <c r="D16" s="63"/>
      <c r="E16" s="63"/>
      <c r="F16" s="63"/>
      <c r="G16" s="106">
        <v>0</v>
      </c>
      <c r="H16" s="107">
        <v>0</v>
      </c>
      <c r="I16" s="81"/>
    </row>
    <row r="17" spans="1:9">
      <c r="A17" s="100"/>
      <c r="B17" s="63" t="s">
        <v>85</v>
      </c>
      <c r="C17" s="63"/>
      <c r="D17" s="63"/>
      <c r="E17" s="63"/>
      <c r="F17" s="63"/>
      <c r="G17" s="106">
        <v>0</v>
      </c>
      <c r="H17" s="107">
        <v>0</v>
      </c>
      <c r="I17" s="81"/>
    </row>
    <row r="18" spans="1:9">
      <c r="A18" s="100"/>
      <c r="B18" s="63" t="s">
        <v>103</v>
      </c>
      <c r="C18" s="63"/>
      <c r="D18" s="63"/>
      <c r="E18" s="63"/>
      <c r="F18" s="63"/>
      <c r="G18" s="108">
        <v>3</v>
      </c>
      <c r="H18" s="109">
        <v>4565483</v>
      </c>
      <c r="I18" s="81"/>
    </row>
    <row r="19" spans="1:9">
      <c r="A19" s="100"/>
      <c r="B19" s="78" t="s">
        <v>104</v>
      </c>
      <c r="C19" s="78"/>
      <c r="D19" s="78"/>
      <c r="E19" s="78"/>
      <c r="F19" s="63"/>
      <c r="G19" s="106">
        <f>SUM(G14:G18)</f>
        <v>10</v>
      </c>
      <c r="H19" s="105">
        <f>(H14+H15+H16+H17+H18)</f>
        <v>51054441</v>
      </c>
      <c r="I19" s="81"/>
    </row>
    <row r="20" spans="1:9" ht="15" thickBot="1">
      <c r="A20" s="100"/>
      <c r="B20" s="78"/>
      <c r="C20" s="78"/>
      <c r="D20" s="63"/>
      <c r="E20" s="63"/>
      <c r="F20" s="63"/>
      <c r="G20" s="110"/>
      <c r="H20" s="111"/>
      <c r="I20" s="81"/>
    </row>
    <row r="21" spans="1:9" ht="15" thickTop="1">
      <c r="A21" s="100"/>
      <c r="B21" s="78"/>
      <c r="C21" s="78"/>
      <c r="D21" s="63"/>
      <c r="E21" s="63"/>
      <c r="F21" s="63"/>
      <c r="G21" s="85"/>
      <c r="H21" s="112"/>
      <c r="I21" s="81"/>
    </row>
    <row r="22" spans="1:9">
      <c r="A22" s="100"/>
      <c r="B22" s="63"/>
      <c r="C22" s="63"/>
      <c r="D22" s="63"/>
      <c r="E22" s="63"/>
      <c r="F22" s="85"/>
      <c r="G22" s="85"/>
      <c r="H22" s="85"/>
      <c r="I22" s="81"/>
    </row>
    <row r="23" spans="1:9" ht="15" thickBot="1">
      <c r="A23" s="100"/>
      <c r="B23" s="89"/>
      <c r="C23" s="89"/>
      <c r="D23" s="63"/>
      <c r="E23" s="63"/>
      <c r="F23" s="89"/>
      <c r="G23" s="89"/>
      <c r="H23" s="85"/>
      <c r="I23" s="81"/>
    </row>
    <row r="24" spans="1:9">
      <c r="A24" s="100"/>
      <c r="B24" s="85" t="s">
        <v>105</v>
      </c>
      <c r="C24" s="85"/>
      <c r="D24" s="63"/>
      <c r="E24" s="63"/>
      <c r="F24" s="85"/>
      <c r="G24" s="85"/>
      <c r="H24" s="85"/>
      <c r="I24" s="81"/>
    </row>
    <row r="25" spans="1:9">
      <c r="A25" s="100"/>
      <c r="B25" s="85" t="s">
        <v>113</v>
      </c>
      <c r="C25" s="85"/>
      <c r="D25" s="63"/>
      <c r="E25" s="63"/>
      <c r="F25" s="85" t="s">
        <v>106</v>
      </c>
      <c r="G25" s="85"/>
      <c r="H25" s="85"/>
      <c r="I25" s="81"/>
    </row>
    <row r="26" spans="1:9">
      <c r="A26" s="100"/>
      <c r="B26" s="85" t="s">
        <v>114</v>
      </c>
      <c r="C26" s="85"/>
      <c r="D26" s="63"/>
      <c r="E26" s="63"/>
      <c r="F26" s="85" t="s">
        <v>107</v>
      </c>
      <c r="G26" s="85"/>
      <c r="H26" s="85"/>
      <c r="I26" s="81"/>
    </row>
    <row r="27" spans="1:9">
      <c r="A27" s="100"/>
      <c r="B27" s="85"/>
      <c r="C27" s="85"/>
      <c r="D27" s="63"/>
      <c r="E27" s="63"/>
      <c r="F27" s="85"/>
      <c r="G27" s="85"/>
      <c r="H27" s="85"/>
      <c r="I27" s="81"/>
    </row>
    <row r="28" spans="1:9" ht="18.5" customHeight="1">
      <c r="A28" s="100"/>
      <c r="B28" s="132" t="s">
        <v>108</v>
      </c>
      <c r="C28" s="132"/>
      <c r="D28" s="132"/>
      <c r="E28" s="132"/>
      <c r="F28" s="132"/>
      <c r="G28" s="132"/>
      <c r="H28" s="132"/>
      <c r="I28" s="81"/>
    </row>
    <row r="29" spans="1:9" ht="15" thickBot="1">
      <c r="A29" s="113"/>
      <c r="B29" s="114"/>
      <c r="C29" s="114"/>
      <c r="D29" s="114"/>
      <c r="E29" s="114"/>
      <c r="F29" s="89"/>
      <c r="G29" s="89"/>
      <c r="H29" s="89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2024-05-27T14:37:45Z</cp:lastPrinted>
  <dcterms:created xsi:type="dcterms:W3CDTF">2024-05-17T15:19:07Z</dcterms:created>
  <dcterms:modified xsi:type="dcterms:W3CDTF">2024-05-27T15:06:18Z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