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11. NOVIEMBRE\NIT 890939936 SOMER S.A\"/>
    </mc:Choice>
  </mc:AlternateContent>
  <bookViews>
    <workbookView xWindow="-120" yWindow="-120" windowWidth="20730" windowHeight="11160" firstSheet="2" activeTab="4"/>
  </bookViews>
  <sheets>
    <sheet name="INFO IPS" sheetId="1" r:id="rId1"/>
    <sheet name="TD" sheetId="4" r:id="rId2"/>
    <sheet name="ESTADO DE CADA FACTURA" sheetId="3" r:id="rId3"/>
    <sheet name="EN PROCESO DE RADICACIÓN IPS" sheetId="2" r:id="rId4"/>
    <sheet name="FOR-CSA-018" sheetId="5" r:id="rId5"/>
    <sheet name="FOR_CSA_004" sheetId="6" r:id="rId6"/>
  </sheets>
  <definedNames>
    <definedName name="_xlnm._FilterDatabase" localSheetId="2" hidden="1">'ESTADO DE CADA FACTURA'!$A$2:$Y$41</definedName>
    <definedName name="_xlnm._FilterDatabase" localSheetId="0" hidden="1">'INFO IPS'!$A$8:$BL$47</definedName>
  </definedNames>
  <calcPr calcId="152511"/>
  <pivotCaches>
    <pivotCache cacheId="1" r:id="rId7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0" i="6" l="1"/>
  <c r="H20" i="6"/>
  <c r="I29" i="5"/>
  <c r="H29" i="5"/>
  <c r="I27" i="5"/>
  <c r="H27" i="5"/>
  <c r="I24" i="5"/>
  <c r="I31" i="5" s="1"/>
  <c r="H24" i="5"/>
  <c r="H31" i="5" l="1"/>
  <c r="S1" i="3"/>
  <c r="Y1" i="3"/>
  <c r="X1" i="3"/>
  <c r="W1" i="3"/>
  <c r="V1" i="3"/>
  <c r="U1" i="3"/>
  <c r="R1" i="3"/>
  <c r="T1" i="3"/>
  <c r="Q1" i="3"/>
  <c r="J1" i="3"/>
  <c r="I1" i="3"/>
  <c r="G49" i="1" l="1"/>
  <c r="E9" i="2"/>
</calcChain>
</file>

<file path=xl/sharedStrings.xml><?xml version="1.0" encoding="utf-8"?>
<sst xmlns="http://schemas.openxmlformats.org/spreadsheetml/2006/main" count="486" uniqueCount="131">
  <si>
    <t>C.C.F. COMFENALCO VALLE DEL CAUCA</t>
  </si>
  <si>
    <t>Contestada radicada</t>
  </si>
  <si>
    <t>C.C.F. COMFENALCO VALLE DEL CAUCA (CONTRIBUTIVO)</t>
  </si>
  <si>
    <t>C.C.F. COMFENALCO VALLE DEL CAUCA (LABORATORIO E IMAGENOLOGIA AMBULATORIA)</t>
  </si>
  <si>
    <t>Radicada entidad</t>
  </si>
  <si>
    <t>Objetada</t>
  </si>
  <si>
    <t>Sin radicar</t>
  </si>
  <si>
    <t>Radicada</t>
  </si>
  <si>
    <t>SOCIEDAD MEDICA RIONEGRO  CLINICA SOMER S.A</t>
  </si>
  <si>
    <t>NIT. 890939936</t>
  </si>
  <si>
    <t>CARTERA RADICADA ADEUDADA POR LA ENTIDAD</t>
  </si>
  <si>
    <t>FACTURA</t>
  </si>
  <si>
    <t xml:space="preserve">FECHA FACTURA </t>
  </si>
  <si>
    <t>ESTADO</t>
  </si>
  <si>
    <t>N° RADICACION</t>
  </si>
  <si>
    <t>FECHA RADICACION</t>
  </si>
  <si>
    <t>VALOR INICIAL</t>
  </si>
  <si>
    <t>SALDO</t>
  </si>
  <si>
    <t>PLAN DE BENEFICIO</t>
  </si>
  <si>
    <t>NIT. 890303093</t>
  </si>
  <si>
    <t>TOTAL</t>
  </si>
  <si>
    <t>ESTADO DE CUENTA CON CORTE AL 01 DE NOVIEMBRE DE 2023</t>
  </si>
  <si>
    <t>NIT</t>
  </si>
  <si>
    <t>PRESTADOR</t>
  </si>
  <si>
    <t>SOCIEDAD MEDICA RIONEGRO S.A. SOMER S.A.</t>
  </si>
  <si>
    <t>LLAVE</t>
  </si>
  <si>
    <t>890939936_4927838</t>
  </si>
  <si>
    <t>890939936_4930344</t>
  </si>
  <si>
    <t>890939936_4952876</t>
  </si>
  <si>
    <t>890939936_4987495</t>
  </si>
  <si>
    <t>890939936_5001686</t>
  </si>
  <si>
    <t>890939936_5002308</t>
  </si>
  <si>
    <t>890939936_5007819</t>
  </si>
  <si>
    <t>890939936_5013983</t>
  </si>
  <si>
    <t>890939936_5022213</t>
  </si>
  <si>
    <t>890939936_5025858</t>
  </si>
  <si>
    <t>890939936_5055891</t>
  </si>
  <si>
    <t>890939936_5068152</t>
  </si>
  <si>
    <t>890939936_5080791</t>
  </si>
  <si>
    <t>890939936_5084059</t>
  </si>
  <si>
    <t>890939936_5084808</t>
  </si>
  <si>
    <t>890939936_5089011</t>
  </si>
  <si>
    <t>890939936_5089919</t>
  </si>
  <si>
    <t>890939936_5092381</t>
  </si>
  <si>
    <t>890939936_5100604</t>
  </si>
  <si>
    <t>890939936_5100837</t>
  </si>
  <si>
    <t>890939936_5102593</t>
  </si>
  <si>
    <t>890939936_5103213</t>
  </si>
  <si>
    <t>890939936_5109056</t>
  </si>
  <si>
    <t>890939936_5120288</t>
  </si>
  <si>
    <t>890939936_5142692</t>
  </si>
  <si>
    <t>890939936_5143986</t>
  </si>
  <si>
    <t>890939936_5148379</t>
  </si>
  <si>
    <t>890939936_5151257</t>
  </si>
  <si>
    <t>890939936_5155537</t>
  </si>
  <si>
    <t>890939936_5162817</t>
  </si>
  <si>
    <t>890939936_5169309</t>
  </si>
  <si>
    <t>890939936_5187321</t>
  </si>
  <si>
    <t>890939936_5199117</t>
  </si>
  <si>
    <t>890939936_5200261</t>
  </si>
  <si>
    <t>890939936_5206015</t>
  </si>
  <si>
    <t>890939936_5216190</t>
  </si>
  <si>
    <t>890939936_5224233</t>
  </si>
  <si>
    <t>890939936_5224728</t>
  </si>
  <si>
    <t>890939936_5231490</t>
  </si>
  <si>
    <t>NumeroFactura</t>
  </si>
  <si>
    <t>EstadoFactura</t>
  </si>
  <si>
    <t>TipoFactura</t>
  </si>
  <si>
    <t>EstadoFacturaBoxalud</t>
  </si>
  <si>
    <t>Finalizada</t>
  </si>
  <si>
    <t>Para auditoria de pertinencia</t>
  </si>
  <si>
    <t>Devuelta</t>
  </si>
  <si>
    <t>ESTADO EPS 15 DE NOVIEMBRE DE 2023</t>
  </si>
  <si>
    <t>Pago por evento</t>
  </si>
  <si>
    <t>ValorTotalBruto</t>
  </si>
  <si>
    <t>ValorDevolucion</t>
  </si>
  <si>
    <t>ValorCasusado</t>
  </si>
  <si>
    <t>ValorRadicado</t>
  </si>
  <si>
    <t>ValorDeducible</t>
  </si>
  <si>
    <t>ValorAprobado</t>
  </si>
  <si>
    <t>ValorGlosaAceptada</t>
  </si>
  <si>
    <t>ValorPagar</t>
  </si>
  <si>
    <t>FACTURA DEVUELTA</t>
  </si>
  <si>
    <t>FACTURA EN PROGRAMACION DE PAGO</t>
  </si>
  <si>
    <t>FACTURA EN PROCESO INTERNO</t>
  </si>
  <si>
    <t>ESTADO EPS 05 DE OCTUBRE DE 2023</t>
  </si>
  <si>
    <t>GLOSA POR CONCILIAR-PROGRAMACION DE PAGO</t>
  </si>
  <si>
    <t>GLOSA POR CONCILIAR</t>
  </si>
  <si>
    <t>SE DEVEULVE FACTURA CON SOPORTES COMPLETOS AL VALIDAR LOSA DATOS DE LA FACTURA LA AUTORIZACION 231018516525719 SE ENCUENTRA FACTURADA FACT: 5089011</t>
  </si>
  <si>
    <t>ObservacionDevolucion</t>
  </si>
  <si>
    <t>Total general</t>
  </si>
  <si>
    <t>TIPIFICACION</t>
  </si>
  <si>
    <t xml:space="preserve"> CANT FACT</t>
  </si>
  <si>
    <t xml:space="preserve"> SUMA SALDO IPS</t>
  </si>
  <si>
    <t>FOR-CSA-018</t>
  </si>
  <si>
    <t>HOJA 1 DE 2</t>
  </si>
  <si>
    <t>RESUMEN DE CARTERA REVISADA POR LA EPS</t>
  </si>
  <si>
    <t>VERSION 1</t>
  </si>
  <si>
    <t>SANTIAGO DE CALI , OCTUBRE 05 DE 2023</t>
  </si>
  <si>
    <t>Señores : SOCIEDAD MEDICA RIONEGRO - CLINICA SOMER S.A</t>
  </si>
  <si>
    <t>NIT: 890939936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</si>
  <si>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</si>
  <si>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</si>
  <si>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</si>
  <si>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</si>
  <si>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</si>
  <si>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</si>
  <si>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</si>
  <si>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</si>
  <si>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</si>
  <si>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</si>
  <si>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</si>
  <si>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</si>
  <si>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</si>
  <si>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</si>
  <si>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Natalia Granados</t>
  </si>
  <si>
    <t>Analista - Cuentas Salud EPS Comfenalco Valle.</t>
  </si>
  <si>
    <t>FOR-CSA-004</t>
  </si>
  <si>
    <t>HOJA 1 DE 1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</si>
  <si>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</si>
  <si>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</si>
  <si>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</si>
  <si>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Corte al dia: 30/09/2023</t>
  </si>
  <si>
    <t>TOTAL CARTERA REVISADA CIRCULAR 030</t>
  </si>
  <si>
    <t>IPS</t>
  </si>
  <si>
    <t>EPS COMFENALCO VALLE</t>
  </si>
  <si>
    <t>SANTIAGO DE CALI , NOVIEMBRE 15 DE 2023</t>
  </si>
  <si>
    <t>A continuacion me permito remitir nuestra respuesta al estado de cartera presentado en la fecha:03/11/2023</t>
  </si>
  <si>
    <t>Con Corte al dia :30/10/2023</t>
  </si>
  <si>
    <t>Marisol Arias</t>
  </si>
  <si>
    <t>Lider de Cartera-Clinica Somer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</si>
</sst>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_-;\-* #,##0_-;_-* &quot;-&quot;_-;_-@_-"/>
    <numFmt numFmtId="43" formatCode="_-* #,##0.00_-;\-* #,##0.00_-;_-* &quot;-&quot;??_-;_-@_-"/>
    <numFmt numFmtId="164" formatCode="dd/mm/yyyy;@"/>
    <numFmt numFmtId="165" formatCode="_-* #,##0_-;\-* #,##0_-;_-* &quot;-&quot;??_-;_-@_-"/>
    <numFmt numFmtId="166" formatCode="&quot;$&quot;\ #,##0"/>
    <numFmt numFmtId="167" formatCode="&quot;$&quot;\ #,##0;[Red]&quot;$&quot;\ #,##0"/>
    <numFmt numFmtId="168" formatCode="[$-240A]d&quot; de &quot;mmmm&quot; de &quot;yyyy;@"/>
    <numFmt numFmtId="169" formatCode="[$$-240A]\ #,##0;\-[$$-240A]\ #,##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b/>
      <sz val="10"/>
      <color theme="0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206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6">
    <xf numFmtId="0" fontId="0" fillId="0" borderId="0"/>
    <xf numFmtId="41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0" fillId="0" borderId="0"/>
  </cellStyleXfs>
  <cellXfs count="101">
    <xf numFmtId="0" fontId="0" fillId="0" borderId="0" xfId="0"/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41" fontId="0" fillId="0" borderId="0" xfId="1" applyFont="1" applyAlignment="1">
      <alignment vertical="center"/>
    </xf>
    <xf numFmtId="0" fontId="19" fillId="33" borderId="10" xfId="0" applyFont="1" applyFill="1" applyBorder="1" applyAlignment="1">
      <alignment horizontal="center" vertical="center" wrapText="1"/>
    </xf>
    <xf numFmtId="14" fontId="19" fillId="33" borderId="10" xfId="0" applyNumberFormat="1" applyFont="1" applyFill="1" applyBorder="1" applyAlignment="1">
      <alignment horizontal="center" vertical="center" wrapText="1"/>
    </xf>
    <xf numFmtId="14" fontId="19" fillId="33" borderId="10" xfId="43" applyNumberFormat="1" applyFont="1" applyFill="1" applyBorder="1" applyAlignment="1">
      <alignment horizontal="center" vertical="center" wrapText="1"/>
    </xf>
    <xf numFmtId="165" fontId="19" fillId="33" borderId="10" xfId="43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vertical="center"/>
    </xf>
    <xf numFmtId="14" fontId="0" fillId="0" borderId="10" xfId="0" applyNumberFormat="1" applyBorder="1" applyAlignment="1">
      <alignment vertical="center"/>
    </xf>
    <xf numFmtId="41" fontId="0" fillId="0" borderId="10" xfId="1" applyFont="1" applyBorder="1" applyAlignment="1">
      <alignment vertical="center"/>
    </xf>
    <xf numFmtId="0" fontId="0" fillId="0" borderId="10" xfId="0" applyBorder="1" applyAlignment="1">
      <alignment vertical="center" wrapText="1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0" fillId="0" borderId="1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41" fontId="16" fillId="0" borderId="0" xfId="0" applyNumberFormat="1" applyFont="1"/>
    <xf numFmtId="41" fontId="13" fillId="33" borderId="0" xfId="1" applyFont="1" applyFill="1" applyAlignment="1">
      <alignment vertical="center"/>
    </xf>
    <xf numFmtId="0" fontId="17" fillId="33" borderId="0" xfId="0" applyFont="1" applyFill="1" applyAlignment="1">
      <alignment vertical="center"/>
    </xf>
    <xf numFmtId="0" fontId="0" fillId="0" borderId="0" xfId="0" applyAlignment="1">
      <alignment horizontal="center" vertical="center" wrapText="1"/>
    </xf>
    <xf numFmtId="41" fontId="0" fillId="0" borderId="0" xfId="1" applyFont="1"/>
    <xf numFmtId="0" fontId="0" fillId="0" borderId="10" xfId="0" applyBorder="1" applyAlignment="1">
      <alignment horizontal="center" vertical="center" wrapText="1"/>
    </xf>
    <xf numFmtId="0" fontId="0" fillId="34" borderId="10" xfId="0" applyFill="1" applyBorder="1" applyAlignment="1">
      <alignment horizontal="center" vertical="center" wrapText="1"/>
    </xf>
    <xf numFmtId="0" fontId="0" fillId="0" borderId="10" xfId="0" applyBorder="1"/>
    <xf numFmtId="14" fontId="0" fillId="0" borderId="10" xfId="0" applyNumberFormat="1" applyBorder="1"/>
    <xf numFmtId="41" fontId="0" fillId="0" borderId="10" xfId="1" applyFont="1" applyBorder="1"/>
    <xf numFmtId="0" fontId="0" fillId="35" borderId="10" xfId="0" applyFill="1" applyBorder="1" applyAlignment="1">
      <alignment horizontal="center" vertical="center" wrapText="1"/>
    </xf>
    <xf numFmtId="0" fontId="0" fillId="36" borderId="10" xfId="0" applyFill="1" applyBorder="1" applyAlignment="1">
      <alignment horizontal="center"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41" fontId="0" fillId="0" borderId="0" xfId="0" applyNumberFormat="1"/>
    <xf numFmtId="0" fontId="21" fillId="0" borderId="0" xfId="45" applyFont="1"/>
    <xf numFmtId="0" fontId="21" fillId="0" borderId="12" xfId="45" applyFont="1" applyBorder="1" applyAlignment="1">
      <alignment horizontal="centerContinuous"/>
    </xf>
    <xf numFmtId="0" fontId="21" fillId="0" borderId="13" xfId="45" applyFont="1" applyBorder="1" applyAlignment="1">
      <alignment horizontal="centerContinuous"/>
    </xf>
    <xf numFmtId="0" fontId="22" fillId="0" borderId="12" xfId="45" applyFont="1" applyBorder="1" applyAlignment="1">
      <alignment horizontal="centerContinuous" vertical="center"/>
    </xf>
    <xf numFmtId="0" fontId="22" fillId="0" borderId="14" xfId="45" applyFont="1" applyBorder="1" applyAlignment="1">
      <alignment horizontal="centerContinuous" vertical="center"/>
    </xf>
    <xf numFmtId="0" fontId="22" fillId="0" borderId="13" xfId="45" applyFont="1" applyBorder="1" applyAlignment="1">
      <alignment horizontal="centerContinuous" vertical="center"/>
    </xf>
    <xf numFmtId="0" fontId="22" fillId="0" borderId="15" xfId="45" applyFont="1" applyBorder="1" applyAlignment="1">
      <alignment horizontal="centerContinuous" vertical="center"/>
    </xf>
    <xf numFmtId="0" fontId="21" fillId="0" borderId="16" xfId="45" applyFont="1" applyBorder="1" applyAlignment="1">
      <alignment horizontal="centerContinuous"/>
    </xf>
    <xf numFmtId="0" fontId="21" fillId="0" borderId="17" xfId="45" applyFont="1" applyBorder="1" applyAlignment="1">
      <alignment horizontal="centerContinuous"/>
    </xf>
    <xf numFmtId="0" fontId="22" fillId="0" borderId="18" xfId="45" applyFont="1" applyBorder="1" applyAlignment="1">
      <alignment horizontal="centerContinuous" vertical="center"/>
    </xf>
    <xf numFmtId="0" fontId="22" fillId="0" borderId="19" xfId="45" applyFont="1" applyBorder="1" applyAlignment="1">
      <alignment horizontal="centerContinuous" vertical="center"/>
    </xf>
    <xf numFmtId="0" fontId="22" fillId="0" borderId="20" xfId="45" applyFont="1" applyBorder="1" applyAlignment="1">
      <alignment horizontal="centerContinuous" vertical="center"/>
    </xf>
    <xf numFmtId="0" fontId="22" fillId="0" borderId="21" xfId="45" applyFont="1" applyBorder="1" applyAlignment="1">
      <alignment horizontal="centerContinuous" vertical="center"/>
    </xf>
    <xf numFmtId="0" fontId="22" fillId="0" borderId="16" xfId="45" applyFont="1" applyBorder="1" applyAlignment="1">
      <alignment horizontal="centerContinuous" vertical="center"/>
    </xf>
    <xf numFmtId="0" fontId="22" fillId="0" borderId="0" xfId="45" applyFont="1" applyAlignment="1">
      <alignment horizontal="centerContinuous" vertical="center"/>
    </xf>
    <xf numFmtId="0" fontId="22" fillId="0" borderId="17" xfId="45" applyFont="1" applyBorder="1" applyAlignment="1">
      <alignment horizontal="centerContinuous" vertical="center"/>
    </xf>
    <xf numFmtId="0" fontId="22" fillId="0" borderId="22" xfId="45" applyFont="1" applyBorder="1" applyAlignment="1">
      <alignment horizontal="centerContinuous" vertical="center"/>
    </xf>
    <xf numFmtId="0" fontId="21" fillId="0" borderId="18" xfId="45" applyFont="1" applyBorder="1" applyAlignment="1">
      <alignment horizontal="centerContinuous"/>
    </xf>
    <xf numFmtId="0" fontId="21" fillId="0" borderId="20" xfId="45" applyFont="1" applyBorder="1" applyAlignment="1">
      <alignment horizontal="centerContinuous"/>
    </xf>
    <xf numFmtId="0" fontId="21" fillId="0" borderId="16" xfId="45" applyFont="1" applyBorder="1"/>
    <xf numFmtId="0" fontId="21" fillId="0" borderId="17" xfId="45" applyFont="1" applyBorder="1"/>
    <xf numFmtId="0" fontId="22" fillId="0" borderId="0" xfId="45" applyFont="1"/>
    <xf numFmtId="14" fontId="21" fillId="0" borderId="0" xfId="45" applyNumberFormat="1" applyFont="1"/>
    <xf numFmtId="14" fontId="21" fillId="0" borderId="0" xfId="45" applyNumberFormat="1" applyFont="1" applyAlignment="1">
      <alignment horizontal="left"/>
    </xf>
    <xf numFmtId="0" fontId="22" fillId="0" borderId="0" xfId="45" applyFont="1" applyAlignment="1">
      <alignment horizontal="center"/>
    </xf>
    <xf numFmtId="1" fontId="22" fillId="0" borderId="0" xfId="45" applyNumberFormat="1" applyFont="1" applyAlignment="1">
      <alignment horizontal="center"/>
    </xf>
    <xf numFmtId="166" fontId="22" fillId="0" borderId="0" xfId="45" applyNumberFormat="1" applyFont="1" applyAlignment="1">
      <alignment horizontal="right"/>
    </xf>
    <xf numFmtId="1" fontId="21" fillId="0" borderId="0" xfId="45" applyNumberFormat="1" applyFont="1" applyAlignment="1">
      <alignment horizontal="center"/>
    </xf>
    <xf numFmtId="167" fontId="21" fillId="0" borderId="0" xfId="45" applyNumberFormat="1" applyFont="1" applyAlignment="1">
      <alignment horizontal="right"/>
    </xf>
    <xf numFmtId="166" fontId="21" fillId="0" borderId="0" xfId="45" applyNumberFormat="1" applyFont="1" applyAlignment="1">
      <alignment horizontal="right"/>
    </xf>
    <xf numFmtId="1" fontId="21" fillId="0" borderId="19" xfId="45" applyNumberFormat="1" applyFont="1" applyBorder="1" applyAlignment="1">
      <alignment horizontal="center"/>
    </xf>
    <xf numFmtId="167" fontId="21" fillId="0" borderId="19" xfId="45" applyNumberFormat="1" applyFont="1" applyBorder="1" applyAlignment="1">
      <alignment horizontal="right"/>
    </xf>
    <xf numFmtId="167" fontId="22" fillId="0" borderId="0" xfId="45" applyNumberFormat="1" applyFont="1" applyAlignment="1">
      <alignment horizontal="right"/>
    </xf>
    <xf numFmtId="0" fontId="21" fillId="0" borderId="0" xfId="45" applyFont="1" applyAlignment="1">
      <alignment horizontal="center"/>
    </xf>
    <xf numFmtId="1" fontId="22" fillId="0" borderId="23" xfId="45" applyNumberFormat="1" applyFont="1" applyBorder="1" applyAlignment="1">
      <alignment horizontal="center"/>
    </xf>
    <xf numFmtId="167" fontId="22" fillId="0" borderId="23" xfId="45" applyNumberFormat="1" applyFont="1" applyBorder="1" applyAlignment="1">
      <alignment horizontal="right"/>
    </xf>
    <xf numFmtId="167" fontId="21" fillId="0" borderId="0" xfId="45" applyNumberFormat="1" applyFont="1"/>
    <xf numFmtId="167" fontId="22" fillId="0" borderId="19" xfId="45" applyNumberFormat="1" applyFont="1" applyBorder="1"/>
    <xf numFmtId="167" fontId="21" fillId="0" borderId="19" xfId="45" applyNumberFormat="1" applyFont="1" applyBorder="1"/>
    <xf numFmtId="167" fontId="22" fillId="0" borderId="0" xfId="45" applyNumberFormat="1" applyFont="1"/>
    <xf numFmtId="0" fontId="21" fillId="0" borderId="18" xfId="45" applyFont="1" applyBorder="1"/>
    <xf numFmtId="0" fontId="21" fillId="0" borderId="19" xfId="45" applyFont="1" applyBorder="1"/>
    <xf numFmtId="0" fontId="21" fillId="0" borderId="20" xfId="45" applyFont="1" applyBorder="1"/>
    <xf numFmtId="0" fontId="22" fillId="0" borderId="15" xfId="45" applyFont="1" applyBorder="1" applyAlignment="1">
      <alignment horizontal="center" vertical="center"/>
    </xf>
    <xf numFmtId="0" fontId="22" fillId="0" borderId="27" xfId="45" applyFont="1" applyBorder="1" applyAlignment="1">
      <alignment horizontal="center" vertical="center"/>
    </xf>
    <xf numFmtId="168" fontId="21" fillId="0" borderId="0" xfId="45" applyNumberFormat="1" applyFont="1"/>
    <xf numFmtId="0" fontId="21" fillId="35" borderId="0" xfId="45" applyFont="1" applyFill="1"/>
    <xf numFmtId="165" fontId="22" fillId="0" borderId="0" xfId="44" applyNumberFormat="1" applyFont="1"/>
    <xf numFmtId="169" fontId="22" fillId="0" borderId="0" xfId="44" applyNumberFormat="1" applyFont="1" applyAlignment="1">
      <alignment horizontal="right"/>
    </xf>
    <xf numFmtId="165" fontId="21" fillId="0" borderId="0" xfId="44" applyNumberFormat="1" applyFont="1" applyAlignment="1">
      <alignment horizontal="center"/>
    </xf>
    <xf numFmtId="169" fontId="21" fillId="0" borderId="0" xfId="44" applyNumberFormat="1" applyFont="1" applyAlignment="1">
      <alignment horizontal="right"/>
    </xf>
    <xf numFmtId="165" fontId="21" fillId="0" borderId="11" xfId="44" applyNumberFormat="1" applyFont="1" applyBorder="1" applyAlignment="1">
      <alignment horizontal="center"/>
    </xf>
    <xf numFmtId="169" fontId="21" fillId="0" borderId="11" xfId="44" applyNumberFormat="1" applyFont="1" applyBorder="1" applyAlignment="1">
      <alignment horizontal="right"/>
    </xf>
    <xf numFmtId="165" fontId="21" fillId="0" borderId="23" xfId="44" applyNumberFormat="1" applyFont="1" applyBorder="1" applyAlignment="1">
      <alignment horizontal="center"/>
    </xf>
    <xf numFmtId="169" fontId="21" fillId="0" borderId="23" xfId="44" applyNumberFormat="1" applyFont="1" applyBorder="1" applyAlignment="1">
      <alignment horizontal="right"/>
    </xf>
    <xf numFmtId="0" fontId="13" fillId="33" borderId="0" xfId="0" applyFont="1" applyFill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164" fontId="16" fillId="0" borderId="0" xfId="0" applyNumberFormat="1" applyFont="1" applyAlignment="1">
      <alignment horizontal="center" vertical="center"/>
    </xf>
    <xf numFmtId="0" fontId="21" fillId="0" borderId="12" xfId="45" applyFont="1" applyBorder="1" applyAlignment="1">
      <alignment horizontal="center"/>
    </xf>
    <xf numFmtId="0" fontId="21" fillId="0" borderId="13" xfId="45" applyFont="1" applyBorder="1" applyAlignment="1">
      <alignment horizontal="center"/>
    </xf>
    <xf numFmtId="0" fontId="21" fillId="0" borderId="18" xfId="45" applyFont="1" applyBorder="1" applyAlignment="1">
      <alignment horizontal="center"/>
    </xf>
    <xf numFmtId="0" fontId="21" fillId="0" borderId="20" xfId="45" applyFont="1" applyBorder="1" applyAlignment="1">
      <alignment horizontal="center"/>
    </xf>
    <xf numFmtId="0" fontId="22" fillId="0" borderId="12" xfId="45" applyFont="1" applyBorder="1" applyAlignment="1">
      <alignment horizontal="center" vertical="center"/>
    </xf>
    <xf numFmtId="0" fontId="22" fillId="0" borderId="14" xfId="45" applyFont="1" applyBorder="1" applyAlignment="1">
      <alignment horizontal="center" vertical="center"/>
    </xf>
    <xf numFmtId="0" fontId="22" fillId="0" borderId="13" xfId="45" applyFont="1" applyBorder="1" applyAlignment="1">
      <alignment horizontal="center" vertical="center"/>
    </xf>
    <xf numFmtId="0" fontId="22" fillId="0" borderId="24" xfId="45" applyFont="1" applyBorder="1" applyAlignment="1">
      <alignment horizontal="center" vertical="center" wrapText="1"/>
    </xf>
    <xf numFmtId="0" fontId="22" fillId="0" borderId="25" xfId="45" applyFont="1" applyBorder="1" applyAlignment="1">
      <alignment horizontal="center" vertical="center" wrapText="1"/>
    </xf>
    <xf numFmtId="0" fontId="22" fillId="0" borderId="26" xfId="45" applyFont="1" applyBorder="1" applyAlignment="1">
      <alignment horizontal="center" vertical="center" wrapText="1"/>
    </xf>
  </cellXfs>
  <cellStyles count="46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44" builtinId="3"/>
    <cellStyle name="Millares [0]" xfId="1" builtinId="6"/>
    <cellStyle name="Millares 2" xfId="43"/>
    <cellStyle name="Neutral" xfId="9" builtinId="28" customBuiltin="1"/>
    <cellStyle name="Normal" xfId="0" builtinId="0"/>
    <cellStyle name="Normal 2 2" xfId="45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1">
    <dxf>
      <numFmt numFmtId="33" formatCode="_-* #,##0_-;\-* #,##0_-;_-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0</xdr:row>
      <xdr:rowOff>161925</xdr:rowOff>
    </xdr:from>
    <xdr:to>
      <xdr:col>2</xdr:col>
      <xdr:colOff>247650</xdr:colOff>
      <xdr:row>5</xdr:row>
      <xdr:rowOff>85148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18293B71-3721-49D5-A5A5-4A997F7434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9550" y="161925"/>
          <a:ext cx="1562100" cy="87572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1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592666</xdr:colOff>
      <xdr:row>31</xdr:row>
      <xdr:rowOff>74083</xdr:rowOff>
    </xdr:from>
    <xdr:to>
      <xdr:col>8</xdr:col>
      <xdr:colOff>735237</xdr:colOff>
      <xdr:row>34</xdr:row>
      <xdr:rowOff>53917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126441" y="5150908"/>
          <a:ext cx="2428571" cy="47513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142874</xdr:rowOff>
    </xdr:from>
    <xdr:to>
      <xdr:col>2</xdr:col>
      <xdr:colOff>993134</xdr:colOff>
      <xdr:row>2</xdr:row>
      <xdr:rowOff>342900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71474"/>
          <a:ext cx="1574159" cy="647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752475</xdr:colOff>
      <xdr:row>21</xdr:row>
      <xdr:rowOff>47626</xdr:rowOff>
    </xdr:from>
    <xdr:to>
      <xdr:col>8</xdr:col>
      <xdr:colOff>266700</xdr:colOff>
      <xdr:row>23</xdr:row>
      <xdr:rowOff>60177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86325" y="4171951"/>
          <a:ext cx="1800225" cy="345926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245.473710879633" createdVersion="5" refreshedVersion="5" minRefreshableVersion="3" recordCount="39">
  <cacheSource type="worksheet">
    <worksheetSource ref="A2:Y41" sheet="ESTADO DE CADA FACTURA"/>
  </cacheSource>
  <cacheFields count="25">
    <cacheField name="NIT" numFmtId="0">
      <sharedItems containsSemiMixedTypes="0" containsString="0" containsNumber="1" containsInteger="1" minValue="890939936" maxValue="890939936"/>
    </cacheField>
    <cacheField name="PRESTADOR" numFmtId="0">
      <sharedItems/>
    </cacheField>
    <cacheField name="FACTURA" numFmtId="0">
      <sharedItems containsSemiMixedTypes="0" containsString="0" containsNumber="1" containsInteger="1" minValue="4927838" maxValue="5231490"/>
    </cacheField>
    <cacheField name="LLAVE" numFmtId="0">
      <sharedItems/>
    </cacheField>
    <cacheField name="FECHA FACTURA " numFmtId="14">
      <sharedItems containsSemiMixedTypes="0" containsNonDate="0" containsDate="1" containsString="0" minDate="2022-11-15T00:00:00" maxDate="2023-09-20T00:00:00"/>
    </cacheField>
    <cacheField name="ESTADO" numFmtId="0">
      <sharedItems/>
    </cacheField>
    <cacheField name="N° RADICACION" numFmtId="0">
      <sharedItems containsSemiMixedTypes="0" containsString="0" containsNumber="1" containsInteger="1" minValue="169952" maxValue="192618"/>
    </cacheField>
    <cacheField name="FECHA RADICACION" numFmtId="14">
      <sharedItems containsSemiMixedTypes="0" containsNonDate="0" containsDate="1" containsString="0" minDate="2023-01-13T00:00:00" maxDate="2023-10-04T00:00:00"/>
    </cacheField>
    <cacheField name="VALOR INICIAL" numFmtId="41">
      <sharedItems containsSemiMixedTypes="0" containsString="0" containsNumber="1" containsInteger="1" minValue="21648" maxValue="5879365"/>
    </cacheField>
    <cacheField name="SALDO" numFmtId="41">
      <sharedItems containsSemiMixedTypes="0" containsString="0" containsNumber="1" containsInteger="1" minValue="4789" maxValue="5879365"/>
    </cacheField>
    <cacheField name="ESTADO EPS 05 DE OCTUBRE DE 2023" numFmtId="41">
      <sharedItems/>
    </cacheField>
    <cacheField name="ESTADO EPS 15 DE NOVIEMBRE DE 2023" numFmtId="0">
      <sharedItems count="3">
        <s v="FACTURA EN PROGRAMACION DE PAGO"/>
        <s v="FACTURA EN PROCESO INTERNO"/>
        <s v="FACTURA DEVUELTA"/>
      </sharedItems>
    </cacheField>
    <cacheField name="EstadoFacturaBoxalud" numFmtId="0">
      <sharedItems/>
    </cacheField>
    <cacheField name="TipoFactura" numFmtId="0">
      <sharedItems containsBlank="1"/>
    </cacheField>
    <cacheField name="NumeroFactura" numFmtId="0">
      <sharedItems containsString="0" containsBlank="1" containsNumber="1" containsInteger="1" minValue="4927838" maxValue="5231490"/>
    </cacheField>
    <cacheField name="EstadoFactura" numFmtId="0">
      <sharedItems containsBlank="1"/>
    </cacheField>
    <cacheField name="ValorTotalBruto" numFmtId="41">
      <sharedItems containsSemiMixedTypes="0" containsString="0" containsNumber="1" containsInteger="1" minValue="0" maxValue="3826068"/>
    </cacheField>
    <cacheField name="ValorDevolucion" numFmtId="41">
      <sharedItems containsMixedTypes="1" containsNumber="1" containsInteger="1" minValue="0" maxValue="76600"/>
    </cacheField>
    <cacheField name="ObservacionDevolucion" numFmtId="41">
      <sharedItems containsMixedTypes="1" containsNumber="1" containsInteger="1" minValue="0" maxValue="0"/>
    </cacheField>
    <cacheField name="ValorCasusado" numFmtId="41">
      <sharedItems containsSemiMixedTypes="0" containsString="0" containsNumber="1" containsInteger="1" minValue="0" maxValue="12209580"/>
    </cacheField>
    <cacheField name="ValorRadicado" numFmtId="41">
      <sharedItems containsSemiMixedTypes="0" containsString="0" containsNumber="1" containsInteger="1" minValue="0" maxValue="3826068"/>
    </cacheField>
    <cacheField name="ValorDeducible" numFmtId="41">
      <sharedItems containsSemiMixedTypes="0" containsString="0" containsNumber="1" containsInteger="1" minValue="0" maxValue="304583"/>
    </cacheField>
    <cacheField name="ValorAprobado" numFmtId="41">
      <sharedItems containsSemiMixedTypes="0" containsString="0" containsNumber="1" containsInteger="1" minValue="0" maxValue="3826068"/>
    </cacheField>
    <cacheField name="ValorGlosaAceptada" numFmtId="41">
      <sharedItems containsSemiMixedTypes="0" containsString="0" containsNumber="1" containsInteger="1" minValue="0" maxValue="63100"/>
    </cacheField>
    <cacheField name="ValorPagar" numFmtId="41">
      <sharedItems containsSemiMixedTypes="0" containsString="0" containsNumber="1" containsInteger="1" minValue="0" maxValue="382606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9">
  <r>
    <n v="890939936"/>
    <s v="SOCIEDAD MEDICA RIONEGRO S.A. SOMER S.A."/>
    <n v="4927838"/>
    <s v="890939936_4927838"/>
    <d v="2022-11-15T00:00:00"/>
    <s v="Contestada radicada"/>
    <n v="169952"/>
    <d v="2023-01-13T00:00:00"/>
    <n v="80700"/>
    <n v="4789"/>
    <s v="GLOSA POR CONCILIAR-PROGRAMACION DE PAGO"/>
    <x v="0"/>
    <s v="Finalizada"/>
    <m/>
    <n v="4927838"/>
    <s v="Finalizada"/>
    <n v="80700"/>
    <n v="0"/>
    <n v="0"/>
    <n v="683199"/>
    <n v="80700"/>
    <n v="0"/>
    <n v="80700"/>
    <n v="0"/>
    <n v="80700"/>
  </r>
  <r>
    <n v="890939936"/>
    <s v="SOCIEDAD MEDICA RIONEGRO S.A. SOMER S.A."/>
    <n v="4930344"/>
    <s v="890939936_4930344"/>
    <d v="2022-11-17T00:00:00"/>
    <s v="Contestada radicada"/>
    <n v="169952"/>
    <d v="2023-01-13T00:00:00"/>
    <n v="118520"/>
    <n v="7055"/>
    <s v="GLOSA POR CONCILIAR-PROGRAMACION DE PAGO"/>
    <x v="0"/>
    <s v="Finalizada"/>
    <m/>
    <n v="4930344"/>
    <s v="Finalizada"/>
    <n v="118520"/>
    <n v="0"/>
    <n v="0"/>
    <n v="1003185"/>
    <n v="118520"/>
    <n v="12800"/>
    <n v="118520"/>
    <n v="0"/>
    <n v="118520"/>
  </r>
  <r>
    <n v="890939936"/>
    <s v="SOCIEDAD MEDICA RIONEGRO S.A. SOMER S.A."/>
    <n v="4952876"/>
    <s v="890939936_4952876"/>
    <d v="2022-12-13T00:00:00"/>
    <s v="Contestada radicada"/>
    <n v="169952"/>
    <d v="2023-01-13T00:00:00"/>
    <n v="80700"/>
    <n v="4789"/>
    <s v="GLOSA POR CONCILIAR-PROGRAMACION DE PAGO"/>
    <x v="0"/>
    <s v="Finalizada"/>
    <m/>
    <n v="4952876"/>
    <s v="Finalizada"/>
    <n v="80700"/>
    <n v="0"/>
    <n v="0"/>
    <n v="683199"/>
    <n v="80700"/>
    <n v="3700"/>
    <n v="80700"/>
    <n v="0"/>
    <n v="80700"/>
  </r>
  <r>
    <n v="890939936"/>
    <s v="SOCIEDAD MEDICA RIONEGRO S.A. SOMER S.A."/>
    <n v="4987495"/>
    <s v="890939936_4987495"/>
    <d v="2023-01-20T00:00:00"/>
    <s v="Contestada radicada"/>
    <n v="172967"/>
    <d v="2023-02-08T00:00:00"/>
    <n v="123821"/>
    <n v="11357"/>
    <s v="GLOSA POR CONCILIAR-PROGRAMACION DE PAGO"/>
    <x v="0"/>
    <s v="Finalizada"/>
    <m/>
    <n v="4987495"/>
    <s v="Finalizada"/>
    <n v="123821"/>
    <n v="0"/>
    <n v="0"/>
    <n v="345006"/>
    <n v="123821"/>
    <n v="3700"/>
    <n v="123821"/>
    <n v="0"/>
    <n v="123821"/>
  </r>
  <r>
    <n v="890939936"/>
    <s v="SOCIEDAD MEDICA RIONEGRO S.A. SOMER S.A."/>
    <n v="5001686"/>
    <s v="890939936_5001686"/>
    <d v="2023-02-02T00:00:00"/>
    <s v="Contestada radicada"/>
    <n v="173682"/>
    <d v="2023-02-08T00:00:00"/>
    <n v="828362"/>
    <n v="9400"/>
    <s v="GLOSA POR CONCILIAR-PROGRAMACION DE PAGO"/>
    <x v="0"/>
    <s v="Finalizada"/>
    <m/>
    <n v="5001686"/>
    <s v="Finalizada"/>
    <n v="828362"/>
    <n v="0"/>
    <n v="0"/>
    <n v="2700000"/>
    <n v="828362"/>
    <n v="0"/>
    <n v="828362"/>
    <n v="0"/>
    <n v="828362"/>
  </r>
  <r>
    <n v="890939936"/>
    <s v="SOCIEDAD MEDICA RIONEGRO S.A. SOMER S.A."/>
    <n v="5002308"/>
    <s v="890939936_5002308"/>
    <d v="2023-02-03T00:00:00"/>
    <s v="Contestada radicada"/>
    <n v="173682"/>
    <d v="2023-02-08T00:00:00"/>
    <n v="67000"/>
    <n v="20888"/>
    <s v="GLOSA POR CONCILIAR-PROGRAMACION DE PAGO"/>
    <x v="0"/>
    <s v="Finalizada"/>
    <m/>
    <n v="5002308"/>
    <s v="Finalizada"/>
    <n v="67000"/>
    <n v="0"/>
    <n v="0"/>
    <n v="415008"/>
    <n v="67000"/>
    <n v="0"/>
    <n v="67000"/>
    <n v="0"/>
    <n v="67000"/>
  </r>
  <r>
    <n v="890939936"/>
    <s v="SOCIEDAD MEDICA RIONEGRO S.A. SOMER S.A."/>
    <n v="5007819"/>
    <s v="890939936_5007819"/>
    <d v="2023-02-09T00:00:00"/>
    <s v="Contestada radicada"/>
    <n v="174246"/>
    <d v="2023-02-14T00:00:00"/>
    <n v="80713"/>
    <n v="4802"/>
    <s v="GLOSA POR CONCILIAR-PROGRAMACION DE PAGO"/>
    <x v="0"/>
    <s v="Finalizada"/>
    <m/>
    <n v="5007819"/>
    <s v="Finalizada"/>
    <n v="80713"/>
    <n v="0"/>
    <n v="0"/>
    <n v="683199"/>
    <n v="80713"/>
    <n v="4100"/>
    <n v="80713"/>
    <n v="0"/>
    <n v="80713"/>
  </r>
  <r>
    <n v="890939936"/>
    <s v="SOCIEDAD MEDICA RIONEGRO S.A. SOMER S.A."/>
    <n v="5013983"/>
    <s v="890939936_5013983"/>
    <d v="2023-02-15T00:00:00"/>
    <s v="Contestada radicada"/>
    <n v="175975"/>
    <d v="2023-03-17T00:00:00"/>
    <n v="65700"/>
    <n v="14337"/>
    <s v="GLOSA POR CONCILIAR-PROGRAMACION DE PAGO"/>
    <x v="0"/>
    <s v="Finalizada"/>
    <m/>
    <n v="5013983"/>
    <s v="Finalizada"/>
    <n v="65700"/>
    <n v="0"/>
    <n v="0"/>
    <n v="205568"/>
    <n v="65700"/>
    <n v="5900"/>
    <n v="65700"/>
    <n v="0"/>
    <n v="65700"/>
  </r>
  <r>
    <n v="890939936"/>
    <s v="SOCIEDAD MEDICA RIONEGRO S.A. SOMER S.A."/>
    <n v="5022213"/>
    <s v="890939936_5022213"/>
    <d v="2023-02-22T00:00:00"/>
    <s v="Contestada radicada"/>
    <n v="175975"/>
    <d v="2023-03-17T00:00:00"/>
    <n v="67000"/>
    <n v="14500"/>
    <s v="GLOSA POR CONCILIAR-PROGRAMACION DE PAGO"/>
    <x v="0"/>
    <s v="Finalizada"/>
    <m/>
    <n v="5022213"/>
    <s v="Finalizada"/>
    <n v="67000"/>
    <n v="0"/>
    <n v="0"/>
    <n v="471600"/>
    <n v="67000"/>
    <n v="0"/>
    <n v="66900"/>
    <n v="100"/>
    <n v="66900"/>
  </r>
  <r>
    <n v="890939936"/>
    <s v="SOCIEDAD MEDICA RIONEGRO S.A. SOMER S.A."/>
    <n v="5025858"/>
    <s v="890939936_5025858"/>
    <d v="2023-02-27T00:00:00"/>
    <s v="Contestada radicada"/>
    <n v="175975"/>
    <d v="2023-03-17T00:00:00"/>
    <n v="57600"/>
    <n v="12444"/>
    <s v="GLOSA POR CONCILIAR-PROGRAMACION DE PAGO"/>
    <x v="0"/>
    <s v="Finalizada"/>
    <m/>
    <n v="5025858"/>
    <s v="Finalizada"/>
    <n v="57600"/>
    <n v="0"/>
    <n v="0"/>
    <n v="405504"/>
    <n v="57600"/>
    <n v="0"/>
    <n v="57500"/>
    <n v="100"/>
    <n v="57500"/>
  </r>
  <r>
    <n v="890939936"/>
    <s v="SOCIEDAD MEDICA RIONEGRO S.A. SOMER S.A."/>
    <n v="5055891"/>
    <s v="890939936_5055891"/>
    <d v="2023-03-29T00:00:00"/>
    <s v="Contestada radicada"/>
    <n v="180401"/>
    <d v="2023-05-19T00:00:00"/>
    <n v="67000"/>
    <n v="62834"/>
    <s v="GLOSA POR CONCILIAR-PROGRAMACION DE PAGO"/>
    <x v="0"/>
    <s v="Finalizada"/>
    <s v="Pago por evento"/>
    <n v="5055891"/>
    <s v="Finalizada"/>
    <n v="67000"/>
    <n v="0"/>
    <n v="0"/>
    <n v="415008"/>
    <n v="67000"/>
    <n v="4100"/>
    <n v="66934"/>
    <n v="66"/>
    <n v="66934"/>
  </r>
  <r>
    <n v="890939936"/>
    <s v="SOCIEDAD MEDICA RIONEGRO S.A. SOMER S.A."/>
    <n v="5068152"/>
    <s v="890939936_5068152"/>
    <d v="2023-04-12T00:00:00"/>
    <s v="Radicada entidad"/>
    <n v="180401"/>
    <d v="2023-05-19T00:00:00"/>
    <n v="34202"/>
    <n v="30502"/>
    <s v="FACTURA EN PROGRAMACION DE PAGO"/>
    <x v="0"/>
    <s v="Finalizada"/>
    <s v="Pago por evento"/>
    <n v="5068152"/>
    <s v="Finalizada"/>
    <n v="34202"/>
    <n v="0"/>
    <n v="0"/>
    <n v="34202"/>
    <n v="34202"/>
    <n v="3700"/>
    <n v="34202"/>
    <n v="0"/>
    <n v="34202"/>
  </r>
  <r>
    <n v="890939936"/>
    <s v="SOCIEDAD MEDICA RIONEGRO S.A. SOMER S.A."/>
    <n v="5080791"/>
    <s v="890939936_5080791"/>
    <d v="2023-04-24T00:00:00"/>
    <s v="Contestada radicada"/>
    <n v="180401"/>
    <d v="2023-05-19T00:00:00"/>
    <n v="67000"/>
    <n v="66900"/>
    <s v="GLOSA POR CONCILIAR-PROGRAMACION DE PAGO"/>
    <x v="0"/>
    <s v="Finalizada"/>
    <s v="Pago por evento"/>
    <n v="5080791"/>
    <s v="Finalizada"/>
    <n v="67000"/>
    <n v="0"/>
    <n v="0"/>
    <n v="471600"/>
    <n v="67000"/>
    <n v="0"/>
    <n v="66900"/>
    <n v="100"/>
    <n v="66900"/>
  </r>
  <r>
    <n v="890939936"/>
    <s v="SOCIEDAD MEDICA RIONEGRO S.A. SOMER S.A."/>
    <n v="5084059"/>
    <s v="890939936_5084059"/>
    <d v="2023-04-26T00:00:00"/>
    <s v="Contestada radicada"/>
    <n v="180401"/>
    <d v="2023-05-19T00:00:00"/>
    <n v="80700"/>
    <n v="80700"/>
    <s v="GLOSA POR CONCILIAR-PROGRAMACION DE PAGO"/>
    <x v="0"/>
    <s v="Finalizada"/>
    <s v="Pago por evento"/>
    <n v="5084059"/>
    <s v="Finalizada"/>
    <n v="80700"/>
    <n v="0"/>
    <n v="0"/>
    <n v="507600"/>
    <n v="80700"/>
    <n v="0"/>
    <n v="80700"/>
    <n v="0"/>
    <n v="80700"/>
  </r>
  <r>
    <n v="890939936"/>
    <s v="SOCIEDAD MEDICA RIONEGRO S.A. SOMER S.A."/>
    <n v="5084808"/>
    <s v="890939936_5084808"/>
    <d v="2023-04-27T00:00:00"/>
    <s v="Contestada radicada"/>
    <n v="180401"/>
    <d v="2023-05-19T00:00:00"/>
    <n v="67000"/>
    <n v="66900"/>
    <s v="GLOSA POR CONCILIAR-PROGRAMACION DE PAGO"/>
    <x v="0"/>
    <s v="Finalizada"/>
    <s v="Pago por evento"/>
    <n v="5084808"/>
    <s v="Finalizada"/>
    <n v="67000"/>
    <n v="0"/>
    <n v="0"/>
    <n v="415008"/>
    <n v="67000"/>
    <n v="0"/>
    <n v="66900"/>
    <n v="100"/>
    <n v="66900"/>
  </r>
  <r>
    <n v="890939936"/>
    <s v="SOCIEDAD MEDICA RIONEGRO S.A. SOMER S.A."/>
    <n v="5089011"/>
    <s v="890939936_5089011"/>
    <d v="2023-05-02T00:00:00"/>
    <s v="Contestada radicada"/>
    <n v="181810"/>
    <d v="2023-05-19T00:00:00"/>
    <n v="80700"/>
    <n v="80700"/>
    <s v="GLOSA POR CONCILIAR-PROGRAMACION DE PAGO"/>
    <x v="0"/>
    <s v="Finalizada"/>
    <s v="Pago por evento"/>
    <n v="5089011"/>
    <s v="Finalizada"/>
    <n v="80700"/>
    <n v="0"/>
    <n v="0"/>
    <n v="683199"/>
    <n v="80700"/>
    <n v="0"/>
    <n v="80700"/>
    <n v="0"/>
    <n v="80700"/>
  </r>
  <r>
    <n v="890939936"/>
    <s v="SOCIEDAD MEDICA RIONEGRO S.A. SOMER S.A."/>
    <n v="5089919"/>
    <s v="890939936_5089919"/>
    <d v="2023-05-03T00:00:00"/>
    <s v="Contestada radicada"/>
    <n v="181810"/>
    <d v="2023-05-19T00:00:00"/>
    <n v="66800"/>
    <n v="62700"/>
    <s v="GLOSA POR CONCILIAR-PROGRAMACION DE PAGO"/>
    <x v="0"/>
    <s v="Finalizada"/>
    <s v="Pago por evento"/>
    <n v="5089919"/>
    <s v="Finalizada"/>
    <n v="66800"/>
    <n v="0"/>
    <n v="0"/>
    <n v="519300"/>
    <n v="66800"/>
    <n v="4100"/>
    <n v="66800"/>
    <n v="0"/>
    <n v="66800"/>
  </r>
  <r>
    <n v="890939936"/>
    <s v="SOCIEDAD MEDICA RIONEGRO S.A. SOMER S.A."/>
    <n v="5092381"/>
    <s v="890939936_5092381"/>
    <d v="2023-05-05T00:00:00"/>
    <s v="Contestada radicada"/>
    <n v="181810"/>
    <d v="2023-05-19T00:00:00"/>
    <n v="21648"/>
    <n v="17548"/>
    <s v="GLOSA POR CONCILIAR-PROGRAMACION DE PAGO"/>
    <x v="0"/>
    <s v="Finalizada"/>
    <s v="Pago por evento"/>
    <n v="5092381"/>
    <s v="Finalizada"/>
    <n v="21648"/>
    <n v="0"/>
    <n v="0"/>
    <n v="370404"/>
    <n v="21648"/>
    <n v="4100"/>
    <n v="21648"/>
    <n v="0"/>
    <n v="21648"/>
  </r>
  <r>
    <n v="890939936"/>
    <s v="SOCIEDAD MEDICA RIONEGRO S.A. SOMER S.A."/>
    <n v="5100604"/>
    <s v="890939936_5100604"/>
    <d v="2023-05-13T00:00:00"/>
    <s v="Contestada radicada"/>
    <n v="184407"/>
    <d v="2023-07-19T00:00:00"/>
    <n v="67000"/>
    <n v="66934"/>
    <s v="GLOSA POR CONCILIAR-PROGRAMACION DE PAGO"/>
    <x v="0"/>
    <s v="Finalizada"/>
    <s v="Pago por evento"/>
    <n v="5100604"/>
    <s v="Finalizada"/>
    <n v="67000"/>
    <n v="0"/>
    <n v="0"/>
    <n v="415008"/>
    <n v="67000"/>
    <n v="0"/>
    <n v="66934"/>
    <n v="66"/>
    <n v="66934"/>
  </r>
  <r>
    <n v="890939936"/>
    <s v="SOCIEDAD MEDICA RIONEGRO S.A. SOMER S.A."/>
    <n v="5100837"/>
    <s v="890939936_5100837"/>
    <d v="2023-05-13T00:00:00"/>
    <s v="Contestada radicada"/>
    <n v="182689"/>
    <d v="2023-07-19T00:00:00"/>
    <n v="146417"/>
    <n v="142315"/>
    <s v="GLOSA POR CONCILIAR-PROGRAMACION DE PAGO"/>
    <x v="0"/>
    <s v="Finalizada"/>
    <s v="Pago por evento"/>
    <n v="5100837"/>
    <s v="Finalizada"/>
    <n v="146417"/>
    <n v="0"/>
    <n v="0"/>
    <n v="1239309"/>
    <n v="146417"/>
    <n v="4100"/>
    <n v="146415"/>
    <n v="2"/>
    <n v="146415"/>
  </r>
  <r>
    <n v="890939936"/>
    <s v="SOCIEDAD MEDICA RIONEGRO S.A. SOMER S.A."/>
    <n v="5102593"/>
    <s v="890939936_5102593"/>
    <d v="2023-05-16T00:00:00"/>
    <s v="Contestada radicada"/>
    <n v="181810"/>
    <d v="2023-05-19T00:00:00"/>
    <n v="67000"/>
    <n v="62800"/>
    <s v="GLOSA POR CONCILIAR-PROGRAMACION DE PAGO"/>
    <x v="0"/>
    <s v="Finalizada"/>
    <s v="Pago por evento"/>
    <n v="5102593"/>
    <s v="Finalizada"/>
    <n v="67000"/>
    <n v="0"/>
    <n v="0"/>
    <n v="471600"/>
    <n v="67000"/>
    <n v="4100"/>
    <n v="66900"/>
    <n v="100"/>
    <n v="66900"/>
  </r>
  <r>
    <n v="890939936"/>
    <s v="SOCIEDAD MEDICA RIONEGRO S.A. SOMER S.A."/>
    <n v="5103213"/>
    <s v="890939936_5103213"/>
    <d v="2023-05-16T00:00:00"/>
    <s v="Contestada radicada"/>
    <n v="181810"/>
    <d v="2023-05-19T00:00:00"/>
    <n v="80700"/>
    <n v="80700"/>
    <s v="GLOSA POR CONCILIAR-PROGRAMACION DE PAGO"/>
    <x v="0"/>
    <s v="Finalizada"/>
    <s v="Pago por evento"/>
    <n v="5103213"/>
    <s v="Finalizada"/>
    <n v="80700"/>
    <n v="0"/>
    <n v="0"/>
    <n v="683199"/>
    <n v="80700"/>
    <n v="0"/>
    <n v="80700"/>
    <n v="0"/>
    <n v="80700"/>
  </r>
  <r>
    <n v="890939936"/>
    <s v="SOCIEDAD MEDICA RIONEGRO S.A. SOMER S.A."/>
    <n v="5109056"/>
    <s v="890939936_5109056"/>
    <d v="2023-05-23T00:00:00"/>
    <s v="Contestada radicada"/>
    <n v="182689"/>
    <d v="2023-07-19T00:00:00"/>
    <n v="67000"/>
    <n v="62800"/>
    <s v="GLOSA POR CONCILIAR-PROGRAMACION DE PAGO"/>
    <x v="0"/>
    <s v="Finalizada"/>
    <s v="Pago por evento"/>
    <n v="5109056"/>
    <s v="Finalizada"/>
    <n v="67000"/>
    <n v="0"/>
    <n v="0"/>
    <n v="415008"/>
    <n v="67000"/>
    <n v="4100"/>
    <n v="66900"/>
    <n v="100"/>
    <n v="66900"/>
  </r>
  <r>
    <n v="890939936"/>
    <s v="SOCIEDAD MEDICA RIONEGRO S.A. SOMER S.A."/>
    <n v="5120288"/>
    <s v="890939936_5120288"/>
    <d v="2023-06-01T00:00:00"/>
    <s v="Contestada radicada"/>
    <n v="184407"/>
    <d v="2023-07-19T00:00:00"/>
    <n v="80700"/>
    <n v="80700"/>
    <s v="GLOSA POR CONCILIAR-PROGRAMACION DE PAGO"/>
    <x v="0"/>
    <s v="Finalizada"/>
    <s v="Pago por evento"/>
    <n v="5120288"/>
    <s v="Finalizada"/>
    <n v="80700"/>
    <n v="0"/>
    <n v="0"/>
    <n v="683199"/>
    <n v="80700"/>
    <n v="0"/>
    <n v="80700"/>
    <n v="0"/>
    <n v="80700"/>
  </r>
  <r>
    <n v="890939936"/>
    <s v="SOCIEDAD MEDICA RIONEGRO S.A. SOMER S.A."/>
    <n v="5142692"/>
    <s v="890939936_5142692"/>
    <d v="2023-06-26T00:00:00"/>
    <s v="Contestada radicada"/>
    <n v="185742"/>
    <d v="2023-07-19T00:00:00"/>
    <n v="80700"/>
    <n v="76600"/>
    <s v="GLOSA POR CONCILIAR-PROGRAMACION DE PAGO"/>
    <x v="0"/>
    <s v="Finalizada"/>
    <s v="Pago por evento"/>
    <n v="5142692"/>
    <s v="Finalizada"/>
    <n v="80700"/>
    <n v="0"/>
    <n v="0"/>
    <n v="683199"/>
    <n v="80700"/>
    <n v="4100"/>
    <n v="80700"/>
    <n v="0"/>
    <n v="80700"/>
  </r>
  <r>
    <n v="890939936"/>
    <s v="SOCIEDAD MEDICA RIONEGRO S.A. SOMER S.A."/>
    <n v="5143986"/>
    <s v="890939936_5143986"/>
    <d v="2023-06-27T00:00:00"/>
    <s v="Contestada radicada"/>
    <n v="185742"/>
    <d v="2023-07-19T00:00:00"/>
    <n v="992290"/>
    <n v="929190"/>
    <s v="GLOSA POR CONCILIAR-PROGRAMACION DE PAGO"/>
    <x v="0"/>
    <s v="Finalizada"/>
    <s v="Pago por evento"/>
    <n v="5143986"/>
    <s v="Finalizada"/>
    <n v="992290"/>
    <n v="0"/>
    <n v="0"/>
    <n v="12209580"/>
    <n v="992290"/>
    <n v="0"/>
    <n v="929190"/>
    <n v="63100"/>
    <n v="929190"/>
  </r>
  <r>
    <n v="890939936"/>
    <s v="SOCIEDAD MEDICA RIONEGRO S.A. SOMER S.A."/>
    <n v="5148379"/>
    <s v="890939936_5148379"/>
    <d v="2023-06-30T00:00:00"/>
    <s v="Contestada radicada"/>
    <n v="187221"/>
    <d v="2023-08-04T00:00:00"/>
    <n v="160200"/>
    <n v="143448"/>
    <s v="GLOSA POR CONCILIAR-PROGRAMACION DE PAGO"/>
    <x v="0"/>
    <s v="Finalizada"/>
    <s v="Pago por evento"/>
    <n v="5148379"/>
    <s v="Finalizada"/>
    <n v="160200"/>
    <n v="0"/>
    <n v="0"/>
    <n v="967500"/>
    <n v="160200"/>
    <n v="12400"/>
    <n v="155848"/>
    <n v="4352"/>
    <n v="155848"/>
  </r>
  <r>
    <n v="890939936"/>
    <s v="SOCIEDAD MEDICA RIONEGRO S.A. SOMER S.A."/>
    <n v="5151257"/>
    <s v="890939936_5151257"/>
    <d v="2023-07-05T00:00:00"/>
    <s v="Objetada"/>
    <n v="186811"/>
    <d v="2023-07-17T00:00:00"/>
    <n v="5879365"/>
    <n v="5879365"/>
    <s v="FACTURA DEVUELTA"/>
    <x v="1"/>
    <s v="Para auditoria de pertinencia"/>
    <s v="Pago por evento"/>
    <m/>
    <m/>
    <n v="0"/>
    <e v="#N/A"/>
    <n v="0"/>
    <n v="0"/>
    <n v="0"/>
    <n v="0"/>
    <n v="0"/>
    <n v="0"/>
    <n v="0"/>
  </r>
  <r>
    <n v="890939936"/>
    <s v="SOCIEDAD MEDICA RIONEGRO S.A. SOMER S.A."/>
    <n v="5155537"/>
    <s v="890939936_5155537"/>
    <d v="2023-07-10T00:00:00"/>
    <s v="Contestada radicada"/>
    <n v="187221"/>
    <d v="2023-08-04T00:00:00"/>
    <n v="35119"/>
    <n v="31019"/>
    <s v="GLOSA POR CONCILIAR-PROGRAMACION DE PAGO"/>
    <x v="0"/>
    <s v="Finalizada"/>
    <s v="Pago por evento"/>
    <n v="5155537"/>
    <s v="Finalizada"/>
    <n v="35119"/>
    <n v="0"/>
    <n v="0"/>
    <n v="405855"/>
    <n v="35119"/>
    <n v="4100"/>
    <n v="35119"/>
    <n v="0"/>
    <n v="35119"/>
  </r>
  <r>
    <n v="890939936"/>
    <s v="SOCIEDAD MEDICA RIONEGRO S.A. SOMER S.A."/>
    <n v="5162817"/>
    <s v="890939936_5162817"/>
    <d v="2023-07-15T00:00:00"/>
    <s v="Contestada radicada"/>
    <n v="189704"/>
    <d v="2023-09-08T00:00:00"/>
    <n v="923500"/>
    <n v="840300"/>
    <s v="GLOSA POR CONCILIAR"/>
    <x v="0"/>
    <s v="Finalizada"/>
    <s v="Pago por evento"/>
    <n v="5162817"/>
    <s v="Finalizada"/>
    <n v="923500"/>
    <n v="0"/>
    <n v="0"/>
    <n v="2893440"/>
    <n v="923500"/>
    <n v="83200"/>
    <n v="923500"/>
    <n v="0"/>
    <n v="923500"/>
  </r>
  <r>
    <n v="890939936"/>
    <s v="SOCIEDAD MEDICA RIONEGRO S.A. SOMER S.A."/>
    <n v="5169309"/>
    <s v="890939936_5169309"/>
    <d v="2023-07-22T00:00:00"/>
    <s v="Contestada radicada"/>
    <n v="189704"/>
    <d v="2023-09-08T00:00:00"/>
    <n v="122536"/>
    <n v="92460"/>
    <s v="GLOSA POR CONCILIAR"/>
    <x v="0"/>
    <s v="Finalizada"/>
    <s v="Pago por evento"/>
    <n v="5169309"/>
    <s v="Finalizada"/>
    <n v="122536"/>
    <n v="0"/>
    <n v="0"/>
    <n v="296696"/>
    <n v="122536"/>
    <n v="8200"/>
    <n v="100660"/>
    <n v="21876"/>
    <n v="100660"/>
  </r>
  <r>
    <n v="890939936"/>
    <s v="SOCIEDAD MEDICA RIONEGRO S.A. SOMER S.A."/>
    <n v="5187321"/>
    <s v="890939936_5187321"/>
    <d v="2023-08-09T00:00:00"/>
    <s v="Contestada radicada"/>
    <n v="189704"/>
    <d v="2023-09-08T00:00:00"/>
    <n v="80700"/>
    <n v="80700"/>
    <s v="GLOSA POR CONCILIAR"/>
    <x v="0"/>
    <s v="Finalizada"/>
    <s v="Pago por evento"/>
    <n v="5187321"/>
    <s v="Finalizada"/>
    <n v="80700"/>
    <n v="0"/>
    <n v="0"/>
    <n v="225600"/>
    <n v="80700"/>
    <n v="0"/>
    <n v="80700"/>
    <n v="0"/>
    <n v="80700"/>
  </r>
  <r>
    <n v="890939936"/>
    <s v="SOCIEDAD MEDICA RIONEGRO S.A. SOMER S.A."/>
    <n v="5199117"/>
    <s v="890939936_5199117"/>
    <d v="2023-08-18T00:00:00"/>
    <s v="Objetada"/>
    <n v="191635"/>
    <d v="2023-09-12T00:00:00"/>
    <n v="3826068"/>
    <n v="3521485"/>
    <s v="FACTURA DEVUELTA"/>
    <x v="0"/>
    <s v="Finalizada"/>
    <s v="Pago por evento"/>
    <n v="5199117"/>
    <s v="Finalizada"/>
    <n v="3826068"/>
    <n v="0"/>
    <n v="0"/>
    <n v="3521485"/>
    <n v="3826068"/>
    <n v="304583"/>
    <n v="3826068"/>
    <n v="0"/>
    <n v="3826068"/>
  </r>
  <r>
    <n v="890939936"/>
    <s v="SOCIEDAD MEDICA RIONEGRO S.A. SOMER S.A."/>
    <n v="5200261"/>
    <s v="890939936_5200261"/>
    <d v="2023-08-22T00:00:00"/>
    <s v="Radicada entidad"/>
    <n v="192618"/>
    <d v="2023-10-03T00:00:00"/>
    <n v="828362"/>
    <n v="807230"/>
    <e v="#N/A"/>
    <x v="0"/>
    <s v="Finalizada"/>
    <s v="Pago por evento"/>
    <n v="5200261"/>
    <s v="Finalizada"/>
    <n v="828362"/>
    <n v="0"/>
    <n v="0"/>
    <n v="818962"/>
    <n v="828362"/>
    <n v="21132"/>
    <n v="828362"/>
    <n v="0"/>
    <n v="828362"/>
  </r>
  <r>
    <n v="890939936"/>
    <s v="SOCIEDAD MEDICA RIONEGRO S.A. SOMER S.A."/>
    <n v="5206015"/>
    <s v="890939936_5206015"/>
    <d v="2023-08-26T00:00:00"/>
    <s v="Objetada"/>
    <n v="192618"/>
    <d v="2023-10-03T00:00:00"/>
    <n v="80700"/>
    <n v="76600"/>
    <e v="#N/A"/>
    <x v="2"/>
    <s v="Devuelta"/>
    <s v="Pago por evento"/>
    <m/>
    <m/>
    <n v="0"/>
    <n v="76600"/>
    <s v="SE DEVEULVE FACTURA CON SOPORTES COMPLETOS AL VALIDAR LOSA DATOS DE LA FACTURA LA AUTORIZACION 231018516525719 SE ENCUENTRA FACTURADA FACT: 5089011"/>
    <n v="0"/>
    <n v="0"/>
    <n v="0"/>
    <n v="0"/>
    <n v="0"/>
    <n v="0"/>
  </r>
  <r>
    <n v="890939936"/>
    <s v="SOCIEDAD MEDICA RIONEGRO S.A. SOMER S.A."/>
    <n v="5216190"/>
    <s v="890939936_5216190"/>
    <d v="2023-09-05T00:00:00"/>
    <s v="Radicada entidad"/>
    <n v="192618"/>
    <d v="2023-10-03T00:00:00"/>
    <n v="80700"/>
    <n v="76600"/>
    <e v="#N/A"/>
    <x v="0"/>
    <s v="Finalizada"/>
    <s v="Pago por evento"/>
    <n v="5216190"/>
    <s v="Finalizada"/>
    <n v="80700"/>
    <n v="0"/>
    <n v="0"/>
    <n v="75911"/>
    <n v="80700"/>
    <n v="4100"/>
    <n v="80700"/>
    <n v="0"/>
    <n v="80700"/>
  </r>
  <r>
    <n v="890939936"/>
    <s v="SOCIEDAD MEDICA RIONEGRO S.A. SOMER S.A."/>
    <n v="5224233"/>
    <s v="890939936_5224233"/>
    <d v="2023-09-12T00:00:00"/>
    <s v="Radicada entidad"/>
    <n v="192618"/>
    <d v="2023-10-03T00:00:00"/>
    <n v="58809"/>
    <n v="54709"/>
    <e v="#N/A"/>
    <x v="0"/>
    <s v="Finalizada"/>
    <s v="Pago por evento"/>
    <n v="5224233"/>
    <s v="Finalizada"/>
    <n v="58809"/>
    <n v="0"/>
    <n v="0"/>
    <n v="46112"/>
    <n v="58809"/>
    <n v="4100"/>
    <n v="58809"/>
    <n v="0"/>
    <n v="58809"/>
  </r>
  <r>
    <n v="890939936"/>
    <s v="SOCIEDAD MEDICA RIONEGRO S.A. SOMER S.A."/>
    <n v="5224728"/>
    <s v="890939936_5224728"/>
    <d v="2023-09-12T00:00:00"/>
    <s v="Radicada entidad"/>
    <n v="192618"/>
    <d v="2023-10-03T00:00:00"/>
    <n v="67000"/>
    <n v="62900"/>
    <e v="#N/A"/>
    <x v="0"/>
    <s v="Finalizada"/>
    <s v="Pago por evento"/>
    <n v="5224728"/>
    <s v="Finalizada"/>
    <n v="67000"/>
    <n v="0"/>
    <n v="0"/>
    <n v="52400"/>
    <n v="67000"/>
    <n v="4100"/>
    <n v="67000"/>
    <n v="0"/>
    <n v="67000"/>
  </r>
  <r>
    <n v="890939936"/>
    <s v="SOCIEDAD MEDICA RIONEGRO S.A. SOMER S.A."/>
    <n v="5231490"/>
    <s v="890939936_5231490"/>
    <d v="2023-09-19T00:00:00"/>
    <s v="Radicada entidad"/>
    <n v="192618"/>
    <d v="2023-10-03T00:00:00"/>
    <n v="566951"/>
    <n v="507851"/>
    <e v="#N/A"/>
    <x v="0"/>
    <s v="Finalizada"/>
    <s v="Pago por evento"/>
    <n v="5231490"/>
    <s v="Finalizada"/>
    <n v="566951"/>
    <n v="0"/>
    <n v="0"/>
    <n v="626993"/>
    <n v="566951"/>
    <n v="59100"/>
    <n v="566951"/>
    <n v="0"/>
    <n v="56695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9" cacheId="1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ON">
  <location ref="A3:C7" firstHeaderRow="0" firstDataRow="1" firstDataCol="1"/>
  <pivotFields count="25">
    <pivotField showAll="0"/>
    <pivotField showAll="0"/>
    <pivotField showAll="0"/>
    <pivotField showAll="0"/>
    <pivotField numFmtId="14" showAll="0"/>
    <pivotField showAll="0"/>
    <pivotField showAll="0"/>
    <pivotField numFmtId="14" showAll="0"/>
    <pivotField numFmtId="41" showAll="0"/>
    <pivotField dataField="1" numFmtId="41" showAll="0"/>
    <pivotField showAll="0"/>
    <pivotField axis="axisRow" showAll="0">
      <items count="4">
        <item x="2"/>
        <item x="1"/>
        <item x="0"/>
        <item t="default"/>
      </items>
    </pivotField>
    <pivotField showAll="0"/>
    <pivotField showAll="0"/>
    <pivotField showAll="0"/>
    <pivotField showAll="0"/>
    <pivotField numFmtId="41" showAll="0"/>
    <pivotField showAll="0"/>
    <pivotField showAll="0"/>
    <pivotField numFmtId="41" showAll="0"/>
    <pivotField numFmtId="41" showAll="0"/>
    <pivotField numFmtId="41" showAll="0"/>
    <pivotField numFmtId="41" showAll="0"/>
    <pivotField numFmtId="41" showAll="0"/>
    <pivotField numFmtId="41" showAll="0"/>
  </pivotFields>
  <rowFields count="1">
    <field x="11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9" subtotal="count" baseField="11" baseItem="0"/>
    <dataField name=" SUMA SALDO IPS" fld="9" baseField="0" baseItem="0" numFmtId="41"/>
  </dataFields>
  <formats count="1">
    <format dxfId="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showGridLines="0" topLeftCell="A26" workbookViewId="0">
      <selection activeCell="A8" sqref="A8:H47"/>
    </sheetView>
  </sheetViews>
  <sheetFormatPr baseColWidth="10" defaultRowHeight="15" x14ac:dyDescent="0.25"/>
  <cols>
    <col min="1" max="1" width="11.42578125" style="15"/>
    <col min="2" max="2" width="11.42578125" style="2"/>
    <col min="3" max="3" width="19" style="1" bestFit="1" customWidth="1"/>
    <col min="4" max="4" width="13.28515625" style="15" customWidth="1"/>
    <col min="5" max="5" width="12.5703125" style="2" customWidth="1"/>
    <col min="6" max="7" width="11.42578125" style="3"/>
    <col min="8" max="8" width="19.28515625" style="1" customWidth="1"/>
    <col min="9" max="16384" width="11.42578125" style="1"/>
  </cols>
  <sheetData>
    <row r="1" spans="1:8" x14ac:dyDescent="0.25">
      <c r="A1" s="88" t="s">
        <v>8</v>
      </c>
      <c r="B1" s="88"/>
      <c r="C1" s="88"/>
      <c r="D1" s="88"/>
      <c r="E1" s="88"/>
      <c r="F1" s="88"/>
      <c r="G1" s="88"/>
      <c r="H1" s="88"/>
    </row>
    <row r="2" spans="1:8" x14ac:dyDescent="0.25">
      <c r="A2" s="88" t="s">
        <v>9</v>
      </c>
      <c r="B2" s="88"/>
      <c r="C2" s="88"/>
      <c r="D2" s="88"/>
      <c r="E2" s="88"/>
      <c r="F2" s="88"/>
      <c r="G2" s="88"/>
      <c r="H2" s="88"/>
    </row>
    <row r="3" spans="1:8" x14ac:dyDescent="0.25">
      <c r="A3" s="89" t="s">
        <v>10</v>
      </c>
      <c r="B3" s="89"/>
      <c r="C3" s="89"/>
      <c r="D3" s="89"/>
      <c r="E3" s="89"/>
      <c r="F3" s="89"/>
      <c r="G3" s="89"/>
      <c r="H3" s="89"/>
    </row>
    <row r="4" spans="1:8" x14ac:dyDescent="0.25">
      <c r="A4" s="88" t="s">
        <v>21</v>
      </c>
      <c r="B4" s="88"/>
      <c r="C4" s="88"/>
      <c r="D4" s="88"/>
      <c r="E4" s="88"/>
      <c r="F4" s="88"/>
      <c r="G4" s="88"/>
      <c r="H4" s="88"/>
    </row>
    <row r="5" spans="1:8" x14ac:dyDescent="0.25">
      <c r="A5" s="90" t="s">
        <v>0</v>
      </c>
      <c r="B5" s="90"/>
      <c r="C5" s="90"/>
      <c r="D5" s="90"/>
      <c r="E5" s="90"/>
      <c r="F5" s="90"/>
      <c r="G5" s="90"/>
      <c r="H5" s="90"/>
    </row>
    <row r="6" spans="1:8" ht="15" customHeight="1" x14ac:dyDescent="0.25">
      <c r="A6" s="90" t="s">
        <v>19</v>
      </c>
      <c r="B6" s="90"/>
      <c r="C6" s="90"/>
      <c r="D6" s="90"/>
      <c r="E6" s="90"/>
      <c r="F6" s="90"/>
      <c r="G6" s="90"/>
      <c r="H6" s="90"/>
    </row>
    <row r="7" spans="1:8" ht="15.75" customHeight="1" x14ac:dyDescent="0.25">
      <c r="A7" s="12"/>
      <c r="B7" s="13"/>
      <c r="C7" s="13"/>
      <c r="D7" s="12"/>
      <c r="E7" s="13"/>
      <c r="F7" s="13"/>
      <c r="G7" s="1"/>
    </row>
    <row r="8" spans="1:8" ht="37.5" customHeight="1" x14ac:dyDescent="0.25">
      <c r="A8" s="4" t="s">
        <v>11</v>
      </c>
      <c r="B8" s="5" t="s">
        <v>12</v>
      </c>
      <c r="C8" s="4" t="s">
        <v>13</v>
      </c>
      <c r="D8" s="4" t="s">
        <v>14</v>
      </c>
      <c r="E8" s="6" t="s">
        <v>15</v>
      </c>
      <c r="F8" s="6" t="s">
        <v>16</v>
      </c>
      <c r="G8" s="7" t="s">
        <v>17</v>
      </c>
      <c r="H8" s="6" t="s">
        <v>18</v>
      </c>
    </row>
    <row r="9" spans="1:8" ht="15" customHeight="1" x14ac:dyDescent="0.25">
      <c r="A9" s="14">
        <v>4927838</v>
      </c>
      <c r="B9" s="9">
        <v>44880</v>
      </c>
      <c r="C9" s="8" t="s">
        <v>1</v>
      </c>
      <c r="D9" s="14">
        <v>169952</v>
      </c>
      <c r="E9" s="9">
        <v>44939</v>
      </c>
      <c r="F9" s="10">
        <v>80700</v>
      </c>
      <c r="G9" s="10">
        <v>4789</v>
      </c>
      <c r="H9" s="11" t="s">
        <v>2</v>
      </c>
    </row>
    <row r="10" spans="1:8" ht="15" customHeight="1" x14ac:dyDescent="0.25">
      <c r="A10" s="14">
        <v>4930344</v>
      </c>
      <c r="B10" s="9">
        <v>44882</v>
      </c>
      <c r="C10" s="8" t="s">
        <v>1</v>
      </c>
      <c r="D10" s="14">
        <v>169952</v>
      </c>
      <c r="E10" s="9">
        <v>44939</v>
      </c>
      <c r="F10" s="10">
        <v>118520</v>
      </c>
      <c r="G10" s="10">
        <v>7055</v>
      </c>
      <c r="H10" s="11" t="s">
        <v>3</v>
      </c>
    </row>
    <row r="11" spans="1:8" ht="15" customHeight="1" x14ac:dyDescent="0.25">
      <c r="A11" s="14">
        <v>4952876</v>
      </c>
      <c r="B11" s="9">
        <v>44908</v>
      </c>
      <c r="C11" s="8" t="s">
        <v>1</v>
      </c>
      <c r="D11" s="14">
        <v>169952</v>
      </c>
      <c r="E11" s="9">
        <v>44939</v>
      </c>
      <c r="F11" s="10">
        <v>80700</v>
      </c>
      <c r="G11" s="10">
        <v>4789</v>
      </c>
      <c r="H11" s="11" t="s">
        <v>2</v>
      </c>
    </row>
    <row r="12" spans="1:8" ht="15" customHeight="1" x14ac:dyDescent="0.25">
      <c r="A12" s="14">
        <v>4987495</v>
      </c>
      <c r="B12" s="9">
        <v>44946</v>
      </c>
      <c r="C12" s="8" t="s">
        <v>1</v>
      </c>
      <c r="D12" s="14">
        <v>172967</v>
      </c>
      <c r="E12" s="9">
        <v>44965</v>
      </c>
      <c r="F12" s="10">
        <v>123821</v>
      </c>
      <c r="G12" s="10">
        <v>11357</v>
      </c>
      <c r="H12" s="11" t="s">
        <v>2</v>
      </c>
    </row>
    <row r="13" spans="1:8" ht="15" customHeight="1" x14ac:dyDescent="0.25">
      <c r="A13" s="14">
        <v>5001686</v>
      </c>
      <c r="B13" s="9">
        <v>44959</v>
      </c>
      <c r="C13" s="8" t="s">
        <v>1</v>
      </c>
      <c r="D13" s="14">
        <v>173682</v>
      </c>
      <c r="E13" s="9">
        <v>44965</v>
      </c>
      <c r="F13" s="10">
        <v>828362</v>
      </c>
      <c r="G13" s="10">
        <v>9400</v>
      </c>
      <c r="H13" s="11" t="s">
        <v>2</v>
      </c>
    </row>
    <row r="14" spans="1:8" ht="15" customHeight="1" x14ac:dyDescent="0.25">
      <c r="A14" s="14">
        <v>5002308</v>
      </c>
      <c r="B14" s="9">
        <v>44960</v>
      </c>
      <c r="C14" s="8" t="s">
        <v>1</v>
      </c>
      <c r="D14" s="14">
        <v>173682</v>
      </c>
      <c r="E14" s="9">
        <v>44965</v>
      </c>
      <c r="F14" s="10">
        <v>67000</v>
      </c>
      <c r="G14" s="10">
        <v>20888</v>
      </c>
      <c r="H14" s="11" t="s">
        <v>2</v>
      </c>
    </row>
    <row r="15" spans="1:8" ht="15" customHeight="1" x14ac:dyDescent="0.25">
      <c r="A15" s="14">
        <v>5007819</v>
      </c>
      <c r="B15" s="9">
        <v>44966</v>
      </c>
      <c r="C15" s="8" t="s">
        <v>1</v>
      </c>
      <c r="D15" s="14">
        <v>174246</v>
      </c>
      <c r="E15" s="9">
        <v>44971</v>
      </c>
      <c r="F15" s="10">
        <v>80713</v>
      </c>
      <c r="G15" s="10">
        <v>4802</v>
      </c>
      <c r="H15" s="11" t="s">
        <v>2</v>
      </c>
    </row>
    <row r="16" spans="1:8" ht="15" customHeight="1" x14ac:dyDescent="0.25">
      <c r="A16" s="14">
        <v>5013983</v>
      </c>
      <c r="B16" s="9">
        <v>44972</v>
      </c>
      <c r="C16" s="8" t="s">
        <v>1</v>
      </c>
      <c r="D16" s="14">
        <v>175975</v>
      </c>
      <c r="E16" s="9">
        <v>45002</v>
      </c>
      <c r="F16" s="10">
        <v>65700</v>
      </c>
      <c r="G16" s="10">
        <v>14337</v>
      </c>
      <c r="H16" s="11" t="s">
        <v>2</v>
      </c>
    </row>
    <row r="17" spans="1:8" ht="15" customHeight="1" x14ac:dyDescent="0.25">
      <c r="A17" s="14">
        <v>5022213</v>
      </c>
      <c r="B17" s="9">
        <v>44979</v>
      </c>
      <c r="C17" s="8" t="s">
        <v>1</v>
      </c>
      <c r="D17" s="14">
        <v>175975</v>
      </c>
      <c r="E17" s="9">
        <v>45002</v>
      </c>
      <c r="F17" s="10">
        <v>67000</v>
      </c>
      <c r="G17" s="10">
        <v>14500</v>
      </c>
      <c r="H17" s="11" t="s">
        <v>2</v>
      </c>
    </row>
    <row r="18" spans="1:8" ht="15" customHeight="1" x14ac:dyDescent="0.25">
      <c r="A18" s="14">
        <v>5025858</v>
      </c>
      <c r="B18" s="9">
        <v>44984</v>
      </c>
      <c r="C18" s="8" t="s">
        <v>1</v>
      </c>
      <c r="D18" s="14">
        <v>175975</v>
      </c>
      <c r="E18" s="9">
        <v>45002</v>
      </c>
      <c r="F18" s="10">
        <v>57600</v>
      </c>
      <c r="G18" s="10">
        <v>12444</v>
      </c>
      <c r="H18" s="11" t="s">
        <v>2</v>
      </c>
    </row>
    <row r="19" spans="1:8" ht="15" customHeight="1" x14ac:dyDescent="0.25">
      <c r="A19" s="14">
        <v>5055891</v>
      </c>
      <c r="B19" s="9">
        <v>45014</v>
      </c>
      <c r="C19" s="8" t="s">
        <v>1</v>
      </c>
      <c r="D19" s="14">
        <v>180401</v>
      </c>
      <c r="E19" s="9">
        <v>45065</v>
      </c>
      <c r="F19" s="10">
        <v>67000</v>
      </c>
      <c r="G19" s="10">
        <v>62834</v>
      </c>
      <c r="H19" s="11" t="s">
        <v>2</v>
      </c>
    </row>
    <row r="20" spans="1:8" ht="15" customHeight="1" x14ac:dyDescent="0.25">
      <c r="A20" s="14">
        <v>5068152</v>
      </c>
      <c r="B20" s="9">
        <v>45028</v>
      </c>
      <c r="C20" s="8" t="s">
        <v>4</v>
      </c>
      <c r="D20" s="14">
        <v>180401</v>
      </c>
      <c r="E20" s="9">
        <v>45065</v>
      </c>
      <c r="F20" s="10">
        <v>34202</v>
      </c>
      <c r="G20" s="10">
        <v>30502</v>
      </c>
      <c r="H20" s="11" t="s">
        <v>3</v>
      </c>
    </row>
    <row r="21" spans="1:8" ht="15" customHeight="1" x14ac:dyDescent="0.25">
      <c r="A21" s="14">
        <v>5080791</v>
      </c>
      <c r="B21" s="9">
        <v>45040</v>
      </c>
      <c r="C21" s="8" t="s">
        <v>1</v>
      </c>
      <c r="D21" s="14">
        <v>180401</v>
      </c>
      <c r="E21" s="9">
        <v>45065</v>
      </c>
      <c r="F21" s="10">
        <v>67000</v>
      </c>
      <c r="G21" s="10">
        <v>66900</v>
      </c>
      <c r="H21" s="11" t="s">
        <v>2</v>
      </c>
    </row>
    <row r="22" spans="1:8" ht="15" customHeight="1" x14ac:dyDescent="0.25">
      <c r="A22" s="14">
        <v>5084059</v>
      </c>
      <c r="B22" s="9">
        <v>45042</v>
      </c>
      <c r="C22" s="8" t="s">
        <v>1</v>
      </c>
      <c r="D22" s="14">
        <v>180401</v>
      </c>
      <c r="E22" s="9">
        <v>45065</v>
      </c>
      <c r="F22" s="10">
        <v>80700</v>
      </c>
      <c r="G22" s="10">
        <v>80700</v>
      </c>
      <c r="H22" s="11" t="s">
        <v>2</v>
      </c>
    </row>
    <row r="23" spans="1:8" ht="15" customHeight="1" x14ac:dyDescent="0.25">
      <c r="A23" s="14">
        <v>5084808</v>
      </c>
      <c r="B23" s="9">
        <v>45043</v>
      </c>
      <c r="C23" s="8" t="s">
        <v>1</v>
      </c>
      <c r="D23" s="14">
        <v>180401</v>
      </c>
      <c r="E23" s="9">
        <v>45065</v>
      </c>
      <c r="F23" s="10">
        <v>67000</v>
      </c>
      <c r="G23" s="10">
        <v>66900</v>
      </c>
      <c r="H23" s="11" t="s">
        <v>2</v>
      </c>
    </row>
    <row r="24" spans="1:8" ht="15" customHeight="1" x14ac:dyDescent="0.25">
      <c r="A24" s="14">
        <v>5089011</v>
      </c>
      <c r="B24" s="9">
        <v>45048</v>
      </c>
      <c r="C24" s="8" t="s">
        <v>1</v>
      </c>
      <c r="D24" s="14">
        <v>181810</v>
      </c>
      <c r="E24" s="9">
        <v>45065</v>
      </c>
      <c r="F24" s="10">
        <v>80700</v>
      </c>
      <c r="G24" s="10">
        <v>80700</v>
      </c>
      <c r="H24" s="11" t="s">
        <v>2</v>
      </c>
    </row>
    <row r="25" spans="1:8" ht="15" customHeight="1" x14ac:dyDescent="0.25">
      <c r="A25" s="14">
        <v>5089919</v>
      </c>
      <c r="B25" s="9">
        <v>45049</v>
      </c>
      <c r="C25" s="8" t="s">
        <v>1</v>
      </c>
      <c r="D25" s="14">
        <v>181810</v>
      </c>
      <c r="E25" s="9">
        <v>45065</v>
      </c>
      <c r="F25" s="10">
        <v>66800</v>
      </c>
      <c r="G25" s="10">
        <v>62700</v>
      </c>
      <c r="H25" s="11" t="s">
        <v>2</v>
      </c>
    </row>
    <row r="26" spans="1:8" ht="15" customHeight="1" x14ac:dyDescent="0.25">
      <c r="A26" s="14">
        <v>5092381</v>
      </c>
      <c r="B26" s="9">
        <v>45051</v>
      </c>
      <c r="C26" s="8" t="s">
        <v>1</v>
      </c>
      <c r="D26" s="14">
        <v>181810</v>
      </c>
      <c r="E26" s="9">
        <v>45065</v>
      </c>
      <c r="F26" s="10">
        <v>21648</v>
      </c>
      <c r="G26" s="10">
        <v>17548</v>
      </c>
      <c r="H26" s="11" t="s">
        <v>3</v>
      </c>
    </row>
    <row r="27" spans="1:8" ht="15" customHeight="1" x14ac:dyDescent="0.25">
      <c r="A27" s="14">
        <v>5100604</v>
      </c>
      <c r="B27" s="9">
        <v>45059</v>
      </c>
      <c r="C27" s="8" t="s">
        <v>1</v>
      </c>
      <c r="D27" s="14">
        <v>184407</v>
      </c>
      <c r="E27" s="9">
        <v>45126</v>
      </c>
      <c r="F27" s="10">
        <v>67000</v>
      </c>
      <c r="G27" s="10">
        <v>66934</v>
      </c>
      <c r="H27" s="11" t="s">
        <v>2</v>
      </c>
    </row>
    <row r="28" spans="1:8" ht="15" customHeight="1" x14ac:dyDescent="0.25">
      <c r="A28" s="14">
        <v>5100837</v>
      </c>
      <c r="B28" s="9">
        <v>45059</v>
      </c>
      <c r="C28" s="8" t="s">
        <v>1</v>
      </c>
      <c r="D28" s="14">
        <v>182689</v>
      </c>
      <c r="E28" s="9">
        <v>45126</v>
      </c>
      <c r="F28" s="10">
        <v>146417</v>
      </c>
      <c r="G28" s="10">
        <v>142315</v>
      </c>
      <c r="H28" s="11" t="s">
        <v>3</v>
      </c>
    </row>
    <row r="29" spans="1:8" ht="15" customHeight="1" x14ac:dyDescent="0.25">
      <c r="A29" s="14">
        <v>5102593</v>
      </c>
      <c r="B29" s="9">
        <v>45062</v>
      </c>
      <c r="C29" s="8" t="s">
        <v>1</v>
      </c>
      <c r="D29" s="14">
        <v>181810</v>
      </c>
      <c r="E29" s="9">
        <v>45065</v>
      </c>
      <c r="F29" s="10">
        <v>67000</v>
      </c>
      <c r="G29" s="10">
        <v>62800</v>
      </c>
      <c r="H29" s="11" t="s">
        <v>2</v>
      </c>
    </row>
    <row r="30" spans="1:8" ht="15" customHeight="1" x14ac:dyDescent="0.25">
      <c r="A30" s="14">
        <v>5103213</v>
      </c>
      <c r="B30" s="9">
        <v>45062</v>
      </c>
      <c r="C30" s="8" t="s">
        <v>1</v>
      </c>
      <c r="D30" s="14">
        <v>181810</v>
      </c>
      <c r="E30" s="9">
        <v>45065</v>
      </c>
      <c r="F30" s="10">
        <v>80700</v>
      </c>
      <c r="G30" s="10">
        <v>80700</v>
      </c>
      <c r="H30" s="11" t="s">
        <v>2</v>
      </c>
    </row>
    <row r="31" spans="1:8" ht="15" customHeight="1" x14ac:dyDescent="0.25">
      <c r="A31" s="14">
        <v>5109056</v>
      </c>
      <c r="B31" s="9">
        <v>45069</v>
      </c>
      <c r="C31" s="8" t="s">
        <v>1</v>
      </c>
      <c r="D31" s="14">
        <v>182689</v>
      </c>
      <c r="E31" s="9">
        <v>45126</v>
      </c>
      <c r="F31" s="10">
        <v>67000</v>
      </c>
      <c r="G31" s="10">
        <v>62800</v>
      </c>
      <c r="H31" s="11" t="s">
        <v>2</v>
      </c>
    </row>
    <row r="32" spans="1:8" ht="15" customHeight="1" x14ac:dyDescent="0.25">
      <c r="A32" s="14">
        <v>5120288</v>
      </c>
      <c r="B32" s="9">
        <v>45078</v>
      </c>
      <c r="C32" s="8" t="s">
        <v>1</v>
      </c>
      <c r="D32" s="14">
        <v>184407</v>
      </c>
      <c r="E32" s="9">
        <v>45126</v>
      </c>
      <c r="F32" s="10">
        <v>80700</v>
      </c>
      <c r="G32" s="10">
        <v>80700</v>
      </c>
      <c r="H32" s="11" t="s">
        <v>2</v>
      </c>
    </row>
    <row r="33" spans="1:8" ht="15" customHeight="1" x14ac:dyDescent="0.25">
      <c r="A33" s="14">
        <v>5142692</v>
      </c>
      <c r="B33" s="9">
        <v>45103</v>
      </c>
      <c r="C33" s="8" t="s">
        <v>1</v>
      </c>
      <c r="D33" s="14">
        <v>185742</v>
      </c>
      <c r="E33" s="9">
        <v>45126</v>
      </c>
      <c r="F33" s="10">
        <v>80700</v>
      </c>
      <c r="G33" s="10">
        <v>76600</v>
      </c>
      <c r="H33" s="11" t="s">
        <v>2</v>
      </c>
    </row>
    <row r="34" spans="1:8" ht="15" customHeight="1" x14ac:dyDescent="0.25">
      <c r="A34" s="14">
        <v>5143986</v>
      </c>
      <c r="B34" s="9">
        <v>45104</v>
      </c>
      <c r="C34" s="8" t="s">
        <v>1</v>
      </c>
      <c r="D34" s="14">
        <v>185742</v>
      </c>
      <c r="E34" s="9">
        <v>45126</v>
      </c>
      <c r="F34" s="10">
        <v>992290</v>
      </c>
      <c r="G34" s="10">
        <v>929190</v>
      </c>
      <c r="H34" s="11" t="s">
        <v>2</v>
      </c>
    </row>
    <row r="35" spans="1:8" ht="15" customHeight="1" x14ac:dyDescent="0.25">
      <c r="A35" s="14">
        <v>5148379</v>
      </c>
      <c r="B35" s="9">
        <v>45107</v>
      </c>
      <c r="C35" s="8" t="s">
        <v>1</v>
      </c>
      <c r="D35" s="14">
        <v>187221</v>
      </c>
      <c r="E35" s="9">
        <v>45142</v>
      </c>
      <c r="F35" s="10">
        <v>160200</v>
      </c>
      <c r="G35" s="10">
        <v>143448</v>
      </c>
      <c r="H35" s="11" t="s">
        <v>2</v>
      </c>
    </row>
    <row r="36" spans="1:8" ht="15" customHeight="1" x14ac:dyDescent="0.25">
      <c r="A36" s="14">
        <v>5151257</v>
      </c>
      <c r="B36" s="9">
        <v>45112</v>
      </c>
      <c r="C36" s="8" t="s">
        <v>5</v>
      </c>
      <c r="D36" s="14">
        <v>186811</v>
      </c>
      <c r="E36" s="9">
        <v>45124</v>
      </c>
      <c r="F36" s="10">
        <v>5879365</v>
      </c>
      <c r="G36" s="10">
        <v>5879365</v>
      </c>
      <c r="H36" s="11" t="s">
        <v>2</v>
      </c>
    </row>
    <row r="37" spans="1:8" ht="15" customHeight="1" x14ac:dyDescent="0.25">
      <c r="A37" s="14">
        <v>5155537</v>
      </c>
      <c r="B37" s="9">
        <v>45117</v>
      </c>
      <c r="C37" s="8" t="s">
        <v>1</v>
      </c>
      <c r="D37" s="14">
        <v>187221</v>
      </c>
      <c r="E37" s="9">
        <v>45142</v>
      </c>
      <c r="F37" s="10">
        <v>35119</v>
      </c>
      <c r="G37" s="10">
        <v>31019</v>
      </c>
      <c r="H37" s="11" t="s">
        <v>3</v>
      </c>
    </row>
    <row r="38" spans="1:8" ht="15" customHeight="1" x14ac:dyDescent="0.25">
      <c r="A38" s="14">
        <v>5162817</v>
      </c>
      <c r="B38" s="9">
        <v>45122</v>
      </c>
      <c r="C38" s="8" t="s">
        <v>1</v>
      </c>
      <c r="D38" s="14">
        <v>189704</v>
      </c>
      <c r="E38" s="9">
        <v>45177</v>
      </c>
      <c r="F38" s="10">
        <v>923500</v>
      </c>
      <c r="G38" s="10">
        <v>840300</v>
      </c>
      <c r="H38" s="11" t="s">
        <v>2</v>
      </c>
    </row>
    <row r="39" spans="1:8" ht="15" customHeight="1" x14ac:dyDescent="0.25">
      <c r="A39" s="14">
        <v>5169309</v>
      </c>
      <c r="B39" s="9">
        <v>45129</v>
      </c>
      <c r="C39" s="8" t="s">
        <v>1</v>
      </c>
      <c r="D39" s="14">
        <v>189704</v>
      </c>
      <c r="E39" s="9">
        <v>45177</v>
      </c>
      <c r="F39" s="10">
        <v>122536</v>
      </c>
      <c r="G39" s="10">
        <v>92460</v>
      </c>
      <c r="H39" s="11" t="s">
        <v>3</v>
      </c>
    </row>
    <row r="40" spans="1:8" ht="15" customHeight="1" x14ac:dyDescent="0.25">
      <c r="A40" s="14">
        <v>5187321</v>
      </c>
      <c r="B40" s="9">
        <v>45147</v>
      </c>
      <c r="C40" s="8" t="s">
        <v>1</v>
      </c>
      <c r="D40" s="14">
        <v>189704</v>
      </c>
      <c r="E40" s="9">
        <v>45177</v>
      </c>
      <c r="F40" s="10">
        <v>80700</v>
      </c>
      <c r="G40" s="10">
        <v>80700</v>
      </c>
      <c r="H40" s="11" t="s">
        <v>2</v>
      </c>
    </row>
    <row r="41" spans="1:8" ht="15" customHeight="1" x14ac:dyDescent="0.25">
      <c r="A41" s="14">
        <v>5199117</v>
      </c>
      <c r="B41" s="9">
        <v>45156</v>
      </c>
      <c r="C41" s="8" t="s">
        <v>5</v>
      </c>
      <c r="D41" s="14">
        <v>191635</v>
      </c>
      <c r="E41" s="9">
        <v>45181</v>
      </c>
      <c r="F41" s="10">
        <v>3826068</v>
      </c>
      <c r="G41" s="10">
        <v>3521485</v>
      </c>
      <c r="H41" s="11" t="s">
        <v>2</v>
      </c>
    </row>
    <row r="42" spans="1:8" ht="15" customHeight="1" x14ac:dyDescent="0.25">
      <c r="A42" s="14">
        <v>5200261</v>
      </c>
      <c r="B42" s="9">
        <v>45160</v>
      </c>
      <c r="C42" s="8" t="s">
        <v>4</v>
      </c>
      <c r="D42" s="14">
        <v>192618</v>
      </c>
      <c r="E42" s="9">
        <v>45202</v>
      </c>
      <c r="F42" s="10">
        <v>828362</v>
      </c>
      <c r="G42" s="10">
        <v>807230</v>
      </c>
      <c r="H42" s="11" t="s">
        <v>2</v>
      </c>
    </row>
    <row r="43" spans="1:8" ht="15" customHeight="1" x14ac:dyDescent="0.25">
      <c r="A43" s="14">
        <v>5206015</v>
      </c>
      <c r="B43" s="9">
        <v>45164</v>
      </c>
      <c r="C43" s="8" t="s">
        <v>5</v>
      </c>
      <c r="D43" s="14">
        <v>192618</v>
      </c>
      <c r="E43" s="9">
        <v>45202</v>
      </c>
      <c r="F43" s="10">
        <v>80700</v>
      </c>
      <c r="G43" s="10">
        <v>76600</v>
      </c>
      <c r="H43" s="11" t="s">
        <v>2</v>
      </c>
    </row>
    <row r="44" spans="1:8" ht="15" customHeight="1" x14ac:dyDescent="0.25">
      <c r="A44" s="14">
        <v>5216190</v>
      </c>
      <c r="B44" s="9">
        <v>45174</v>
      </c>
      <c r="C44" s="8" t="s">
        <v>4</v>
      </c>
      <c r="D44" s="14">
        <v>192618</v>
      </c>
      <c r="E44" s="9">
        <v>45202</v>
      </c>
      <c r="F44" s="10">
        <v>80700</v>
      </c>
      <c r="G44" s="10">
        <v>76600</v>
      </c>
      <c r="H44" s="11" t="s">
        <v>2</v>
      </c>
    </row>
    <row r="45" spans="1:8" ht="15" customHeight="1" x14ac:dyDescent="0.25">
      <c r="A45" s="14">
        <v>5224233</v>
      </c>
      <c r="B45" s="9">
        <v>45181</v>
      </c>
      <c r="C45" s="8" t="s">
        <v>4</v>
      </c>
      <c r="D45" s="14">
        <v>192618</v>
      </c>
      <c r="E45" s="9">
        <v>45202</v>
      </c>
      <c r="F45" s="10">
        <v>58809</v>
      </c>
      <c r="G45" s="10">
        <v>54709</v>
      </c>
      <c r="H45" s="11" t="s">
        <v>2</v>
      </c>
    </row>
    <row r="46" spans="1:8" ht="15" customHeight="1" x14ac:dyDescent="0.25">
      <c r="A46" s="14">
        <v>5224728</v>
      </c>
      <c r="B46" s="9">
        <v>45181</v>
      </c>
      <c r="C46" s="8" t="s">
        <v>4</v>
      </c>
      <c r="D46" s="14">
        <v>192618</v>
      </c>
      <c r="E46" s="9">
        <v>45202</v>
      </c>
      <c r="F46" s="10">
        <v>67000</v>
      </c>
      <c r="G46" s="10">
        <v>62900</v>
      </c>
      <c r="H46" s="11" t="s">
        <v>2</v>
      </c>
    </row>
    <row r="47" spans="1:8" ht="15" customHeight="1" x14ac:dyDescent="0.25">
      <c r="A47" s="14">
        <v>5231490</v>
      </c>
      <c r="B47" s="9">
        <v>45188</v>
      </c>
      <c r="C47" s="8" t="s">
        <v>4</v>
      </c>
      <c r="D47" s="14">
        <v>192618</v>
      </c>
      <c r="E47" s="9">
        <v>45202</v>
      </c>
      <c r="F47" s="10">
        <v>566951</v>
      </c>
      <c r="G47" s="10">
        <v>507851</v>
      </c>
      <c r="H47" s="11" t="s">
        <v>3</v>
      </c>
    </row>
    <row r="49" spans="1:8" x14ac:dyDescent="0.25">
      <c r="A49" s="87" t="s">
        <v>20</v>
      </c>
      <c r="B49" s="87"/>
      <c r="C49" s="87"/>
      <c r="D49" s="87"/>
      <c r="E49" s="87"/>
      <c r="F49" s="87"/>
      <c r="G49" s="17">
        <f>SUBTOTAL(9,G9:G47)</f>
        <v>14249851</v>
      </c>
      <c r="H49" s="18"/>
    </row>
  </sheetData>
  <mergeCells count="7">
    <mergeCell ref="A49:F49"/>
    <mergeCell ref="A1:H1"/>
    <mergeCell ref="A2:H2"/>
    <mergeCell ref="A3:H3"/>
    <mergeCell ref="A4:H4"/>
    <mergeCell ref="A5:H5"/>
    <mergeCell ref="A6:H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7"/>
  <sheetViews>
    <sheetView workbookViewId="0">
      <selection activeCell="A3" sqref="A3:C7"/>
    </sheetView>
  </sheetViews>
  <sheetFormatPr baseColWidth="10" defaultRowHeight="15" x14ac:dyDescent="0.25"/>
  <cols>
    <col min="1" max="1" width="36.28515625" bestFit="1" customWidth="1"/>
    <col min="2" max="2" width="12.28515625" customWidth="1"/>
    <col min="3" max="3" width="15.85546875" bestFit="1" customWidth="1"/>
  </cols>
  <sheetData>
    <row r="3" spans="1:3" x14ac:dyDescent="0.25">
      <c r="A3" s="28" t="s">
        <v>91</v>
      </c>
      <c r="B3" t="s">
        <v>92</v>
      </c>
      <c r="C3" t="s">
        <v>93</v>
      </c>
    </row>
    <row r="4" spans="1:3" x14ac:dyDescent="0.25">
      <c r="A4" s="29" t="s">
        <v>82</v>
      </c>
      <c r="B4" s="30">
        <v>1</v>
      </c>
      <c r="C4" s="31">
        <v>76600</v>
      </c>
    </row>
    <row r="5" spans="1:3" x14ac:dyDescent="0.25">
      <c r="A5" s="29" t="s">
        <v>84</v>
      </c>
      <c r="B5" s="30">
        <v>1</v>
      </c>
      <c r="C5" s="31">
        <v>5879365</v>
      </c>
    </row>
    <row r="6" spans="1:3" x14ac:dyDescent="0.25">
      <c r="A6" s="29" t="s">
        <v>83</v>
      </c>
      <c r="B6" s="30">
        <v>37</v>
      </c>
      <c r="C6" s="31">
        <v>8293886</v>
      </c>
    </row>
    <row r="7" spans="1:3" x14ac:dyDescent="0.25">
      <c r="A7" s="29" t="s">
        <v>90</v>
      </c>
      <c r="B7" s="30">
        <v>39</v>
      </c>
      <c r="C7" s="31">
        <v>14249851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1"/>
  <sheetViews>
    <sheetView topLeftCell="D1" workbookViewId="0">
      <selection activeCell="C37" sqref="C37"/>
    </sheetView>
  </sheetViews>
  <sheetFormatPr baseColWidth="10" defaultRowHeight="15" x14ac:dyDescent="0.25"/>
  <cols>
    <col min="2" max="2" width="30.42578125" customWidth="1"/>
    <col min="4" max="4" width="25" customWidth="1"/>
    <col min="6" max="6" width="14.85546875" customWidth="1"/>
    <col min="11" max="11" width="17.28515625" customWidth="1"/>
    <col min="12" max="12" width="21.140625" customWidth="1"/>
    <col min="13" max="13" width="13.42578125" customWidth="1"/>
    <col min="14" max="14" width="16.42578125" customWidth="1"/>
    <col min="18" max="18" width="16.42578125" customWidth="1"/>
    <col min="19" max="20" width="14.28515625" customWidth="1"/>
    <col min="21" max="21" width="13.85546875" customWidth="1"/>
    <col min="22" max="22" width="15.42578125" customWidth="1"/>
    <col min="23" max="23" width="14.7109375" customWidth="1"/>
  </cols>
  <sheetData>
    <row r="1" spans="1:25" x14ac:dyDescent="0.25">
      <c r="I1" s="20">
        <f>SUBTOTAL(9,I3:I41)</f>
        <v>16346983</v>
      </c>
      <c r="J1" s="20">
        <f>SUBTOTAL(9,J3:J41)</f>
        <v>14249851</v>
      </c>
      <c r="K1" s="20"/>
      <c r="Q1" s="20">
        <f>SUBTOTAL(9,Q3:Q41)</f>
        <v>10386918</v>
      </c>
      <c r="R1" s="20" t="e">
        <f t="shared" ref="R1:Y1" si="0">SUBTOTAL(9,R3:R41)</f>
        <v>#N/A</v>
      </c>
      <c r="S1" s="20">
        <f>SUBTOTAL(9,S3:S41)</f>
        <v>0</v>
      </c>
      <c r="T1" s="20">
        <f t="shared" si="0"/>
        <v>37742845</v>
      </c>
      <c r="U1" s="20">
        <f t="shared" si="0"/>
        <v>10386918</v>
      </c>
      <c r="V1" s="20">
        <f t="shared" si="0"/>
        <v>567615</v>
      </c>
      <c r="W1" s="20">
        <f t="shared" si="0"/>
        <v>10296856</v>
      </c>
      <c r="X1" s="20">
        <f t="shared" si="0"/>
        <v>90062</v>
      </c>
      <c r="Y1" s="20">
        <f t="shared" si="0"/>
        <v>10296856</v>
      </c>
    </row>
    <row r="2" spans="1:25" s="19" customFormat="1" ht="45" x14ac:dyDescent="0.25">
      <c r="A2" s="21" t="s">
        <v>22</v>
      </c>
      <c r="B2" s="21" t="s">
        <v>23</v>
      </c>
      <c r="C2" s="22" t="s">
        <v>11</v>
      </c>
      <c r="D2" s="22" t="s">
        <v>25</v>
      </c>
      <c r="E2" s="21" t="s">
        <v>12</v>
      </c>
      <c r="F2" s="21" t="s">
        <v>13</v>
      </c>
      <c r="G2" s="21" t="s">
        <v>14</v>
      </c>
      <c r="H2" s="21" t="s">
        <v>15</v>
      </c>
      <c r="I2" s="21" t="s">
        <v>16</v>
      </c>
      <c r="J2" s="22" t="s">
        <v>17</v>
      </c>
      <c r="K2" s="27" t="s">
        <v>85</v>
      </c>
      <c r="L2" s="22" t="s">
        <v>72</v>
      </c>
      <c r="M2" s="26" t="s">
        <v>68</v>
      </c>
      <c r="N2" s="26" t="s">
        <v>67</v>
      </c>
      <c r="O2" s="22" t="s">
        <v>65</v>
      </c>
      <c r="P2" s="22" t="s">
        <v>66</v>
      </c>
      <c r="Q2" s="26" t="s">
        <v>74</v>
      </c>
      <c r="R2" s="22" t="s">
        <v>75</v>
      </c>
      <c r="S2" s="22" t="s">
        <v>89</v>
      </c>
      <c r="T2" s="26" t="s">
        <v>76</v>
      </c>
      <c r="U2" s="26" t="s">
        <v>77</v>
      </c>
      <c r="V2" s="26" t="s">
        <v>78</v>
      </c>
      <c r="W2" s="26" t="s">
        <v>79</v>
      </c>
      <c r="X2" s="26" t="s">
        <v>80</v>
      </c>
      <c r="Y2" s="22" t="s">
        <v>81</v>
      </c>
    </row>
    <row r="3" spans="1:25" x14ac:dyDescent="0.25">
      <c r="A3" s="23">
        <v>890939936</v>
      </c>
      <c r="B3" s="23" t="s">
        <v>24</v>
      </c>
      <c r="C3" s="23">
        <v>4927838</v>
      </c>
      <c r="D3" s="23" t="s">
        <v>26</v>
      </c>
      <c r="E3" s="24">
        <v>44880</v>
      </c>
      <c r="F3" s="23" t="s">
        <v>1</v>
      </c>
      <c r="G3" s="23">
        <v>169952</v>
      </c>
      <c r="H3" s="24">
        <v>44939</v>
      </c>
      <c r="I3" s="25">
        <v>80700</v>
      </c>
      <c r="J3" s="25">
        <v>4789</v>
      </c>
      <c r="K3" s="25" t="s">
        <v>86</v>
      </c>
      <c r="L3" s="23" t="s">
        <v>83</v>
      </c>
      <c r="M3" s="23" t="s">
        <v>69</v>
      </c>
      <c r="N3" s="23"/>
      <c r="O3" s="23">
        <v>4927838</v>
      </c>
      <c r="P3" s="23" t="s">
        <v>69</v>
      </c>
      <c r="Q3" s="25">
        <v>80700</v>
      </c>
      <c r="R3" s="25">
        <v>0</v>
      </c>
      <c r="S3" s="25">
        <v>0</v>
      </c>
      <c r="T3" s="25">
        <v>683199</v>
      </c>
      <c r="U3" s="25">
        <v>80700</v>
      </c>
      <c r="V3" s="25">
        <v>0</v>
      </c>
      <c r="W3" s="25">
        <v>80700</v>
      </c>
      <c r="X3" s="25">
        <v>0</v>
      </c>
      <c r="Y3" s="25">
        <v>80700</v>
      </c>
    </row>
    <row r="4" spans="1:25" x14ac:dyDescent="0.25">
      <c r="A4" s="23">
        <v>890939936</v>
      </c>
      <c r="B4" s="23" t="s">
        <v>24</v>
      </c>
      <c r="C4" s="23">
        <v>4930344</v>
      </c>
      <c r="D4" s="23" t="s">
        <v>27</v>
      </c>
      <c r="E4" s="24">
        <v>44882</v>
      </c>
      <c r="F4" s="23" t="s">
        <v>1</v>
      </c>
      <c r="G4" s="23">
        <v>169952</v>
      </c>
      <c r="H4" s="24">
        <v>44939</v>
      </c>
      <c r="I4" s="25">
        <v>118520</v>
      </c>
      <c r="J4" s="25">
        <v>7055</v>
      </c>
      <c r="K4" s="25" t="s">
        <v>86</v>
      </c>
      <c r="L4" s="23" t="s">
        <v>83</v>
      </c>
      <c r="M4" s="23" t="s">
        <v>69</v>
      </c>
      <c r="N4" s="23"/>
      <c r="O4" s="23">
        <v>4930344</v>
      </c>
      <c r="P4" s="23" t="s">
        <v>69</v>
      </c>
      <c r="Q4" s="25">
        <v>118520</v>
      </c>
      <c r="R4" s="25">
        <v>0</v>
      </c>
      <c r="S4" s="25">
        <v>0</v>
      </c>
      <c r="T4" s="25">
        <v>1003185</v>
      </c>
      <c r="U4" s="25">
        <v>118520</v>
      </c>
      <c r="V4" s="25">
        <v>12800</v>
      </c>
      <c r="W4" s="25">
        <v>118520</v>
      </c>
      <c r="X4" s="25">
        <v>0</v>
      </c>
      <c r="Y4" s="25">
        <v>118520</v>
      </c>
    </row>
    <row r="5" spans="1:25" x14ac:dyDescent="0.25">
      <c r="A5" s="23">
        <v>890939936</v>
      </c>
      <c r="B5" s="23" t="s">
        <v>24</v>
      </c>
      <c r="C5" s="23">
        <v>4952876</v>
      </c>
      <c r="D5" s="23" t="s">
        <v>28</v>
      </c>
      <c r="E5" s="24">
        <v>44908</v>
      </c>
      <c r="F5" s="23" t="s">
        <v>1</v>
      </c>
      <c r="G5" s="23">
        <v>169952</v>
      </c>
      <c r="H5" s="24">
        <v>44939</v>
      </c>
      <c r="I5" s="25">
        <v>80700</v>
      </c>
      <c r="J5" s="25">
        <v>4789</v>
      </c>
      <c r="K5" s="25" t="s">
        <v>86</v>
      </c>
      <c r="L5" s="23" t="s">
        <v>83</v>
      </c>
      <c r="M5" s="23" t="s">
        <v>69</v>
      </c>
      <c r="N5" s="23"/>
      <c r="O5" s="23">
        <v>4952876</v>
      </c>
      <c r="P5" s="23" t="s">
        <v>69</v>
      </c>
      <c r="Q5" s="25">
        <v>80700</v>
      </c>
      <c r="R5" s="25">
        <v>0</v>
      </c>
      <c r="S5" s="25">
        <v>0</v>
      </c>
      <c r="T5" s="25">
        <v>683199</v>
      </c>
      <c r="U5" s="25">
        <v>80700</v>
      </c>
      <c r="V5" s="25">
        <v>3700</v>
      </c>
      <c r="W5" s="25">
        <v>80700</v>
      </c>
      <c r="X5" s="25">
        <v>0</v>
      </c>
      <c r="Y5" s="25">
        <v>80700</v>
      </c>
    </row>
    <row r="6" spans="1:25" x14ac:dyDescent="0.25">
      <c r="A6" s="23">
        <v>890939936</v>
      </c>
      <c r="B6" s="23" t="s">
        <v>24</v>
      </c>
      <c r="C6" s="23">
        <v>4987495</v>
      </c>
      <c r="D6" s="23" t="s">
        <v>29</v>
      </c>
      <c r="E6" s="24">
        <v>44946</v>
      </c>
      <c r="F6" s="23" t="s">
        <v>1</v>
      </c>
      <c r="G6" s="23">
        <v>172967</v>
      </c>
      <c r="H6" s="24">
        <v>44965</v>
      </c>
      <c r="I6" s="25">
        <v>123821</v>
      </c>
      <c r="J6" s="25">
        <v>11357</v>
      </c>
      <c r="K6" s="25" t="s">
        <v>86</v>
      </c>
      <c r="L6" s="23" t="s">
        <v>83</v>
      </c>
      <c r="M6" s="23" t="s">
        <v>69</v>
      </c>
      <c r="N6" s="23"/>
      <c r="O6" s="23">
        <v>4987495</v>
      </c>
      <c r="P6" s="23" t="s">
        <v>69</v>
      </c>
      <c r="Q6" s="25">
        <v>123821</v>
      </c>
      <c r="R6" s="25">
        <v>0</v>
      </c>
      <c r="S6" s="25">
        <v>0</v>
      </c>
      <c r="T6" s="25">
        <v>345006</v>
      </c>
      <c r="U6" s="25">
        <v>123821</v>
      </c>
      <c r="V6" s="25">
        <v>3700</v>
      </c>
      <c r="W6" s="25">
        <v>123821</v>
      </c>
      <c r="X6" s="25">
        <v>0</v>
      </c>
      <c r="Y6" s="25">
        <v>123821</v>
      </c>
    </row>
    <row r="7" spans="1:25" x14ac:dyDescent="0.25">
      <c r="A7" s="23">
        <v>890939936</v>
      </c>
      <c r="B7" s="23" t="s">
        <v>24</v>
      </c>
      <c r="C7" s="23">
        <v>5001686</v>
      </c>
      <c r="D7" s="23" t="s">
        <v>30</v>
      </c>
      <c r="E7" s="24">
        <v>44959</v>
      </c>
      <c r="F7" s="23" t="s">
        <v>1</v>
      </c>
      <c r="G7" s="23">
        <v>173682</v>
      </c>
      <c r="H7" s="24">
        <v>44965</v>
      </c>
      <c r="I7" s="25">
        <v>828362</v>
      </c>
      <c r="J7" s="25">
        <v>9400</v>
      </c>
      <c r="K7" s="25" t="s">
        <v>86</v>
      </c>
      <c r="L7" s="23" t="s">
        <v>83</v>
      </c>
      <c r="M7" s="23" t="s">
        <v>69</v>
      </c>
      <c r="N7" s="23"/>
      <c r="O7" s="23">
        <v>5001686</v>
      </c>
      <c r="P7" s="23" t="s">
        <v>69</v>
      </c>
      <c r="Q7" s="25">
        <v>828362</v>
      </c>
      <c r="R7" s="25">
        <v>0</v>
      </c>
      <c r="S7" s="25">
        <v>0</v>
      </c>
      <c r="T7" s="25">
        <v>2700000</v>
      </c>
      <c r="U7" s="25">
        <v>828362</v>
      </c>
      <c r="V7" s="25">
        <v>0</v>
      </c>
      <c r="W7" s="25">
        <v>828362</v>
      </c>
      <c r="X7" s="25">
        <v>0</v>
      </c>
      <c r="Y7" s="25">
        <v>828362</v>
      </c>
    </row>
    <row r="8" spans="1:25" x14ac:dyDescent="0.25">
      <c r="A8" s="23">
        <v>890939936</v>
      </c>
      <c r="B8" s="23" t="s">
        <v>24</v>
      </c>
      <c r="C8" s="23">
        <v>5002308</v>
      </c>
      <c r="D8" s="23" t="s">
        <v>31</v>
      </c>
      <c r="E8" s="24">
        <v>44960</v>
      </c>
      <c r="F8" s="23" t="s">
        <v>1</v>
      </c>
      <c r="G8" s="23">
        <v>173682</v>
      </c>
      <c r="H8" s="24">
        <v>44965</v>
      </c>
      <c r="I8" s="25">
        <v>67000</v>
      </c>
      <c r="J8" s="25">
        <v>20888</v>
      </c>
      <c r="K8" s="25" t="s">
        <v>86</v>
      </c>
      <c r="L8" s="23" t="s">
        <v>83</v>
      </c>
      <c r="M8" s="23" t="s">
        <v>69</v>
      </c>
      <c r="N8" s="23"/>
      <c r="O8" s="23">
        <v>5002308</v>
      </c>
      <c r="P8" s="23" t="s">
        <v>69</v>
      </c>
      <c r="Q8" s="25">
        <v>67000</v>
      </c>
      <c r="R8" s="25">
        <v>0</v>
      </c>
      <c r="S8" s="25">
        <v>0</v>
      </c>
      <c r="T8" s="25">
        <v>415008</v>
      </c>
      <c r="U8" s="25">
        <v>67000</v>
      </c>
      <c r="V8" s="25">
        <v>0</v>
      </c>
      <c r="W8" s="25">
        <v>67000</v>
      </c>
      <c r="X8" s="25">
        <v>0</v>
      </c>
      <c r="Y8" s="25">
        <v>67000</v>
      </c>
    </row>
    <row r="9" spans="1:25" x14ac:dyDescent="0.25">
      <c r="A9" s="23">
        <v>890939936</v>
      </c>
      <c r="B9" s="23" t="s">
        <v>24</v>
      </c>
      <c r="C9" s="23">
        <v>5007819</v>
      </c>
      <c r="D9" s="23" t="s">
        <v>32</v>
      </c>
      <c r="E9" s="24">
        <v>44966</v>
      </c>
      <c r="F9" s="23" t="s">
        <v>1</v>
      </c>
      <c r="G9" s="23">
        <v>174246</v>
      </c>
      <c r="H9" s="24">
        <v>44971</v>
      </c>
      <c r="I9" s="25">
        <v>80713</v>
      </c>
      <c r="J9" s="25">
        <v>4802</v>
      </c>
      <c r="K9" s="25" t="s">
        <v>86</v>
      </c>
      <c r="L9" s="23" t="s">
        <v>83</v>
      </c>
      <c r="M9" s="23" t="s">
        <v>69</v>
      </c>
      <c r="N9" s="23"/>
      <c r="O9" s="23">
        <v>5007819</v>
      </c>
      <c r="P9" s="23" t="s">
        <v>69</v>
      </c>
      <c r="Q9" s="25">
        <v>80713</v>
      </c>
      <c r="R9" s="25">
        <v>0</v>
      </c>
      <c r="S9" s="25">
        <v>0</v>
      </c>
      <c r="T9" s="25">
        <v>683199</v>
      </c>
      <c r="U9" s="25">
        <v>80713</v>
      </c>
      <c r="V9" s="25">
        <v>4100</v>
      </c>
      <c r="W9" s="25">
        <v>80713</v>
      </c>
      <c r="X9" s="25">
        <v>0</v>
      </c>
      <c r="Y9" s="25">
        <v>80713</v>
      </c>
    </row>
    <row r="10" spans="1:25" x14ac:dyDescent="0.25">
      <c r="A10" s="23">
        <v>890939936</v>
      </c>
      <c r="B10" s="23" t="s">
        <v>24</v>
      </c>
      <c r="C10" s="23">
        <v>5013983</v>
      </c>
      <c r="D10" s="23" t="s">
        <v>33</v>
      </c>
      <c r="E10" s="24">
        <v>44972</v>
      </c>
      <c r="F10" s="23" t="s">
        <v>1</v>
      </c>
      <c r="G10" s="23">
        <v>175975</v>
      </c>
      <c r="H10" s="24">
        <v>45002</v>
      </c>
      <c r="I10" s="25">
        <v>65700</v>
      </c>
      <c r="J10" s="25">
        <v>14337</v>
      </c>
      <c r="K10" s="25" t="s">
        <v>86</v>
      </c>
      <c r="L10" s="23" t="s">
        <v>83</v>
      </c>
      <c r="M10" s="23" t="s">
        <v>69</v>
      </c>
      <c r="N10" s="23"/>
      <c r="O10" s="23">
        <v>5013983</v>
      </c>
      <c r="P10" s="23" t="s">
        <v>69</v>
      </c>
      <c r="Q10" s="25">
        <v>65700</v>
      </c>
      <c r="R10" s="25">
        <v>0</v>
      </c>
      <c r="S10" s="25">
        <v>0</v>
      </c>
      <c r="T10" s="25">
        <v>205568</v>
      </c>
      <c r="U10" s="25">
        <v>65700</v>
      </c>
      <c r="V10" s="25">
        <v>5900</v>
      </c>
      <c r="W10" s="25">
        <v>65700</v>
      </c>
      <c r="X10" s="25">
        <v>0</v>
      </c>
      <c r="Y10" s="25">
        <v>65700</v>
      </c>
    </row>
    <row r="11" spans="1:25" x14ac:dyDescent="0.25">
      <c r="A11" s="23">
        <v>890939936</v>
      </c>
      <c r="B11" s="23" t="s">
        <v>24</v>
      </c>
      <c r="C11" s="23">
        <v>5022213</v>
      </c>
      <c r="D11" s="23" t="s">
        <v>34</v>
      </c>
      <c r="E11" s="24">
        <v>44979</v>
      </c>
      <c r="F11" s="23" t="s">
        <v>1</v>
      </c>
      <c r="G11" s="23">
        <v>175975</v>
      </c>
      <c r="H11" s="24">
        <v>45002</v>
      </c>
      <c r="I11" s="25">
        <v>67000</v>
      </c>
      <c r="J11" s="25">
        <v>14500</v>
      </c>
      <c r="K11" s="25" t="s">
        <v>86</v>
      </c>
      <c r="L11" s="23" t="s">
        <v>83</v>
      </c>
      <c r="M11" s="23" t="s">
        <v>69</v>
      </c>
      <c r="N11" s="23"/>
      <c r="O11" s="23">
        <v>5022213</v>
      </c>
      <c r="P11" s="23" t="s">
        <v>69</v>
      </c>
      <c r="Q11" s="25">
        <v>67000</v>
      </c>
      <c r="R11" s="25">
        <v>0</v>
      </c>
      <c r="S11" s="25">
        <v>0</v>
      </c>
      <c r="T11" s="25">
        <v>471600</v>
      </c>
      <c r="U11" s="25">
        <v>67000</v>
      </c>
      <c r="V11" s="25">
        <v>0</v>
      </c>
      <c r="W11" s="25">
        <v>66900</v>
      </c>
      <c r="X11" s="25">
        <v>100</v>
      </c>
      <c r="Y11" s="25">
        <v>66900</v>
      </c>
    </row>
    <row r="12" spans="1:25" x14ac:dyDescent="0.25">
      <c r="A12" s="23">
        <v>890939936</v>
      </c>
      <c r="B12" s="23" t="s">
        <v>24</v>
      </c>
      <c r="C12" s="23">
        <v>5025858</v>
      </c>
      <c r="D12" s="23" t="s">
        <v>35</v>
      </c>
      <c r="E12" s="24">
        <v>44984</v>
      </c>
      <c r="F12" s="23" t="s">
        <v>1</v>
      </c>
      <c r="G12" s="23">
        <v>175975</v>
      </c>
      <c r="H12" s="24">
        <v>45002</v>
      </c>
      <c r="I12" s="25">
        <v>57600</v>
      </c>
      <c r="J12" s="25">
        <v>12444</v>
      </c>
      <c r="K12" s="25" t="s">
        <v>86</v>
      </c>
      <c r="L12" s="23" t="s">
        <v>83</v>
      </c>
      <c r="M12" s="23" t="s">
        <v>69</v>
      </c>
      <c r="N12" s="23"/>
      <c r="O12" s="23">
        <v>5025858</v>
      </c>
      <c r="P12" s="23" t="s">
        <v>69</v>
      </c>
      <c r="Q12" s="25">
        <v>57600</v>
      </c>
      <c r="R12" s="25">
        <v>0</v>
      </c>
      <c r="S12" s="25">
        <v>0</v>
      </c>
      <c r="T12" s="25">
        <v>405504</v>
      </c>
      <c r="U12" s="25">
        <v>57600</v>
      </c>
      <c r="V12" s="25">
        <v>0</v>
      </c>
      <c r="W12" s="25">
        <v>57500</v>
      </c>
      <c r="X12" s="25">
        <v>100</v>
      </c>
      <c r="Y12" s="25">
        <v>57500</v>
      </c>
    </row>
    <row r="13" spans="1:25" x14ac:dyDescent="0.25">
      <c r="A13" s="23">
        <v>890939936</v>
      </c>
      <c r="B13" s="23" t="s">
        <v>24</v>
      </c>
      <c r="C13" s="23">
        <v>5055891</v>
      </c>
      <c r="D13" s="23" t="s">
        <v>36</v>
      </c>
      <c r="E13" s="24">
        <v>45014</v>
      </c>
      <c r="F13" s="23" t="s">
        <v>1</v>
      </c>
      <c r="G13" s="23">
        <v>180401</v>
      </c>
      <c r="H13" s="24">
        <v>45065</v>
      </c>
      <c r="I13" s="25">
        <v>67000</v>
      </c>
      <c r="J13" s="25">
        <v>62834</v>
      </c>
      <c r="K13" s="25" t="s">
        <v>86</v>
      </c>
      <c r="L13" s="23" t="s">
        <v>83</v>
      </c>
      <c r="M13" s="23" t="s">
        <v>69</v>
      </c>
      <c r="N13" s="23" t="s">
        <v>73</v>
      </c>
      <c r="O13" s="23">
        <v>5055891</v>
      </c>
      <c r="P13" s="23" t="s">
        <v>69</v>
      </c>
      <c r="Q13" s="25">
        <v>67000</v>
      </c>
      <c r="R13" s="25">
        <v>0</v>
      </c>
      <c r="S13" s="25">
        <v>0</v>
      </c>
      <c r="T13" s="25">
        <v>415008</v>
      </c>
      <c r="U13" s="25">
        <v>67000</v>
      </c>
      <c r="V13" s="25">
        <v>4100</v>
      </c>
      <c r="W13" s="25">
        <v>66934</v>
      </c>
      <c r="X13" s="25">
        <v>66</v>
      </c>
      <c r="Y13" s="25">
        <v>66934</v>
      </c>
    </row>
    <row r="14" spans="1:25" x14ac:dyDescent="0.25">
      <c r="A14" s="23">
        <v>890939936</v>
      </c>
      <c r="B14" s="23" t="s">
        <v>24</v>
      </c>
      <c r="C14" s="23">
        <v>5068152</v>
      </c>
      <c r="D14" s="23" t="s">
        <v>37</v>
      </c>
      <c r="E14" s="24">
        <v>45028</v>
      </c>
      <c r="F14" s="23" t="s">
        <v>4</v>
      </c>
      <c r="G14" s="23">
        <v>180401</v>
      </c>
      <c r="H14" s="24">
        <v>45065</v>
      </c>
      <c r="I14" s="25">
        <v>34202</v>
      </c>
      <c r="J14" s="25">
        <v>30502</v>
      </c>
      <c r="K14" s="25" t="s">
        <v>83</v>
      </c>
      <c r="L14" s="23" t="s">
        <v>83</v>
      </c>
      <c r="M14" s="23" t="s">
        <v>69</v>
      </c>
      <c r="N14" s="23" t="s">
        <v>73</v>
      </c>
      <c r="O14" s="23">
        <v>5068152</v>
      </c>
      <c r="P14" s="23" t="s">
        <v>69</v>
      </c>
      <c r="Q14" s="25">
        <v>34202</v>
      </c>
      <c r="R14" s="25">
        <v>0</v>
      </c>
      <c r="S14" s="25">
        <v>0</v>
      </c>
      <c r="T14" s="25">
        <v>34202</v>
      </c>
      <c r="U14" s="25">
        <v>34202</v>
      </c>
      <c r="V14" s="25">
        <v>3700</v>
      </c>
      <c r="W14" s="25">
        <v>34202</v>
      </c>
      <c r="X14" s="25">
        <v>0</v>
      </c>
      <c r="Y14" s="25">
        <v>34202</v>
      </c>
    </row>
    <row r="15" spans="1:25" x14ac:dyDescent="0.25">
      <c r="A15" s="23">
        <v>890939936</v>
      </c>
      <c r="B15" s="23" t="s">
        <v>24</v>
      </c>
      <c r="C15" s="23">
        <v>5080791</v>
      </c>
      <c r="D15" s="23" t="s">
        <v>38</v>
      </c>
      <c r="E15" s="24">
        <v>45040</v>
      </c>
      <c r="F15" s="23" t="s">
        <v>1</v>
      </c>
      <c r="G15" s="23">
        <v>180401</v>
      </c>
      <c r="H15" s="24">
        <v>45065</v>
      </c>
      <c r="I15" s="25">
        <v>67000</v>
      </c>
      <c r="J15" s="25">
        <v>66900</v>
      </c>
      <c r="K15" s="25" t="s">
        <v>86</v>
      </c>
      <c r="L15" s="23" t="s">
        <v>83</v>
      </c>
      <c r="M15" s="23" t="s">
        <v>69</v>
      </c>
      <c r="N15" s="23" t="s">
        <v>73</v>
      </c>
      <c r="O15" s="23">
        <v>5080791</v>
      </c>
      <c r="P15" s="23" t="s">
        <v>69</v>
      </c>
      <c r="Q15" s="25">
        <v>67000</v>
      </c>
      <c r="R15" s="25">
        <v>0</v>
      </c>
      <c r="S15" s="25">
        <v>0</v>
      </c>
      <c r="T15" s="25">
        <v>471600</v>
      </c>
      <c r="U15" s="25">
        <v>67000</v>
      </c>
      <c r="V15" s="25">
        <v>0</v>
      </c>
      <c r="W15" s="25">
        <v>66900</v>
      </c>
      <c r="X15" s="25">
        <v>100</v>
      </c>
      <c r="Y15" s="25">
        <v>66900</v>
      </c>
    </row>
    <row r="16" spans="1:25" x14ac:dyDescent="0.25">
      <c r="A16" s="23">
        <v>890939936</v>
      </c>
      <c r="B16" s="23" t="s">
        <v>24</v>
      </c>
      <c r="C16" s="23">
        <v>5084059</v>
      </c>
      <c r="D16" s="23" t="s">
        <v>39</v>
      </c>
      <c r="E16" s="24">
        <v>45042</v>
      </c>
      <c r="F16" s="23" t="s">
        <v>1</v>
      </c>
      <c r="G16" s="23">
        <v>180401</v>
      </c>
      <c r="H16" s="24">
        <v>45065</v>
      </c>
      <c r="I16" s="25">
        <v>80700</v>
      </c>
      <c r="J16" s="25">
        <v>80700</v>
      </c>
      <c r="K16" s="25" t="s">
        <v>86</v>
      </c>
      <c r="L16" s="23" t="s">
        <v>83</v>
      </c>
      <c r="M16" s="23" t="s">
        <v>69</v>
      </c>
      <c r="N16" s="23" t="s">
        <v>73</v>
      </c>
      <c r="O16" s="23">
        <v>5084059</v>
      </c>
      <c r="P16" s="23" t="s">
        <v>69</v>
      </c>
      <c r="Q16" s="25">
        <v>80700</v>
      </c>
      <c r="R16" s="25">
        <v>0</v>
      </c>
      <c r="S16" s="25">
        <v>0</v>
      </c>
      <c r="T16" s="25">
        <v>507600</v>
      </c>
      <c r="U16" s="25">
        <v>80700</v>
      </c>
      <c r="V16" s="25">
        <v>0</v>
      </c>
      <c r="W16" s="25">
        <v>80700</v>
      </c>
      <c r="X16" s="25">
        <v>0</v>
      </c>
      <c r="Y16" s="25">
        <v>80700</v>
      </c>
    </row>
    <row r="17" spans="1:25" x14ac:dyDescent="0.25">
      <c r="A17" s="23">
        <v>890939936</v>
      </c>
      <c r="B17" s="23" t="s">
        <v>24</v>
      </c>
      <c r="C17" s="23">
        <v>5084808</v>
      </c>
      <c r="D17" s="23" t="s">
        <v>40</v>
      </c>
      <c r="E17" s="24">
        <v>45043</v>
      </c>
      <c r="F17" s="23" t="s">
        <v>1</v>
      </c>
      <c r="G17" s="23">
        <v>180401</v>
      </c>
      <c r="H17" s="24">
        <v>45065</v>
      </c>
      <c r="I17" s="25">
        <v>67000</v>
      </c>
      <c r="J17" s="25">
        <v>66900</v>
      </c>
      <c r="K17" s="25" t="s">
        <v>86</v>
      </c>
      <c r="L17" s="23" t="s">
        <v>83</v>
      </c>
      <c r="M17" s="23" t="s">
        <v>69</v>
      </c>
      <c r="N17" s="23" t="s">
        <v>73</v>
      </c>
      <c r="O17" s="23">
        <v>5084808</v>
      </c>
      <c r="P17" s="23" t="s">
        <v>69</v>
      </c>
      <c r="Q17" s="25">
        <v>67000</v>
      </c>
      <c r="R17" s="25">
        <v>0</v>
      </c>
      <c r="S17" s="25">
        <v>0</v>
      </c>
      <c r="T17" s="25">
        <v>415008</v>
      </c>
      <c r="U17" s="25">
        <v>67000</v>
      </c>
      <c r="V17" s="25">
        <v>0</v>
      </c>
      <c r="W17" s="25">
        <v>66900</v>
      </c>
      <c r="X17" s="25">
        <v>100</v>
      </c>
      <c r="Y17" s="25">
        <v>66900</v>
      </c>
    </row>
    <row r="18" spans="1:25" x14ac:dyDescent="0.25">
      <c r="A18" s="23">
        <v>890939936</v>
      </c>
      <c r="B18" s="23" t="s">
        <v>24</v>
      </c>
      <c r="C18" s="23">
        <v>5089011</v>
      </c>
      <c r="D18" s="23" t="s">
        <v>41</v>
      </c>
      <c r="E18" s="24">
        <v>45048</v>
      </c>
      <c r="F18" s="23" t="s">
        <v>1</v>
      </c>
      <c r="G18" s="23">
        <v>181810</v>
      </c>
      <c r="H18" s="24">
        <v>45065</v>
      </c>
      <c r="I18" s="25">
        <v>80700</v>
      </c>
      <c r="J18" s="25">
        <v>80700</v>
      </c>
      <c r="K18" s="25" t="s">
        <v>86</v>
      </c>
      <c r="L18" s="23" t="s">
        <v>83</v>
      </c>
      <c r="M18" s="23" t="s">
        <v>69</v>
      </c>
      <c r="N18" s="23" t="s">
        <v>73</v>
      </c>
      <c r="O18" s="23">
        <v>5089011</v>
      </c>
      <c r="P18" s="23" t="s">
        <v>69</v>
      </c>
      <c r="Q18" s="25">
        <v>80700</v>
      </c>
      <c r="R18" s="25">
        <v>0</v>
      </c>
      <c r="S18" s="25">
        <v>0</v>
      </c>
      <c r="T18" s="25">
        <v>683199</v>
      </c>
      <c r="U18" s="25">
        <v>80700</v>
      </c>
      <c r="V18" s="25">
        <v>0</v>
      </c>
      <c r="W18" s="25">
        <v>80700</v>
      </c>
      <c r="X18" s="25">
        <v>0</v>
      </c>
      <c r="Y18" s="25">
        <v>80700</v>
      </c>
    </row>
    <row r="19" spans="1:25" x14ac:dyDescent="0.25">
      <c r="A19" s="23">
        <v>890939936</v>
      </c>
      <c r="B19" s="23" t="s">
        <v>24</v>
      </c>
      <c r="C19" s="23">
        <v>5089919</v>
      </c>
      <c r="D19" s="23" t="s">
        <v>42</v>
      </c>
      <c r="E19" s="24">
        <v>45049</v>
      </c>
      <c r="F19" s="23" t="s">
        <v>1</v>
      </c>
      <c r="G19" s="23">
        <v>181810</v>
      </c>
      <c r="H19" s="24">
        <v>45065</v>
      </c>
      <c r="I19" s="25">
        <v>66800</v>
      </c>
      <c r="J19" s="25">
        <v>62700</v>
      </c>
      <c r="K19" s="25" t="s">
        <v>86</v>
      </c>
      <c r="L19" s="23" t="s">
        <v>83</v>
      </c>
      <c r="M19" s="23" t="s">
        <v>69</v>
      </c>
      <c r="N19" s="23" t="s">
        <v>73</v>
      </c>
      <c r="O19" s="23">
        <v>5089919</v>
      </c>
      <c r="P19" s="23" t="s">
        <v>69</v>
      </c>
      <c r="Q19" s="25">
        <v>66800</v>
      </c>
      <c r="R19" s="25">
        <v>0</v>
      </c>
      <c r="S19" s="25">
        <v>0</v>
      </c>
      <c r="T19" s="25">
        <v>519300</v>
      </c>
      <c r="U19" s="25">
        <v>66800</v>
      </c>
      <c r="V19" s="25">
        <v>4100</v>
      </c>
      <c r="W19" s="25">
        <v>66800</v>
      </c>
      <c r="X19" s="25">
        <v>0</v>
      </c>
      <c r="Y19" s="25">
        <v>66800</v>
      </c>
    </row>
    <row r="20" spans="1:25" x14ac:dyDescent="0.25">
      <c r="A20" s="23">
        <v>890939936</v>
      </c>
      <c r="B20" s="23" t="s">
        <v>24</v>
      </c>
      <c r="C20" s="23">
        <v>5092381</v>
      </c>
      <c r="D20" s="23" t="s">
        <v>43</v>
      </c>
      <c r="E20" s="24">
        <v>45051</v>
      </c>
      <c r="F20" s="23" t="s">
        <v>1</v>
      </c>
      <c r="G20" s="23">
        <v>181810</v>
      </c>
      <c r="H20" s="24">
        <v>45065</v>
      </c>
      <c r="I20" s="25">
        <v>21648</v>
      </c>
      <c r="J20" s="25">
        <v>17548</v>
      </c>
      <c r="K20" s="25" t="s">
        <v>86</v>
      </c>
      <c r="L20" s="23" t="s">
        <v>83</v>
      </c>
      <c r="M20" s="23" t="s">
        <v>69</v>
      </c>
      <c r="N20" s="23" t="s">
        <v>73</v>
      </c>
      <c r="O20" s="23">
        <v>5092381</v>
      </c>
      <c r="P20" s="23" t="s">
        <v>69</v>
      </c>
      <c r="Q20" s="25">
        <v>21648</v>
      </c>
      <c r="R20" s="25">
        <v>0</v>
      </c>
      <c r="S20" s="25">
        <v>0</v>
      </c>
      <c r="T20" s="25">
        <v>370404</v>
      </c>
      <c r="U20" s="25">
        <v>21648</v>
      </c>
      <c r="V20" s="25">
        <v>4100</v>
      </c>
      <c r="W20" s="25">
        <v>21648</v>
      </c>
      <c r="X20" s="25">
        <v>0</v>
      </c>
      <c r="Y20" s="25">
        <v>21648</v>
      </c>
    </row>
    <row r="21" spans="1:25" x14ac:dyDescent="0.25">
      <c r="A21" s="23">
        <v>890939936</v>
      </c>
      <c r="B21" s="23" t="s">
        <v>24</v>
      </c>
      <c r="C21" s="23">
        <v>5100604</v>
      </c>
      <c r="D21" s="23" t="s">
        <v>44</v>
      </c>
      <c r="E21" s="24">
        <v>45059</v>
      </c>
      <c r="F21" s="23" t="s">
        <v>1</v>
      </c>
      <c r="G21" s="23">
        <v>184407</v>
      </c>
      <c r="H21" s="24">
        <v>45126</v>
      </c>
      <c r="I21" s="25">
        <v>67000</v>
      </c>
      <c r="J21" s="25">
        <v>66934</v>
      </c>
      <c r="K21" s="25" t="s">
        <v>86</v>
      </c>
      <c r="L21" s="23" t="s">
        <v>83</v>
      </c>
      <c r="M21" s="23" t="s">
        <v>69</v>
      </c>
      <c r="N21" s="23" t="s">
        <v>73</v>
      </c>
      <c r="O21" s="23">
        <v>5100604</v>
      </c>
      <c r="P21" s="23" t="s">
        <v>69</v>
      </c>
      <c r="Q21" s="25">
        <v>67000</v>
      </c>
      <c r="R21" s="25">
        <v>0</v>
      </c>
      <c r="S21" s="25">
        <v>0</v>
      </c>
      <c r="T21" s="25">
        <v>415008</v>
      </c>
      <c r="U21" s="25">
        <v>67000</v>
      </c>
      <c r="V21" s="25">
        <v>0</v>
      </c>
      <c r="W21" s="25">
        <v>66934</v>
      </c>
      <c r="X21" s="25">
        <v>66</v>
      </c>
      <c r="Y21" s="25">
        <v>66934</v>
      </c>
    </row>
    <row r="22" spans="1:25" x14ac:dyDescent="0.25">
      <c r="A22" s="23">
        <v>890939936</v>
      </c>
      <c r="B22" s="23" t="s">
        <v>24</v>
      </c>
      <c r="C22" s="23">
        <v>5100837</v>
      </c>
      <c r="D22" s="23" t="s">
        <v>45</v>
      </c>
      <c r="E22" s="24">
        <v>45059</v>
      </c>
      <c r="F22" s="23" t="s">
        <v>1</v>
      </c>
      <c r="G22" s="23">
        <v>182689</v>
      </c>
      <c r="H22" s="24">
        <v>45126</v>
      </c>
      <c r="I22" s="25">
        <v>146417</v>
      </c>
      <c r="J22" s="25">
        <v>142315</v>
      </c>
      <c r="K22" s="25" t="s">
        <v>86</v>
      </c>
      <c r="L22" s="23" t="s">
        <v>83</v>
      </c>
      <c r="M22" s="23" t="s">
        <v>69</v>
      </c>
      <c r="N22" s="23" t="s">
        <v>73</v>
      </c>
      <c r="O22" s="23">
        <v>5100837</v>
      </c>
      <c r="P22" s="23" t="s">
        <v>69</v>
      </c>
      <c r="Q22" s="25">
        <v>146417</v>
      </c>
      <c r="R22" s="25">
        <v>0</v>
      </c>
      <c r="S22" s="25">
        <v>0</v>
      </c>
      <c r="T22" s="25">
        <v>1239309</v>
      </c>
      <c r="U22" s="25">
        <v>146417</v>
      </c>
      <c r="V22" s="25">
        <v>4100</v>
      </c>
      <c r="W22" s="25">
        <v>146415</v>
      </c>
      <c r="X22" s="25">
        <v>2</v>
      </c>
      <c r="Y22" s="25">
        <v>146415</v>
      </c>
    </row>
    <row r="23" spans="1:25" x14ac:dyDescent="0.25">
      <c r="A23" s="23">
        <v>890939936</v>
      </c>
      <c r="B23" s="23" t="s">
        <v>24</v>
      </c>
      <c r="C23" s="23">
        <v>5102593</v>
      </c>
      <c r="D23" s="23" t="s">
        <v>46</v>
      </c>
      <c r="E23" s="24">
        <v>45062</v>
      </c>
      <c r="F23" s="23" t="s">
        <v>1</v>
      </c>
      <c r="G23" s="23">
        <v>181810</v>
      </c>
      <c r="H23" s="24">
        <v>45065</v>
      </c>
      <c r="I23" s="25">
        <v>67000</v>
      </c>
      <c r="J23" s="25">
        <v>62800</v>
      </c>
      <c r="K23" s="25" t="s">
        <v>86</v>
      </c>
      <c r="L23" s="23" t="s">
        <v>83</v>
      </c>
      <c r="M23" s="23" t="s">
        <v>69</v>
      </c>
      <c r="N23" s="23" t="s">
        <v>73</v>
      </c>
      <c r="O23" s="23">
        <v>5102593</v>
      </c>
      <c r="P23" s="23" t="s">
        <v>69</v>
      </c>
      <c r="Q23" s="25">
        <v>67000</v>
      </c>
      <c r="R23" s="25">
        <v>0</v>
      </c>
      <c r="S23" s="25">
        <v>0</v>
      </c>
      <c r="T23" s="25">
        <v>471600</v>
      </c>
      <c r="U23" s="25">
        <v>67000</v>
      </c>
      <c r="V23" s="25">
        <v>4100</v>
      </c>
      <c r="W23" s="25">
        <v>66900</v>
      </c>
      <c r="X23" s="25">
        <v>100</v>
      </c>
      <c r="Y23" s="25">
        <v>66900</v>
      </c>
    </row>
    <row r="24" spans="1:25" x14ac:dyDescent="0.25">
      <c r="A24" s="23">
        <v>890939936</v>
      </c>
      <c r="B24" s="23" t="s">
        <v>24</v>
      </c>
      <c r="C24" s="23">
        <v>5103213</v>
      </c>
      <c r="D24" s="23" t="s">
        <v>47</v>
      </c>
      <c r="E24" s="24">
        <v>45062</v>
      </c>
      <c r="F24" s="23" t="s">
        <v>1</v>
      </c>
      <c r="G24" s="23">
        <v>181810</v>
      </c>
      <c r="H24" s="24">
        <v>45065</v>
      </c>
      <c r="I24" s="25">
        <v>80700</v>
      </c>
      <c r="J24" s="25">
        <v>80700</v>
      </c>
      <c r="K24" s="25" t="s">
        <v>86</v>
      </c>
      <c r="L24" s="23" t="s">
        <v>83</v>
      </c>
      <c r="M24" s="23" t="s">
        <v>69</v>
      </c>
      <c r="N24" s="23" t="s">
        <v>73</v>
      </c>
      <c r="O24" s="23">
        <v>5103213</v>
      </c>
      <c r="P24" s="23" t="s">
        <v>69</v>
      </c>
      <c r="Q24" s="25">
        <v>80700</v>
      </c>
      <c r="R24" s="25">
        <v>0</v>
      </c>
      <c r="S24" s="25">
        <v>0</v>
      </c>
      <c r="T24" s="25">
        <v>683199</v>
      </c>
      <c r="U24" s="25">
        <v>80700</v>
      </c>
      <c r="V24" s="25">
        <v>0</v>
      </c>
      <c r="W24" s="25">
        <v>80700</v>
      </c>
      <c r="X24" s="25">
        <v>0</v>
      </c>
      <c r="Y24" s="25">
        <v>80700</v>
      </c>
    </row>
    <row r="25" spans="1:25" x14ac:dyDescent="0.25">
      <c r="A25" s="23">
        <v>890939936</v>
      </c>
      <c r="B25" s="23" t="s">
        <v>24</v>
      </c>
      <c r="C25" s="23">
        <v>5109056</v>
      </c>
      <c r="D25" s="23" t="s">
        <v>48</v>
      </c>
      <c r="E25" s="24">
        <v>45069</v>
      </c>
      <c r="F25" s="23" t="s">
        <v>1</v>
      </c>
      <c r="G25" s="23">
        <v>182689</v>
      </c>
      <c r="H25" s="24">
        <v>45126</v>
      </c>
      <c r="I25" s="25">
        <v>67000</v>
      </c>
      <c r="J25" s="25">
        <v>62800</v>
      </c>
      <c r="K25" s="25" t="s">
        <v>86</v>
      </c>
      <c r="L25" s="23" t="s">
        <v>83</v>
      </c>
      <c r="M25" s="23" t="s">
        <v>69</v>
      </c>
      <c r="N25" s="23" t="s">
        <v>73</v>
      </c>
      <c r="O25" s="23">
        <v>5109056</v>
      </c>
      <c r="P25" s="23" t="s">
        <v>69</v>
      </c>
      <c r="Q25" s="25">
        <v>67000</v>
      </c>
      <c r="R25" s="25">
        <v>0</v>
      </c>
      <c r="S25" s="25">
        <v>0</v>
      </c>
      <c r="T25" s="25">
        <v>415008</v>
      </c>
      <c r="U25" s="25">
        <v>67000</v>
      </c>
      <c r="V25" s="25">
        <v>4100</v>
      </c>
      <c r="W25" s="25">
        <v>66900</v>
      </c>
      <c r="X25" s="25">
        <v>100</v>
      </c>
      <c r="Y25" s="25">
        <v>66900</v>
      </c>
    </row>
    <row r="26" spans="1:25" x14ac:dyDescent="0.25">
      <c r="A26" s="23">
        <v>890939936</v>
      </c>
      <c r="B26" s="23" t="s">
        <v>24</v>
      </c>
      <c r="C26" s="23">
        <v>5120288</v>
      </c>
      <c r="D26" s="23" t="s">
        <v>49</v>
      </c>
      <c r="E26" s="24">
        <v>45078</v>
      </c>
      <c r="F26" s="23" t="s">
        <v>1</v>
      </c>
      <c r="G26" s="23">
        <v>184407</v>
      </c>
      <c r="H26" s="24">
        <v>45126</v>
      </c>
      <c r="I26" s="25">
        <v>80700</v>
      </c>
      <c r="J26" s="25">
        <v>80700</v>
      </c>
      <c r="K26" s="25" t="s">
        <v>86</v>
      </c>
      <c r="L26" s="23" t="s">
        <v>83</v>
      </c>
      <c r="M26" s="23" t="s">
        <v>69</v>
      </c>
      <c r="N26" s="23" t="s">
        <v>73</v>
      </c>
      <c r="O26" s="23">
        <v>5120288</v>
      </c>
      <c r="P26" s="23" t="s">
        <v>69</v>
      </c>
      <c r="Q26" s="25">
        <v>80700</v>
      </c>
      <c r="R26" s="25">
        <v>0</v>
      </c>
      <c r="S26" s="25">
        <v>0</v>
      </c>
      <c r="T26" s="25">
        <v>683199</v>
      </c>
      <c r="U26" s="25">
        <v>80700</v>
      </c>
      <c r="V26" s="25">
        <v>0</v>
      </c>
      <c r="W26" s="25">
        <v>80700</v>
      </c>
      <c r="X26" s="25">
        <v>0</v>
      </c>
      <c r="Y26" s="25">
        <v>80700</v>
      </c>
    </row>
    <row r="27" spans="1:25" x14ac:dyDescent="0.25">
      <c r="A27" s="23">
        <v>890939936</v>
      </c>
      <c r="B27" s="23" t="s">
        <v>24</v>
      </c>
      <c r="C27" s="23">
        <v>5142692</v>
      </c>
      <c r="D27" s="23" t="s">
        <v>50</v>
      </c>
      <c r="E27" s="24">
        <v>45103</v>
      </c>
      <c r="F27" s="23" t="s">
        <v>1</v>
      </c>
      <c r="G27" s="23">
        <v>185742</v>
      </c>
      <c r="H27" s="24">
        <v>45126</v>
      </c>
      <c r="I27" s="25">
        <v>80700</v>
      </c>
      <c r="J27" s="25">
        <v>76600</v>
      </c>
      <c r="K27" s="25" t="s">
        <v>86</v>
      </c>
      <c r="L27" s="23" t="s">
        <v>83</v>
      </c>
      <c r="M27" s="23" t="s">
        <v>69</v>
      </c>
      <c r="N27" s="23" t="s">
        <v>73</v>
      </c>
      <c r="O27" s="23">
        <v>5142692</v>
      </c>
      <c r="P27" s="23" t="s">
        <v>69</v>
      </c>
      <c r="Q27" s="25">
        <v>80700</v>
      </c>
      <c r="R27" s="25">
        <v>0</v>
      </c>
      <c r="S27" s="25">
        <v>0</v>
      </c>
      <c r="T27" s="25">
        <v>683199</v>
      </c>
      <c r="U27" s="25">
        <v>80700</v>
      </c>
      <c r="V27" s="25">
        <v>4100</v>
      </c>
      <c r="W27" s="25">
        <v>80700</v>
      </c>
      <c r="X27" s="25">
        <v>0</v>
      </c>
      <c r="Y27" s="25">
        <v>80700</v>
      </c>
    </row>
    <row r="28" spans="1:25" x14ac:dyDescent="0.25">
      <c r="A28" s="23">
        <v>890939936</v>
      </c>
      <c r="B28" s="23" t="s">
        <v>24</v>
      </c>
      <c r="C28" s="23">
        <v>5143986</v>
      </c>
      <c r="D28" s="23" t="s">
        <v>51</v>
      </c>
      <c r="E28" s="24">
        <v>45104</v>
      </c>
      <c r="F28" s="23" t="s">
        <v>1</v>
      </c>
      <c r="G28" s="23">
        <v>185742</v>
      </c>
      <c r="H28" s="24">
        <v>45126</v>
      </c>
      <c r="I28" s="25">
        <v>992290</v>
      </c>
      <c r="J28" s="25">
        <v>929190</v>
      </c>
      <c r="K28" s="25" t="s">
        <v>86</v>
      </c>
      <c r="L28" s="23" t="s">
        <v>83</v>
      </c>
      <c r="M28" s="23" t="s">
        <v>69</v>
      </c>
      <c r="N28" s="23" t="s">
        <v>73</v>
      </c>
      <c r="O28" s="23">
        <v>5143986</v>
      </c>
      <c r="P28" s="23" t="s">
        <v>69</v>
      </c>
      <c r="Q28" s="25">
        <v>992290</v>
      </c>
      <c r="R28" s="25">
        <v>0</v>
      </c>
      <c r="S28" s="25">
        <v>0</v>
      </c>
      <c r="T28" s="25">
        <v>12209580</v>
      </c>
      <c r="U28" s="25">
        <v>992290</v>
      </c>
      <c r="V28" s="25">
        <v>0</v>
      </c>
      <c r="W28" s="25">
        <v>929190</v>
      </c>
      <c r="X28" s="25">
        <v>63100</v>
      </c>
      <c r="Y28" s="25">
        <v>929190</v>
      </c>
    </row>
    <row r="29" spans="1:25" x14ac:dyDescent="0.25">
      <c r="A29" s="23">
        <v>890939936</v>
      </c>
      <c r="B29" s="23" t="s">
        <v>24</v>
      </c>
      <c r="C29" s="23">
        <v>5148379</v>
      </c>
      <c r="D29" s="23" t="s">
        <v>52</v>
      </c>
      <c r="E29" s="24">
        <v>45107</v>
      </c>
      <c r="F29" s="23" t="s">
        <v>1</v>
      </c>
      <c r="G29" s="23">
        <v>187221</v>
      </c>
      <c r="H29" s="24">
        <v>45142</v>
      </c>
      <c r="I29" s="25">
        <v>160200</v>
      </c>
      <c r="J29" s="25">
        <v>143448</v>
      </c>
      <c r="K29" s="25" t="s">
        <v>86</v>
      </c>
      <c r="L29" s="23" t="s">
        <v>83</v>
      </c>
      <c r="M29" s="23" t="s">
        <v>69</v>
      </c>
      <c r="N29" s="23" t="s">
        <v>73</v>
      </c>
      <c r="O29" s="23">
        <v>5148379</v>
      </c>
      <c r="P29" s="23" t="s">
        <v>69</v>
      </c>
      <c r="Q29" s="25">
        <v>160200</v>
      </c>
      <c r="R29" s="25">
        <v>0</v>
      </c>
      <c r="S29" s="25">
        <v>0</v>
      </c>
      <c r="T29" s="25">
        <v>967500</v>
      </c>
      <c r="U29" s="25">
        <v>160200</v>
      </c>
      <c r="V29" s="25">
        <v>12400</v>
      </c>
      <c r="W29" s="25">
        <v>155848</v>
      </c>
      <c r="X29" s="25">
        <v>4352</v>
      </c>
      <c r="Y29" s="25">
        <v>155848</v>
      </c>
    </row>
    <row r="30" spans="1:25" x14ac:dyDescent="0.25">
      <c r="A30" s="23">
        <v>890939936</v>
      </c>
      <c r="B30" s="23" t="s">
        <v>24</v>
      </c>
      <c r="C30" s="23">
        <v>5151257</v>
      </c>
      <c r="D30" s="23" t="s">
        <v>53</v>
      </c>
      <c r="E30" s="24">
        <v>45112</v>
      </c>
      <c r="F30" s="23" t="s">
        <v>5</v>
      </c>
      <c r="G30" s="23">
        <v>186811</v>
      </c>
      <c r="H30" s="24">
        <v>45124</v>
      </c>
      <c r="I30" s="25">
        <v>5879365</v>
      </c>
      <c r="J30" s="25">
        <v>5879365</v>
      </c>
      <c r="K30" s="25" t="s">
        <v>82</v>
      </c>
      <c r="L30" s="23" t="s">
        <v>84</v>
      </c>
      <c r="M30" s="23" t="s">
        <v>70</v>
      </c>
      <c r="N30" s="23" t="s">
        <v>73</v>
      </c>
      <c r="O30" s="23"/>
      <c r="P30" s="23"/>
      <c r="Q30" s="25">
        <v>0</v>
      </c>
      <c r="R30" s="25" t="e">
        <v>#N/A</v>
      </c>
      <c r="S30" s="25">
        <v>0</v>
      </c>
      <c r="T30" s="25">
        <v>0</v>
      </c>
      <c r="U30" s="25">
        <v>0</v>
      </c>
      <c r="V30" s="25">
        <v>0</v>
      </c>
      <c r="W30" s="25">
        <v>0</v>
      </c>
      <c r="X30" s="25">
        <v>0</v>
      </c>
      <c r="Y30" s="25">
        <v>0</v>
      </c>
    </row>
    <row r="31" spans="1:25" x14ac:dyDescent="0.25">
      <c r="A31" s="23">
        <v>890939936</v>
      </c>
      <c r="B31" s="23" t="s">
        <v>24</v>
      </c>
      <c r="C31" s="23">
        <v>5155537</v>
      </c>
      <c r="D31" s="23" t="s">
        <v>54</v>
      </c>
      <c r="E31" s="24">
        <v>45117</v>
      </c>
      <c r="F31" s="23" t="s">
        <v>1</v>
      </c>
      <c r="G31" s="23">
        <v>187221</v>
      </c>
      <c r="H31" s="24">
        <v>45142</v>
      </c>
      <c r="I31" s="25">
        <v>35119</v>
      </c>
      <c r="J31" s="25">
        <v>31019</v>
      </c>
      <c r="K31" s="25" t="s">
        <v>86</v>
      </c>
      <c r="L31" s="23" t="s">
        <v>83</v>
      </c>
      <c r="M31" s="23" t="s">
        <v>69</v>
      </c>
      <c r="N31" s="23" t="s">
        <v>73</v>
      </c>
      <c r="O31" s="23">
        <v>5155537</v>
      </c>
      <c r="P31" s="23" t="s">
        <v>69</v>
      </c>
      <c r="Q31" s="25">
        <v>35119</v>
      </c>
      <c r="R31" s="25">
        <v>0</v>
      </c>
      <c r="S31" s="25">
        <v>0</v>
      </c>
      <c r="T31" s="25">
        <v>405855</v>
      </c>
      <c r="U31" s="25">
        <v>35119</v>
      </c>
      <c r="V31" s="25">
        <v>4100</v>
      </c>
      <c r="W31" s="25">
        <v>35119</v>
      </c>
      <c r="X31" s="25">
        <v>0</v>
      </c>
      <c r="Y31" s="25">
        <v>35119</v>
      </c>
    </row>
    <row r="32" spans="1:25" x14ac:dyDescent="0.25">
      <c r="A32" s="23">
        <v>890939936</v>
      </c>
      <c r="B32" s="23" t="s">
        <v>24</v>
      </c>
      <c r="C32" s="23">
        <v>5162817</v>
      </c>
      <c r="D32" s="23" t="s">
        <v>55</v>
      </c>
      <c r="E32" s="24">
        <v>45122</v>
      </c>
      <c r="F32" s="23" t="s">
        <v>1</v>
      </c>
      <c r="G32" s="23">
        <v>189704</v>
      </c>
      <c r="H32" s="24">
        <v>45177</v>
      </c>
      <c r="I32" s="25">
        <v>923500</v>
      </c>
      <c r="J32" s="25">
        <v>840300</v>
      </c>
      <c r="K32" s="25" t="s">
        <v>87</v>
      </c>
      <c r="L32" s="23" t="s">
        <v>83</v>
      </c>
      <c r="M32" s="23" t="s">
        <v>69</v>
      </c>
      <c r="N32" s="23" t="s">
        <v>73</v>
      </c>
      <c r="O32" s="23">
        <v>5162817</v>
      </c>
      <c r="P32" s="23" t="s">
        <v>69</v>
      </c>
      <c r="Q32" s="25">
        <v>923500</v>
      </c>
      <c r="R32" s="25">
        <v>0</v>
      </c>
      <c r="S32" s="25">
        <v>0</v>
      </c>
      <c r="T32" s="25">
        <v>2893440</v>
      </c>
      <c r="U32" s="25">
        <v>923500</v>
      </c>
      <c r="V32" s="25">
        <v>83200</v>
      </c>
      <c r="W32" s="25">
        <v>923500</v>
      </c>
      <c r="X32" s="25">
        <v>0</v>
      </c>
      <c r="Y32" s="25">
        <v>923500</v>
      </c>
    </row>
    <row r="33" spans="1:25" x14ac:dyDescent="0.25">
      <c r="A33" s="23">
        <v>890939936</v>
      </c>
      <c r="B33" s="23" t="s">
        <v>24</v>
      </c>
      <c r="C33" s="23">
        <v>5169309</v>
      </c>
      <c r="D33" s="23" t="s">
        <v>56</v>
      </c>
      <c r="E33" s="24">
        <v>45129</v>
      </c>
      <c r="F33" s="23" t="s">
        <v>1</v>
      </c>
      <c r="G33" s="23">
        <v>189704</v>
      </c>
      <c r="H33" s="24">
        <v>45177</v>
      </c>
      <c r="I33" s="25">
        <v>122536</v>
      </c>
      <c r="J33" s="25">
        <v>92460</v>
      </c>
      <c r="K33" s="25" t="s">
        <v>87</v>
      </c>
      <c r="L33" s="23" t="s">
        <v>83</v>
      </c>
      <c r="M33" s="23" t="s">
        <v>69</v>
      </c>
      <c r="N33" s="23" t="s">
        <v>73</v>
      </c>
      <c r="O33" s="23">
        <v>5169309</v>
      </c>
      <c r="P33" s="23" t="s">
        <v>69</v>
      </c>
      <c r="Q33" s="25">
        <v>122536</v>
      </c>
      <c r="R33" s="25">
        <v>0</v>
      </c>
      <c r="S33" s="25">
        <v>0</v>
      </c>
      <c r="T33" s="25">
        <v>296696</v>
      </c>
      <c r="U33" s="25">
        <v>122536</v>
      </c>
      <c r="V33" s="25">
        <v>8200</v>
      </c>
      <c r="W33" s="25">
        <v>100660</v>
      </c>
      <c r="X33" s="25">
        <v>21876</v>
      </c>
      <c r="Y33" s="25">
        <v>100660</v>
      </c>
    </row>
    <row r="34" spans="1:25" x14ac:dyDescent="0.25">
      <c r="A34" s="23">
        <v>890939936</v>
      </c>
      <c r="B34" s="23" t="s">
        <v>24</v>
      </c>
      <c r="C34" s="23">
        <v>5187321</v>
      </c>
      <c r="D34" s="23" t="s">
        <v>57</v>
      </c>
      <c r="E34" s="24">
        <v>45147</v>
      </c>
      <c r="F34" s="23" t="s">
        <v>1</v>
      </c>
      <c r="G34" s="23">
        <v>189704</v>
      </c>
      <c r="H34" s="24">
        <v>45177</v>
      </c>
      <c r="I34" s="25">
        <v>80700</v>
      </c>
      <c r="J34" s="25">
        <v>80700</v>
      </c>
      <c r="K34" s="25" t="s">
        <v>87</v>
      </c>
      <c r="L34" s="23" t="s">
        <v>83</v>
      </c>
      <c r="M34" s="23" t="s">
        <v>69</v>
      </c>
      <c r="N34" s="23" t="s">
        <v>73</v>
      </c>
      <c r="O34" s="23">
        <v>5187321</v>
      </c>
      <c r="P34" s="23" t="s">
        <v>69</v>
      </c>
      <c r="Q34" s="25">
        <v>80700</v>
      </c>
      <c r="R34" s="25">
        <v>0</v>
      </c>
      <c r="S34" s="25">
        <v>0</v>
      </c>
      <c r="T34" s="25">
        <v>225600</v>
      </c>
      <c r="U34" s="25">
        <v>80700</v>
      </c>
      <c r="V34" s="25">
        <v>0</v>
      </c>
      <c r="W34" s="25">
        <v>80700</v>
      </c>
      <c r="X34" s="25">
        <v>0</v>
      </c>
      <c r="Y34" s="25">
        <v>80700</v>
      </c>
    </row>
    <row r="35" spans="1:25" x14ac:dyDescent="0.25">
      <c r="A35" s="23">
        <v>890939936</v>
      </c>
      <c r="B35" s="23" t="s">
        <v>24</v>
      </c>
      <c r="C35" s="23">
        <v>5199117</v>
      </c>
      <c r="D35" s="23" t="s">
        <v>58</v>
      </c>
      <c r="E35" s="24">
        <v>45156</v>
      </c>
      <c r="F35" s="23" t="s">
        <v>5</v>
      </c>
      <c r="G35" s="23">
        <v>191635</v>
      </c>
      <c r="H35" s="24">
        <v>45181</v>
      </c>
      <c r="I35" s="25">
        <v>3826068</v>
      </c>
      <c r="J35" s="25">
        <v>3521485</v>
      </c>
      <c r="K35" s="25" t="s">
        <v>82</v>
      </c>
      <c r="L35" s="23" t="s">
        <v>83</v>
      </c>
      <c r="M35" s="23" t="s">
        <v>69</v>
      </c>
      <c r="N35" s="23" t="s">
        <v>73</v>
      </c>
      <c r="O35" s="23">
        <v>5199117</v>
      </c>
      <c r="P35" s="23" t="s">
        <v>69</v>
      </c>
      <c r="Q35" s="25">
        <v>3826068</v>
      </c>
      <c r="R35" s="25">
        <v>0</v>
      </c>
      <c r="S35" s="25">
        <v>0</v>
      </c>
      <c r="T35" s="25">
        <v>3521485</v>
      </c>
      <c r="U35" s="25">
        <v>3826068</v>
      </c>
      <c r="V35" s="25">
        <v>304583</v>
      </c>
      <c r="W35" s="25">
        <v>3826068</v>
      </c>
      <c r="X35" s="25">
        <v>0</v>
      </c>
      <c r="Y35" s="25">
        <v>3826068</v>
      </c>
    </row>
    <row r="36" spans="1:25" x14ac:dyDescent="0.25">
      <c r="A36" s="23">
        <v>890939936</v>
      </c>
      <c r="B36" s="23" t="s">
        <v>24</v>
      </c>
      <c r="C36" s="23">
        <v>5200261</v>
      </c>
      <c r="D36" s="23" t="s">
        <v>59</v>
      </c>
      <c r="E36" s="24">
        <v>45160</v>
      </c>
      <c r="F36" s="23" t="s">
        <v>4</v>
      </c>
      <c r="G36" s="23">
        <v>192618</v>
      </c>
      <c r="H36" s="24">
        <v>45202</v>
      </c>
      <c r="I36" s="25">
        <v>828362</v>
      </c>
      <c r="J36" s="25">
        <v>807230</v>
      </c>
      <c r="K36" s="25" t="e">
        <v>#N/A</v>
      </c>
      <c r="L36" s="23" t="s">
        <v>83</v>
      </c>
      <c r="M36" s="23" t="s">
        <v>69</v>
      </c>
      <c r="N36" s="23" t="s">
        <v>73</v>
      </c>
      <c r="O36" s="23">
        <v>5200261</v>
      </c>
      <c r="P36" s="23" t="s">
        <v>69</v>
      </c>
      <c r="Q36" s="25">
        <v>828362</v>
      </c>
      <c r="R36" s="25">
        <v>0</v>
      </c>
      <c r="S36" s="25">
        <v>0</v>
      </c>
      <c r="T36" s="25">
        <v>818962</v>
      </c>
      <c r="U36" s="25">
        <v>828362</v>
      </c>
      <c r="V36" s="25">
        <v>21132</v>
      </c>
      <c r="W36" s="25">
        <v>828362</v>
      </c>
      <c r="X36" s="25">
        <v>0</v>
      </c>
      <c r="Y36" s="25">
        <v>828362</v>
      </c>
    </row>
    <row r="37" spans="1:25" x14ac:dyDescent="0.25">
      <c r="A37" s="23">
        <v>890939936</v>
      </c>
      <c r="B37" s="23" t="s">
        <v>24</v>
      </c>
      <c r="C37" s="23">
        <v>5206015</v>
      </c>
      <c r="D37" s="23" t="s">
        <v>60</v>
      </c>
      <c r="E37" s="24">
        <v>45164</v>
      </c>
      <c r="F37" s="23" t="s">
        <v>5</v>
      </c>
      <c r="G37" s="23">
        <v>192618</v>
      </c>
      <c r="H37" s="24">
        <v>45202</v>
      </c>
      <c r="I37" s="25">
        <v>80700</v>
      </c>
      <c r="J37" s="25">
        <v>76600</v>
      </c>
      <c r="K37" s="25" t="e">
        <v>#N/A</v>
      </c>
      <c r="L37" s="23" t="s">
        <v>82</v>
      </c>
      <c r="M37" s="23" t="s">
        <v>71</v>
      </c>
      <c r="N37" s="23" t="s">
        <v>73</v>
      </c>
      <c r="O37" s="23"/>
      <c r="P37" s="23"/>
      <c r="Q37" s="25">
        <v>0</v>
      </c>
      <c r="R37" s="25">
        <v>76600</v>
      </c>
      <c r="S37" s="25" t="s">
        <v>88</v>
      </c>
      <c r="T37" s="25">
        <v>0</v>
      </c>
      <c r="U37" s="25">
        <v>0</v>
      </c>
      <c r="V37" s="25">
        <v>0</v>
      </c>
      <c r="W37" s="25">
        <v>0</v>
      </c>
      <c r="X37" s="25">
        <v>0</v>
      </c>
      <c r="Y37" s="25">
        <v>0</v>
      </c>
    </row>
    <row r="38" spans="1:25" x14ac:dyDescent="0.25">
      <c r="A38" s="23">
        <v>890939936</v>
      </c>
      <c r="B38" s="23" t="s">
        <v>24</v>
      </c>
      <c r="C38" s="23">
        <v>5216190</v>
      </c>
      <c r="D38" s="23" t="s">
        <v>61</v>
      </c>
      <c r="E38" s="24">
        <v>45174</v>
      </c>
      <c r="F38" s="23" t="s">
        <v>4</v>
      </c>
      <c r="G38" s="23">
        <v>192618</v>
      </c>
      <c r="H38" s="24">
        <v>45202</v>
      </c>
      <c r="I38" s="25">
        <v>80700</v>
      </c>
      <c r="J38" s="25">
        <v>76600</v>
      </c>
      <c r="K38" s="25" t="e">
        <v>#N/A</v>
      </c>
      <c r="L38" s="23" t="s">
        <v>83</v>
      </c>
      <c r="M38" s="23" t="s">
        <v>69</v>
      </c>
      <c r="N38" s="23" t="s">
        <v>73</v>
      </c>
      <c r="O38" s="23">
        <v>5216190</v>
      </c>
      <c r="P38" s="23" t="s">
        <v>69</v>
      </c>
      <c r="Q38" s="25">
        <v>80700</v>
      </c>
      <c r="R38" s="25">
        <v>0</v>
      </c>
      <c r="S38" s="25">
        <v>0</v>
      </c>
      <c r="T38" s="25">
        <v>75911</v>
      </c>
      <c r="U38" s="25">
        <v>80700</v>
      </c>
      <c r="V38" s="25">
        <v>4100</v>
      </c>
      <c r="W38" s="25">
        <v>80700</v>
      </c>
      <c r="X38" s="25">
        <v>0</v>
      </c>
      <c r="Y38" s="25">
        <v>80700</v>
      </c>
    </row>
    <row r="39" spans="1:25" x14ac:dyDescent="0.25">
      <c r="A39" s="23">
        <v>890939936</v>
      </c>
      <c r="B39" s="23" t="s">
        <v>24</v>
      </c>
      <c r="C39" s="23">
        <v>5224233</v>
      </c>
      <c r="D39" s="23" t="s">
        <v>62</v>
      </c>
      <c r="E39" s="24">
        <v>45181</v>
      </c>
      <c r="F39" s="23" t="s">
        <v>4</v>
      </c>
      <c r="G39" s="23">
        <v>192618</v>
      </c>
      <c r="H39" s="24">
        <v>45202</v>
      </c>
      <c r="I39" s="25">
        <v>58809</v>
      </c>
      <c r="J39" s="25">
        <v>54709</v>
      </c>
      <c r="K39" s="25" t="e">
        <v>#N/A</v>
      </c>
      <c r="L39" s="23" t="s">
        <v>83</v>
      </c>
      <c r="M39" s="23" t="s">
        <v>69</v>
      </c>
      <c r="N39" s="23" t="s">
        <v>73</v>
      </c>
      <c r="O39" s="23">
        <v>5224233</v>
      </c>
      <c r="P39" s="23" t="s">
        <v>69</v>
      </c>
      <c r="Q39" s="25">
        <v>58809</v>
      </c>
      <c r="R39" s="25">
        <v>0</v>
      </c>
      <c r="S39" s="25">
        <v>0</v>
      </c>
      <c r="T39" s="25">
        <v>46112</v>
      </c>
      <c r="U39" s="25">
        <v>58809</v>
      </c>
      <c r="V39" s="25">
        <v>4100</v>
      </c>
      <c r="W39" s="25">
        <v>58809</v>
      </c>
      <c r="X39" s="25">
        <v>0</v>
      </c>
      <c r="Y39" s="25">
        <v>58809</v>
      </c>
    </row>
    <row r="40" spans="1:25" x14ac:dyDescent="0.25">
      <c r="A40" s="23">
        <v>890939936</v>
      </c>
      <c r="B40" s="23" t="s">
        <v>24</v>
      </c>
      <c r="C40" s="23">
        <v>5224728</v>
      </c>
      <c r="D40" s="23" t="s">
        <v>63</v>
      </c>
      <c r="E40" s="24">
        <v>45181</v>
      </c>
      <c r="F40" s="23" t="s">
        <v>4</v>
      </c>
      <c r="G40" s="23">
        <v>192618</v>
      </c>
      <c r="H40" s="24">
        <v>45202</v>
      </c>
      <c r="I40" s="25">
        <v>67000</v>
      </c>
      <c r="J40" s="25">
        <v>62900</v>
      </c>
      <c r="K40" s="25" t="e">
        <v>#N/A</v>
      </c>
      <c r="L40" s="23" t="s">
        <v>83</v>
      </c>
      <c r="M40" s="23" t="s">
        <v>69</v>
      </c>
      <c r="N40" s="23" t="s">
        <v>73</v>
      </c>
      <c r="O40" s="23">
        <v>5224728</v>
      </c>
      <c r="P40" s="23" t="s">
        <v>69</v>
      </c>
      <c r="Q40" s="25">
        <v>67000</v>
      </c>
      <c r="R40" s="25">
        <v>0</v>
      </c>
      <c r="S40" s="25">
        <v>0</v>
      </c>
      <c r="T40" s="25">
        <v>52400</v>
      </c>
      <c r="U40" s="25">
        <v>67000</v>
      </c>
      <c r="V40" s="25">
        <v>4100</v>
      </c>
      <c r="W40" s="25">
        <v>67000</v>
      </c>
      <c r="X40" s="25">
        <v>0</v>
      </c>
      <c r="Y40" s="25">
        <v>67000</v>
      </c>
    </row>
    <row r="41" spans="1:25" x14ac:dyDescent="0.25">
      <c r="A41" s="23">
        <v>890939936</v>
      </c>
      <c r="B41" s="23" t="s">
        <v>24</v>
      </c>
      <c r="C41" s="23">
        <v>5231490</v>
      </c>
      <c r="D41" s="23" t="s">
        <v>64</v>
      </c>
      <c r="E41" s="24">
        <v>45188</v>
      </c>
      <c r="F41" s="23" t="s">
        <v>4</v>
      </c>
      <c r="G41" s="23">
        <v>192618</v>
      </c>
      <c r="H41" s="24">
        <v>45202</v>
      </c>
      <c r="I41" s="25">
        <v>566951</v>
      </c>
      <c r="J41" s="25">
        <v>507851</v>
      </c>
      <c r="K41" s="25" t="e">
        <v>#N/A</v>
      </c>
      <c r="L41" s="23" t="s">
        <v>83</v>
      </c>
      <c r="M41" s="23" t="s">
        <v>69</v>
      </c>
      <c r="N41" s="23" t="s">
        <v>73</v>
      </c>
      <c r="O41" s="23">
        <v>5231490</v>
      </c>
      <c r="P41" s="23" t="s">
        <v>69</v>
      </c>
      <c r="Q41" s="25">
        <v>566951</v>
      </c>
      <c r="R41" s="25">
        <v>0</v>
      </c>
      <c r="S41" s="25">
        <v>0</v>
      </c>
      <c r="T41" s="25">
        <v>626993</v>
      </c>
      <c r="U41" s="25">
        <v>566951</v>
      </c>
      <c r="V41" s="25">
        <v>59100</v>
      </c>
      <c r="W41" s="25">
        <v>566951</v>
      </c>
      <c r="X41" s="25">
        <v>0</v>
      </c>
      <c r="Y41" s="25">
        <v>566951</v>
      </c>
    </row>
  </sheetData>
  <autoFilter ref="A2:Y4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sqref="A1:F7"/>
    </sheetView>
  </sheetViews>
  <sheetFormatPr baseColWidth="10" defaultRowHeight="15" x14ac:dyDescent="0.25"/>
  <sheetData>
    <row r="1" spans="1:6" s="1" customFormat="1" ht="37.5" customHeight="1" x14ac:dyDescent="0.25">
      <c r="A1" s="4" t="s">
        <v>11</v>
      </c>
      <c r="B1" s="5" t="s">
        <v>12</v>
      </c>
      <c r="C1" s="4" t="s">
        <v>13</v>
      </c>
      <c r="D1" s="6" t="s">
        <v>16</v>
      </c>
      <c r="E1" s="7" t="s">
        <v>17</v>
      </c>
      <c r="F1" s="6" t="s">
        <v>18</v>
      </c>
    </row>
    <row r="2" spans="1:6" s="1" customFormat="1" ht="15" customHeight="1" x14ac:dyDescent="0.25">
      <c r="A2" s="14">
        <v>5213177</v>
      </c>
      <c r="B2" s="9">
        <v>45170</v>
      </c>
      <c r="C2" s="8" t="s">
        <v>6</v>
      </c>
      <c r="D2" s="10">
        <v>67000</v>
      </c>
      <c r="E2" s="10">
        <v>62900</v>
      </c>
      <c r="F2" s="11" t="s">
        <v>2</v>
      </c>
    </row>
    <row r="3" spans="1:6" s="1" customFormat="1" ht="15" customHeight="1" x14ac:dyDescent="0.25">
      <c r="A3" s="14">
        <v>5248865</v>
      </c>
      <c r="B3" s="9">
        <v>45203</v>
      </c>
      <c r="C3" s="8" t="s">
        <v>7</v>
      </c>
      <c r="D3" s="10">
        <v>80700</v>
      </c>
      <c r="E3" s="10">
        <v>76600</v>
      </c>
      <c r="F3" s="11" t="s">
        <v>2</v>
      </c>
    </row>
    <row r="4" spans="1:6" s="1" customFormat="1" ht="15" customHeight="1" x14ac:dyDescent="0.25">
      <c r="A4" s="14">
        <v>5262314</v>
      </c>
      <c r="B4" s="9">
        <v>45217</v>
      </c>
      <c r="C4" s="8" t="s">
        <v>7</v>
      </c>
      <c r="D4" s="10">
        <v>67000</v>
      </c>
      <c r="E4" s="10">
        <v>67000</v>
      </c>
      <c r="F4" s="11" t="s">
        <v>2</v>
      </c>
    </row>
    <row r="5" spans="1:6" s="1" customFormat="1" ht="15" customHeight="1" x14ac:dyDescent="0.25">
      <c r="A5" s="14">
        <v>5267538</v>
      </c>
      <c r="B5" s="9">
        <v>45222</v>
      </c>
      <c r="C5" s="8" t="s">
        <v>7</v>
      </c>
      <c r="D5" s="10">
        <v>122800</v>
      </c>
      <c r="E5" s="10">
        <v>122800</v>
      </c>
      <c r="F5" s="11" t="s">
        <v>2</v>
      </c>
    </row>
    <row r="6" spans="1:6" s="1" customFormat="1" ht="15" customHeight="1" x14ac:dyDescent="0.25">
      <c r="A6" s="14">
        <v>5272897</v>
      </c>
      <c r="B6" s="9">
        <v>45225</v>
      </c>
      <c r="C6" s="8" t="s">
        <v>7</v>
      </c>
      <c r="D6" s="10">
        <v>67000</v>
      </c>
      <c r="E6" s="10">
        <v>62900</v>
      </c>
      <c r="F6" s="11" t="s">
        <v>2</v>
      </c>
    </row>
    <row r="7" spans="1:6" s="1" customFormat="1" ht="15" customHeight="1" x14ac:dyDescent="0.25">
      <c r="A7" s="14">
        <v>5276532</v>
      </c>
      <c r="B7" s="9">
        <v>45229</v>
      </c>
      <c r="C7" s="8" t="s">
        <v>6</v>
      </c>
      <c r="D7" s="10">
        <v>67000</v>
      </c>
      <c r="E7" s="10">
        <v>67000</v>
      </c>
      <c r="F7" s="11" t="s">
        <v>2</v>
      </c>
    </row>
    <row r="9" spans="1:6" x14ac:dyDescent="0.25">
      <c r="E9" s="16">
        <f>SUM(E2:E8)</f>
        <v>459200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zoomScale="90" zoomScaleNormal="90" zoomScaleSheetLayoutView="100" workbookViewId="0">
      <selection activeCell="J40" sqref="B2:J40"/>
    </sheetView>
  </sheetViews>
  <sheetFormatPr baseColWidth="10" defaultRowHeight="12.75" x14ac:dyDescent="0.2"/>
  <cols>
    <col min="1" max="1" width="1" style="32" customWidth="1"/>
    <col min="2" max="2" width="11.42578125" style="32"/>
    <col min="3" max="3" width="17.5703125" style="32" customWidth="1"/>
    <col min="4" max="4" width="11.5703125" style="32" customWidth="1"/>
    <col min="5" max="8" width="11.42578125" style="32"/>
    <col min="9" max="9" width="22.5703125" style="32" customWidth="1"/>
    <col min="10" max="10" width="14" style="32" customWidth="1"/>
    <col min="11" max="11" width="1.7109375" style="32" customWidth="1"/>
    <col min="12" max="221" width="11.42578125" style="32"/>
    <col min="222" max="222" width="4.42578125" style="32" customWidth="1"/>
    <col min="223" max="223" width="11.42578125" style="32"/>
    <col min="224" max="224" width="17.5703125" style="32" customWidth="1"/>
    <col min="225" max="225" width="11.5703125" style="32" customWidth="1"/>
    <col min="226" max="229" width="11.42578125" style="32"/>
    <col min="230" max="230" width="22.5703125" style="32" customWidth="1"/>
    <col min="231" max="231" width="14" style="32" customWidth="1"/>
    <col min="232" max="232" width="1.7109375" style="32" customWidth="1"/>
    <col min="233" max="477" width="11.42578125" style="32"/>
    <col min="478" max="478" width="4.42578125" style="32" customWidth="1"/>
    <col min="479" max="479" width="11.42578125" style="32"/>
    <col min="480" max="480" width="17.5703125" style="32" customWidth="1"/>
    <col min="481" max="481" width="11.5703125" style="32" customWidth="1"/>
    <col min="482" max="485" width="11.42578125" style="32"/>
    <col min="486" max="486" width="22.5703125" style="32" customWidth="1"/>
    <col min="487" max="487" width="14" style="32" customWidth="1"/>
    <col min="488" max="488" width="1.7109375" style="32" customWidth="1"/>
    <col min="489" max="733" width="11.42578125" style="32"/>
    <col min="734" max="734" width="4.42578125" style="32" customWidth="1"/>
    <col min="735" max="735" width="11.42578125" style="32"/>
    <col min="736" max="736" width="17.5703125" style="32" customWidth="1"/>
    <col min="737" max="737" width="11.5703125" style="32" customWidth="1"/>
    <col min="738" max="741" width="11.42578125" style="32"/>
    <col min="742" max="742" width="22.5703125" style="32" customWidth="1"/>
    <col min="743" max="743" width="14" style="32" customWidth="1"/>
    <col min="744" max="744" width="1.7109375" style="32" customWidth="1"/>
    <col min="745" max="989" width="11.42578125" style="32"/>
    <col min="990" max="990" width="4.42578125" style="32" customWidth="1"/>
    <col min="991" max="991" width="11.42578125" style="32"/>
    <col min="992" max="992" width="17.5703125" style="32" customWidth="1"/>
    <col min="993" max="993" width="11.5703125" style="32" customWidth="1"/>
    <col min="994" max="997" width="11.42578125" style="32"/>
    <col min="998" max="998" width="22.5703125" style="32" customWidth="1"/>
    <col min="999" max="999" width="14" style="32" customWidth="1"/>
    <col min="1000" max="1000" width="1.7109375" style="32" customWidth="1"/>
    <col min="1001" max="1245" width="11.42578125" style="32"/>
    <col min="1246" max="1246" width="4.42578125" style="32" customWidth="1"/>
    <col min="1247" max="1247" width="11.42578125" style="32"/>
    <col min="1248" max="1248" width="17.5703125" style="32" customWidth="1"/>
    <col min="1249" max="1249" width="11.5703125" style="32" customWidth="1"/>
    <col min="1250" max="1253" width="11.42578125" style="32"/>
    <col min="1254" max="1254" width="22.5703125" style="32" customWidth="1"/>
    <col min="1255" max="1255" width="14" style="32" customWidth="1"/>
    <col min="1256" max="1256" width="1.7109375" style="32" customWidth="1"/>
    <col min="1257" max="1501" width="11.42578125" style="32"/>
    <col min="1502" max="1502" width="4.42578125" style="32" customWidth="1"/>
    <col min="1503" max="1503" width="11.42578125" style="32"/>
    <col min="1504" max="1504" width="17.5703125" style="32" customWidth="1"/>
    <col min="1505" max="1505" width="11.5703125" style="32" customWidth="1"/>
    <col min="1506" max="1509" width="11.42578125" style="32"/>
    <col min="1510" max="1510" width="22.5703125" style="32" customWidth="1"/>
    <col min="1511" max="1511" width="14" style="32" customWidth="1"/>
    <col min="1512" max="1512" width="1.7109375" style="32" customWidth="1"/>
    <col min="1513" max="1757" width="11.42578125" style="32"/>
    <col min="1758" max="1758" width="4.42578125" style="32" customWidth="1"/>
    <col min="1759" max="1759" width="11.42578125" style="32"/>
    <col min="1760" max="1760" width="17.5703125" style="32" customWidth="1"/>
    <col min="1761" max="1761" width="11.5703125" style="32" customWidth="1"/>
    <col min="1762" max="1765" width="11.42578125" style="32"/>
    <col min="1766" max="1766" width="22.5703125" style="32" customWidth="1"/>
    <col min="1767" max="1767" width="14" style="32" customWidth="1"/>
    <col min="1768" max="1768" width="1.7109375" style="32" customWidth="1"/>
    <col min="1769" max="2013" width="11.42578125" style="32"/>
    <col min="2014" max="2014" width="4.42578125" style="32" customWidth="1"/>
    <col min="2015" max="2015" width="11.42578125" style="32"/>
    <col min="2016" max="2016" width="17.5703125" style="32" customWidth="1"/>
    <col min="2017" max="2017" width="11.5703125" style="32" customWidth="1"/>
    <col min="2018" max="2021" width="11.42578125" style="32"/>
    <col min="2022" max="2022" width="22.5703125" style="32" customWidth="1"/>
    <col min="2023" max="2023" width="14" style="32" customWidth="1"/>
    <col min="2024" max="2024" width="1.7109375" style="32" customWidth="1"/>
    <col min="2025" max="2269" width="11.42578125" style="32"/>
    <col min="2270" max="2270" width="4.42578125" style="32" customWidth="1"/>
    <col min="2271" max="2271" width="11.42578125" style="32"/>
    <col min="2272" max="2272" width="17.5703125" style="32" customWidth="1"/>
    <col min="2273" max="2273" width="11.5703125" style="32" customWidth="1"/>
    <col min="2274" max="2277" width="11.42578125" style="32"/>
    <col min="2278" max="2278" width="22.5703125" style="32" customWidth="1"/>
    <col min="2279" max="2279" width="14" style="32" customWidth="1"/>
    <col min="2280" max="2280" width="1.7109375" style="32" customWidth="1"/>
    <col min="2281" max="2525" width="11.42578125" style="32"/>
    <col min="2526" max="2526" width="4.42578125" style="32" customWidth="1"/>
    <col min="2527" max="2527" width="11.42578125" style="32"/>
    <col min="2528" max="2528" width="17.5703125" style="32" customWidth="1"/>
    <col min="2529" max="2529" width="11.5703125" style="32" customWidth="1"/>
    <col min="2530" max="2533" width="11.42578125" style="32"/>
    <col min="2534" max="2534" width="22.5703125" style="32" customWidth="1"/>
    <col min="2535" max="2535" width="14" style="32" customWidth="1"/>
    <col min="2536" max="2536" width="1.7109375" style="32" customWidth="1"/>
    <col min="2537" max="2781" width="11.42578125" style="32"/>
    <col min="2782" max="2782" width="4.42578125" style="32" customWidth="1"/>
    <col min="2783" max="2783" width="11.42578125" style="32"/>
    <col min="2784" max="2784" width="17.5703125" style="32" customWidth="1"/>
    <col min="2785" max="2785" width="11.5703125" style="32" customWidth="1"/>
    <col min="2786" max="2789" width="11.42578125" style="32"/>
    <col min="2790" max="2790" width="22.5703125" style="32" customWidth="1"/>
    <col min="2791" max="2791" width="14" style="32" customWidth="1"/>
    <col min="2792" max="2792" width="1.7109375" style="32" customWidth="1"/>
    <col min="2793" max="3037" width="11.42578125" style="32"/>
    <col min="3038" max="3038" width="4.42578125" style="32" customWidth="1"/>
    <col min="3039" max="3039" width="11.42578125" style="32"/>
    <col min="3040" max="3040" width="17.5703125" style="32" customWidth="1"/>
    <col min="3041" max="3041" width="11.5703125" style="32" customWidth="1"/>
    <col min="3042" max="3045" width="11.42578125" style="32"/>
    <col min="3046" max="3046" width="22.5703125" style="32" customWidth="1"/>
    <col min="3047" max="3047" width="14" style="32" customWidth="1"/>
    <col min="3048" max="3048" width="1.7109375" style="32" customWidth="1"/>
    <col min="3049" max="3293" width="11.42578125" style="32"/>
    <col min="3294" max="3294" width="4.42578125" style="32" customWidth="1"/>
    <col min="3295" max="3295" width="11.42578125" style="32"/>
    <col min="3296" max="3296" width="17.5703125" style="32" customWidth="1"/>
    <col min="3297" max="3297" width="11.5703125" style="32" customWidth="1"/>
    <col min="3298" max="3301" width="11.42578125" style="32"/>
    <col min="3302" max="3302" width="22.5703125" style="32" customWidth="1"/>
    <col min="3303" max="3303" width="14" style="32" customWidth="1"/>
    <col min="3304" max="3304" width="1.7109375" style="32" customWidth="1"/>
    <col min="3305" max="3549" width="11.42578125" style="32"/>
    <col min="3550" max="3550" width="4.42578125" style="32" customWidth="1"/>
    <col min="3551" max="3551" width="11.42578125" style="32"/>
    <col min="3552" max="3552" width="17.5703125" style="32" customWidth="1"/>
    <col min="3553" max="3553" width="11.5703125" style="32" customWidth="1"/>
    <col min="3554" max="3557" width="11.42578125" style="32"/>
    <col min="3558" max="3558" width="22.5703125" style="32" customWidth="1"/>
    <col min="3559" max="3559" width="14" style="32" customWidth="1"/>
    <col min="3560" max="3560" width="1.7109375" style="32" customWidth="1"/>
    <col min="3561" max="3805" width="11.42578125" style="32"/>
    <col min="3806" max="3806" width="4.42578125" style="32" customWidth="1"/>
    <col min="3807" max="3807" width="11.42578125" style="32"/>
    <col min="3808" max="3808" width="17.5703125" style="32" customWidth="1"/>
    <col min="3809" max="3809" width="11.5703125" style="32" customWidth="1"/>
    <col min="3810" max="3813" width="11.42578125" style="32"/>
    <col min="3814" max="3814" width="22.5703125" style="32" customWidth="1"/>
    <col min="3815" max="3815" width="14" style="32" customWidth="1"/>
    <col min="3816" max="3816" width="1.7109375" style="32" customWidth="1"/>
    <col min="3817" max="4061" width="11.42578125" style="32"/>
    <col min="4062" max="4062" width="4.42578125" style="32" customWidth="1"/>
    <col min="4063" max="4063" width="11.42578125" style="32"/>
    <col min="4064" max="4064" width="17.5703125" style="32" customWidth="1"/>
    <col min="4065" max="4065" width="11.5703125" style="32" customWidth="1"/>
    <col min="4066" max="4069" width="11.42578125" style="32"/>
    <col min="4070" max="4070" width="22.5703125" style="32" customWidth="1"/>
    <col min="4071" max="4071" width="14" style="32" customWidth="1"/>
    <col min="4072" max="4072" width="1.7109375" style="32" customWidth="1"/>
    <col min="4073" max="4317" width="11.42578125" style="32"/>
    <col min="4318" max="4318" width="4.42578125" style="32" customWidth="1"/>
    <col min="4319" max="4319" width="11.42578125" style="32"/>
    <col min="4320" max="4320" width="17.5703125" style="32" customWidth="1"/>
    <col min="4321" max="4321" width="11.5703125" style="32" customWidth="1"/>
    <col min="4322" max="4325" width="11.42578125" style="32"/>
    <col min="4326" max="4326" width="22.5703125" style="32" customWidth="1"/>
    <col min="4327" max="4327" width="14" style="32" customWidth="1"/>
    <col min="4328" max="4328" width="1.7109375" style="32" customWidth="1"/>
    <col min="4329" max="4573" width="11.42578125" style="32"/>
    <col min="4574" max="4574" width="4.42578125" style="32" customWidth="1"/>
    <col min="4575" max="4575" width="11.42578125" style="32"/>
    <col min="4576" max="4576" width="17.5703125" style="32" customWidth="1"/>
    <col min="4577" max="4577" width="11.5703125" style="32" customWidth="1"/>
    <col min="4578" max="4581" width="11.42578125" style="32"/>
    <col min="4582" max="4582" width="22.5703125" style="32" customWidth="1"/>
    <col min="4583" max="4583" width="14" style="32" customWidth="1"/>
    <col min="4584" max="4584" width="1.7109375" style="32" customWidth="1"/>
    <col min="4585" max="4829" width="11.42578125" style="32"/>
    <col min="4830" max="4830" width="4.42578125" style="32" customWidth="1"/>
    <col min="4831" max="4831" width="11.42578125" style="32"/>
    <col min="4832" max="4832" width="17.5703125" style="32" customWidth="1"/>
    <col min="4833" max="4833" width="11.5703125" style="32" customWidth="1"/>
    <col min="4834" max="4837" width="11.42578125" style="32"/>
    <col min="4838" max="4838" width="22.5703125" style="32" customWidth="1"/>
    <col min="4839" max="4839" width="14" style="32" customWidth="1"/>
    <col min="4840" max="4840" width="1.7109375" style="32" customWidth="1"/>
    <col min="4841" max="5085" width="11.42578125" style="32"/>
    <col min="5086" max="5086" width="4.42578125" style="32" customWidth="1"/>
    <col min="5087" max="5087" width="11.42578125" style="32"/>
    <col min="5088" max="5088" width="17.5703125" style="32" customWidth="1"/>
    <col min="5089" max="5089" width="11.5703125" style="32" customWidth="1"/>
    <col min="5090" max="5093" width="11.42578125" style="32"/>
    <col min="5094" max="5094" width="22.5703125" style="32" customWidth="1"/>
    <col min="5095" max="5095" width="14" style="32" customWidth="1"/>
    <col min="5096" max="5096" width="1.7109375" style="32" customWidth="1"/>
    <col min="5097" max="5341" width="11.42578125" style="32"/>
    <col min="5342" max="5342" width="4.42578125" style="32" customWidth="1"/>
    <col min="5343" max="5343" width="11.42578125" style="32"/>
    <col min="5344" max="5344" width="17.5703125" style="32" customWidth="1"/>
    <col min="5345" max="5345" width="11.5703125" style="32" customWidth="1"/>
    <col min="5346" max="5349" width="11.42578125" style="32"/>
    <col min="5350" max="5350" width="22.5703125" style="32" customWidth="1"/>
    <col min="5351" max="5351" width="14" style="32" customWidth="1"/>
    <col min="5352" max="5352" width="1.7109375" style="32" customWidth="1"/>
    <col min="5353" max="5597" width="11.42578125" style="32"/>
    <col min="5598" max="5598" width="4.42578125" style="32" customWidth="1"/>
    <col min="5599" max="5599" width="11.42578125" style="32"/>
    <col min="5600" max="5600" width="17.5703125" style="32" customWidth="1"/>
    <col min="5601" max="5601" width="11.5703125" style="32" customWidth="1"/>
    <col min="5602" max="5605" width="11.42578125" style="32"/>
    <col min="5606" max="5606" width="22.5703125" style="32" customWidth="1"/>
    <col min="5607" max="5607" width="14" style="32" customWidth="1"/>
    <col min="5608" max="5608" width="1.7109375" style="32" customWidth="1"/>
    <col min="5609" max="5853" width="11.42578125" style="32"/>
    <col min="5854" max="5854" width="4.42578125" style="32" customWidth="1"/>
    <col min="5855" max="5855" width="11.42578125" style="32"/>
    <col min="5856" max="5856" width="17.5703125" style="32" customWidth="1"/>
    <col min="5857" max="5857" width="11.5703125" style="32" customWidth="1"/>
    <col min="5858" max="5861" width="11.42578125" style="32"/>
    <col min="5862" max="5862" width="22.5703125" style="32" customWidth="1"/>
    <col min="5863" max="5863" width="14" style="32" customWidth="1"/>
    <col min="5864" max="5864" width="1.7109375" style="32" customWidth="1"/>
    <col min="5865" max="6109" width="11.42578125" style="32"/>
    <col min="6110" max="6110" width="4.42578125" style="32" customWidth="1"/>
    <col min="6111" max="6111" width="11.42578125" style="32"/>
    <col min="6112" max="6112" width="17.5703125" style="32" customWidth="1"/>
    <col min="6113" max="6113" width="11.5703125" style="32" customWidth="1"/>
    <col min="6114" max="6117" width="11.42578125" style="32"/>
    <col min="6118" max="6118" width="22.5703125" style="32" customWidth="1"/>
    <col min="6119" max="6119" width="14" style="32" customWidth="1"/>
    <col min="6120" max="6120" width="1.7109375" style="32" customWidth="1"/>
    <col min="6121" max="6365" width="11.42578125" style="32"/>
    <col min="6366" max="6366" width="4.42578125" style="32" customWidth="1"/>
    <col min="6367" max="6367" width="11.42578125" style="32"/>
    <col min="6368" max="6368" width="17.5703125" style="32" customWidth="1"/>
    <col min="6369" max="6369" width="11.5703125" style="32" customWidth="1"/>
    <col min="6370" max="6373" width="11.42578125" style="32"/>
    <col min="6374" max="6374" width="22.5703125" style="32" customWidth="1"/>
    <col min="6375" max="6375" width="14" style="32" customWidth="1"/>
    <col min="6376" max="6376" width="1.7109375" style="32" customWidth="1"/>
    <col min="6377" max="6621" width="11.42578125" style="32"/>
    <col min="6622" max="6622" width="4.42578125" style="32" customWidth="1"/>
    <col min="6623" max="6623" width="11.42578125" style="32"/>
    <col min="6624" max="6624" width="17.5703125" style="32" customWidth="1"/>
    <col min="6625" max="6625" width="11.5703125" style="32" customWidth="1"/>
    <col min="6626" max="6629" width="11.42578125" style="32"/>
    <col min="6630" max="6630" width="22.5703125" style="32" customWidth="1"/>
    <col min="6631" max="6631" width="14" style="32" customWidth="1"/>
    <col min="6632" max="6632" width="1.7109375" style="32" customWidth="1"/>
    <col min="6633" max="6877" width="11.42578125" style="32"/>
    <col min="6878" max="6878" width="4.42578125" style="32" customWidth="1"/>
    <col min="6879" max="6879" width="11.42578125" style="32"/>
    <col min="6880" max="6880" width="17.5703125" style="32" customWidth="1"/>
    <col min="6881" max="6881" width="11.5703125" style="32" customWidth="1"/>
    <col min="6882" max="6885" width="11.42578125" style="32"/>
    <col min="6886" max="6886" width="22.5703125" style="32" customWidth="1"/>
    <col min="6887" max="6887" width="14" style="32" customWidth="1"/>
    <col min="6888" max="6888" width="1.7109375" style="32" customWidth="1"/>
    <col min="6889" max="7133" width="11.42578125" style="32"/>
    <col min="7134" max="7134" width="4.42578125" style="32" customWidth="1"/>
    <col min="7135" max="7135" width="11.42578125" style="32"/>
    <col min="7136" max="7136" width="17.5703125" style="32" customWidth="1"/>
    <col min="7137" max="7137" width="11.5703125" style="32" customWidth="1"/>
    <col min="7138" max="7141" width="11.42578125" style="32"/>
    <col min="7142" max="7142" width="22.5703125" style="32" customWidth="1"/>
    <col min="7143" max="7143" width="14" style="32" customWidth="1"/>
    <col min="7144" max="7144" width="1.7109375" style="32" customWidth="1"/>
    <col min="7145" max="7389" width="11.42578125" style="32"/>
    <col min="7390" max="7390" width="4.42578125" style="32" customWidth="1"/>
    <col min="7391" max="7391" width="11.42578125" style="32"/>
    <col min="7392" max="7392" width="17.5703125" style="32" customWidth="1"/>
    <col min="7393" max="7393" width="11.5703125" style="32" customWidth="1"/>
    <col min="7394" max="7397" width="11.42578125" style="32"/>
    <col min="7398" max="7398" width="22.5703125" style="32" customWidth="1"/>
    <col min="7399" max="7399" width="14" style="32" customWidth="1"/>
    <col min="7400" max="7400" width="1.7109375" style="32" customWidth="1"/>
    <col min="7401" max="7645" width="11.42578125" style="32"/>
    <col min="7646" max="7646" width="4.42578125" style="32" customWidth="1"/>
    <col min="7647" max="7647" width="11.42578125" style="32"/>
    <col min="7648" max="7648" width="17.5703125" style="32" customWidth="1"/>
    <col min="7649" max="7649" width="11.5703125" style="32" customWidth="1"/>
    <col min="7650" max="7653" width="11.42578125" style="32"/>
    <col min="7654" max="7654" width="22.5703125" style="32" customWidth="1"/>
    <col min="7655" max="7655" width="14" style="32" customWidth="1"/>
    <col min="7656" max="7656" width="1.7109375" style="32" customWidth="1"/>
    <col min="7657" max="7901" width="11.42578125" style="32"/>
    <col min="7902" max="7902" width="4.42578125" style="32" customWidth="1"/>
    <col min="7903" max="7903" width="11.42578125" style="32"/>
    <col min="7904" max="7904" width="17.5703125" style="32" customWidth="1"/>
    <col min="7905" max="7905" width="11.5703125" style="32" customWidth="1"/>
    <col min="7906" max="7909" width="11.42578125" style="32"/>
    <col min="7910" max="7910" width="22.5703125" style="32" customWidth="1"/>
    <col min="7911" max="7911" width="14" style="32" customWidth="1"/>
    <col min="7912" max="7912" width="1.7109375" style="32" customWidth="1"/>
    <col min="7913" max="8157" width="11.42578125" style="32"/>
    <col min="8158" max="8158" width="4.42578125" style="32" customWidth="1"/>
    <col min="8159" max="8159" width="11.42578125" style="32"/>
    <col min="8160" max="8160" width="17.5703125" style="32" customWidth="1"/>
    <col min="8161" max="8161" width="11.5703125" style="32" customWidth="1"/>
    <col min="8162" max="8165" width="11.42578125" style="32"/>
    <col min="8166" max="8166" width="22.5703125" style="32" customWidth="1"/>
    <col min="8167" max="8167" width="14" style="32" customWidth="1"/>
    <col min="8168" max="8168" width="1.7109375" style="32" customWidth="1"/>
    <col min="8169" max="8413" width="11.42578125" style="32"/>
    <col min="8414" max="8414" width="4.42578125" style="32" customWidth="1"/>
    <col min="8415" max="8415" width="11.42578125" style="32"/>
    <col min="8416" max="8416" width="17.5703125" style="32" customWidth="1"/>
    <col min="8417" max="8417" width="11.5703125" style="32" customWidth="1"/>
    <col min="8418" max="8421" width="11.42578125" style="32"/>
    <col min="8422" max="8422" width="22.5703125" style="32" customWidth="1"/>
    <col min="8423" max="8423" width="14" style="32" customWidth="1"/>
    <col min="8424" max="8424" width="1.7109375" style="32" customWidth="1"/>
    <col min="8425" max="8669" width="11.42578125" style="32"/>
    <col min="8670" max="8670" width="4.42578125" style="32" customWidth="1"/>
    <col min="8671" max="8671" width="11.42578125" style="32"/>
    <col min="8672" max="8672" width="17.5703125" style="32" customWidth="1"/>
    <col min="8673" max="8673" width="11.5703125" style="32" customWidth="1"/>
    <col min="8674" max="8677" width="11.42578125" style="32"/>
    <col min="8678" max="8678" width="22.5703125" style="32" customWidth="1"/>
    <col min="8679" max="8679" width="14" style="32" customWidth="1"/>
    <col min="8680" max="8680" width="1.7109375" style="32" customWidth="1"/>
    <col min="8681" max="8925" width="11.42578125" style="32"/>
    <col min="8926" max="8926" width="4.42578125" style="32" customWidth="1"/>
    <col min="8927" max="8927" width="11.42578125" style="32"/>
    <col min="8928" max="8928" width="17.5703125" style="32" customWidth="1"/>
    <col min="8929" max="8929" width="11.5703125" style="32" customWidth="1"/>
    <col min="8930" max="8933" width="11.42578125" style="32"/>
    <col min="8934" max="8934" width="22.5703125" style="32" customWidth="1"/>
    <col min="8935" max="8935" width="14" style="32" customWidth="1"/>
    <col min="8936" max="8936" width="1.7109375" style="32" customWidth="1"/>
    <col min="8937" max="9181" width="11.42578125" style="32"/>
    <col min="9182" max="9182" width="4.42578125" style="32" customWidth="1"/>
    <col min="9183" max="9183" width="11.42578125" style="32"/>
    <col min="9184" max="9184" width="17.5703125" style="32" customWidth="1"/>
    <col min="9185" max="9185" width="11.5703125" style="32" customWidth="1"/>
    <col min="9186" max="9189" width="11.42578125" style="32"/>
    <col min="9190" max="9190" width="22.5703125" style="32" customWidth="1"/>
    <col min="9191" max="9191" width="14" style="32" customWidth="1"/>
    <col min="9192" max="9192" width="1.7109375" style="32" customWidth="1"/>
    <col min="9193" max="9437" width="11.42578125" style="32"/>
    <col min="9438" max="9438" width="4.42578125" style="32" customWidth="1"/>
    <col min="9439" max="9439" width="11.42578125" style="32"/>
    <col min="9440" max="9440" width="17.5703125" style="32" customWidth="1"/>
    <col min="9441" max="9441" width="11.5703125" style="32" customWidth="1"/>
    <col min="9442" max="9445" width="11.42578125" style="32"/>
    <col min="9446" max="9446" width="22.5703125" style="32" customWidth="1"/>
    <col min="9447" max="9447" width="14" style="32" customWidth="1"/>
    <col min="9448" max="9448" width="1.7109375" style="32" customWidth="1"/>
    <col min="9449" max="9693" width="11.42578125" style="32"/>
    <col min="9694" max="9694" width="4.42578125" style="32" customWidth="1"/>
    <col min="9695" max="9695" width="11.42578125" style="32"/>
    <col min="9696" max="9696" width="17.5703125" style="32" customWidth="1"/>
    <col min="9697" max="9697" width="11.5703125" style="32" customWidth="1"/>
    <col min="9698" max="9701" width="11.42578125" style="32"/>
    <col min="9702" max="9702" width="22.5703125" style="32" customWidth="1"/>
    <col min="9703" max="9703" width="14" style="32" customWidth="1"/>
    <col min="9704" max="9704" width="1.7109375" style="32" customWidth="1"/>
    <col min="9705" max="9949" width="11.42578125" style="32"/>
    <col min="9950" max="9950" width="4.42578125" style="32" customWidth="1"/>
    <col min="9951" max="9951" width="11.42578125" style="32"/>
    <col min="9952" max="9952" width="17.5703125" style="32" customWidth="1"/>
    <col min="9953" max="9953" width="11.5703125" style="32" customWidth="1"/>
    <col min="9954" max="9957" width="11.42578125" style="32"/>
    <col min="9958" max="9958" width="22.5703125" style="32" customWidth="1"/>
    <col min="9959" max="9959" width="14" style="32" customWidth="1"/>
    <col min="9960" max="9960" width="1.7109375" style="32" customWidth="1"/>
    <col min="9961" max="10205" width="11.42578125" style="32"/>
    <col min="10206" max="10206" width="4.42578125" style="32" customWidth="1"/>
    <col min="10207" max="10207" width="11.42578125" style="32"/>
    <col min="10208" max="10208" width="17.5703125" style="32" customWidth="1"/>
    <col min="10209" max="10209" width="11.5703125" style="32" customWidth="1"/>
    <col min="10210" max="10213" width="11.42578125" style="32"/>
    <col min="10214" max="10214" width="22.5703125" style="32" customWidth="1"/>
    <col min="10215" max="10215" width="14" style="32" customWidth="1"/>
    <col min="10216" max="10216" width="1.7109375" style="32" customWidth="1"/>
    <col min="10217" max="10461" width="11.42578125" style="32"/>
    <col min="10462" max="10462" width="4.42578125" style="32" customWidth="1"/>
    <col min="10463" max="10463" width="11.42578125" style="32"/>
    <col min="10464" max="10464" width="17.5703125" style="32" customWidth="1"/>
    <col min="10465" max="10465" width="11.5703125" style="32" customWidth="1"/>
    <col min="10466" max="10469" width="11.42578125" style="32"/>
    <col min="10470" max="10470" width="22.5703125" style="32" customWidth="1"/>
    <col min="10471" max="10471" width="14" style="32" customWidth="1"/>
    <col min="10472" max="10472" width="1.7109375" style="32" customWidth="1"/>
    <col min="10473" max="10717" width="11.42578125" style="32"/>
    <col min="10718" max="10718" width="4.42578125" style="32" customWidth="1"/>
    <col min="10719" max="10719" width="11.42578125" style="32"/>
    <col min="10720" max="10720" width="17.5703125" style="32" customWidth="1"/>
    <col min="10721" max="10721" width="11.5703125" style="32" customWidth="1"/>
    <col min="10722" max="10725" width="11.42578125" style="32"/>
    <col min="10726" max="10726" width="22.5703125" style="32" customWidth="1"/>
    <col min="10727" max="10727" width="14" style="32" customWidth="1"/>
    <col min="10728" max="10728" width="1.7109375" style="32" customWidth="1"/>
    <col min="10729" max="10973" width="11.42578125" style="32"/>
    <col min="10974" max="10974" width="4.42578125" style="32" customWidth="1"/>
    <col min="10975" max="10975" width="11.42578125" style="32"/>
    <col min="10976" max="10976" width="17.5703125" style="32" customWidth="1"/>
    <col min="10977" max="10977" width="11.5703125" style="32" customWidth="1"/>
    <col min="10978" max="10981" width="11.42578125" style="32"/>
    <col min="10982" max="10982" width="22.5703125" style="32" customWidth="1"/>
    <col min="10983" max="10983" width="14" style="32" customWidth="1"/>
    <col min="10984" max="10984" width="1.7109375" style="32" customWidth="1"/>
    <col min="10985" max="11229" width="11.42578125" style="32"/>
    <col min="11230" max="11230" width="4.42578125" style="32" customWidth="1"/>
    <col min="11231" max="11231" width="11.42578125" style="32"/>
    <col min="11232" max="11232" width="17.5703125" style="32" customWidth="1"/>
    <col min="11233" max="11233" width="11.5703125" style="32" customWidth="1"/>
    <col min="11234" max="11237" width="11.42578125" style="32"/>
    <col min="11238" max="11238" width="22.5703125" style="32" customWidth="1"/>
    <col min="11239" max="11239" width="14" style="32" customWidth="1"/>
    <col min="11240" max="11240" width="1.7109375" style="32" customWidth="1"/>
    <col min="11241" max="11485" width="11.42578125" style="32"/>
    <col min="11486" max="11486" width="4.42578125" style="32" customWidth="1"/>
    <col min="11487" max="11487" width="11.42578125" style="32"/>
    <col min="11488" max="11488" width="17.5703125" style="32" customWidth="1"/>
    <col min="11489" max="11489" width="11.5703125" style="32" customWidth="1"/>
    <col min="11490" max="11493" width="11.42578125" style="32"/>
    <col min="11494" max="11494" width="22.5703125" style="32" customWidth="1"/>
    <col min="11495" max="11495" width="14" style="32" customWidth="1"/>
    <col min="11496" max="11496" width="1.7109375" style="32" customWidth="1"/>
    <col min="11497" max="11741" width="11.42578125" style="32"/>
    <col min="11742" max="11742" width="4.42578125" style="32" customWidth="1"/>
    <col min="11743" max="11743" width="11.42578125" style="32"/>
    <col min="11744" max="11744" width="17.5703125" style="32" customWidth="1"/>
    <col min="11745" max="11745" width="11.5703125" style="32" customWidth="1"/>
    <col min="11746" max="11749" width="11.42578125" style="32"/>
    <col min="11750" max="11750" width="22.5703125" style="32" customWidth="1"/>
    <col min="11751" max="11751" width="14" style="32" customWidth="1"/>
    <col min="11752" max="11752" width="1.7109375" style="32" customWidth="1"/>
    <col min="11753" max="11997" width="11.42578125" style="32"/>
    <col min="11998" max="11998" width="4.42578125" style="32" customWidth="1"/>
    <col min="11999" max="11999" width="11.42578125" style="32"/>
    <col min="12000" max="12000" width="17.5703125" style="32" customWidth="1"/>
    <col min="12001" max="12001" width="11.5703125" style="32" customWidth="1"/>
    <col min="12002" max="12005" width="11.42578125" style="32"/>
    <col min="12006" max="12006" width="22.5703125" style="32" customWidth="1"/>
    <col min="12007" max="12007" width="14" style="32" customWidth="1"/>
    <col min="12008" max="12008" width="1.7109375" style="32" customWidth="1"/>
    <col min="12009" max="12253" width="11.42578125" style="32"/>
    <col min="12254" max="12254" width="4.42578125" style="32" customWidth="1"/>
    <col min="12255" max="12255" width="11.42578125" style="32"/>
    <col min="12256" max="12256" width="17.5703125" style="32" customWidth="1"/>
    <col min="12257" max="12257" width="11.5703125" style="32" customWidth="1"/>
    <col min="12258" max="12261" width="11.42578125" style="32"/>
    <col min="12262" max="12262" width="22.5703125" style="32" customWidth="1"/>
    <col min="12263" max="12263" width="14" style="32" customWidth="1"/>
    <col min="12264" max="12264" width="1.7109375" style="32" customWidth="1"/>
    <col min="12265" max="12509" width="11.42578125" style="32"/>
    <col min="12510" max="12510" width="4.42578125" style="32" customWidth="1"/>
    <col min="12511" max="12511" width="11.42578125" style="32"/>
    <col min="12512" max="12512" width="17.5703125" style="32" customWidth="1"/>
    <col min="12513" max="12513" width="11.5703125" style="32" customWidth="1"/>
    <col min="12514" max="12517" width="11.42578125" style="32"/>
    <col min="12518" max="12518" width="22.5703125" style="32" customWidth="1"/>
    <col min="12519" max="12519" width="14" style="32" customWidth="1"/>
    <col min="12520" max="12520" width="1.7109375" style="32" customWidth="1"/>
    <col min="12521" max="12765" width="11.42578125" style="32"/>
    <col min="12766" max="12766" width="4.42578125" style="32" customWidth="1"/>
    <col min="12767" max="12767" width="11.42578125" style="32"/>
    <col min="12768" max="12768" width="17.5703125" style="32" customWidth="1"/>
    <col min="12769" max="12769" width="11.5703125" style="32" customWidth="1"/>
    <col min="12770" max="12773" width="11.42578125" style="32"/>
    <col min="12774" max="12774" width="22.5703125" style="32" customWidth="1"/>
    <col min="12775" max="12775" width="14" style="32" customWidth="1"/>
    <col min="12776" max="12776" width="1.7109375" style="32" customWidth="1"/>
    <col min="12777" max="13021" width="11.42578125" style="32"/>
    <col min="13022" max="13022" width="4.42578125" style="32" customWidth="1"/>
    <col min="13023" max="13023" width="11.42578125" style="32"/>
    <col min="13024" max="13024" width="17.5703125" style="32" customWidth="1"/>
    <col min="13025" max="13025" width="11.5703125" style="32" customWidth="1"/>
    <col min="13026" max="13029" width="11.42578125" style="32"/>
    <col min="13030" max="13030" width="22.5703125" style="32" customWidth="1"/>
    <col min="13031" max="13031" width="14" style="32" customWidth="1"/>
    <col min="13032" max="13032" width="1.7109375" style="32" customWidth="1"/>
    <col min="13033" max="13277" width="11.42578125" style="32"/>
    <col min="13278" max="13278" width="4.42578125" style="32" customWidth="1"/>
    <col min="13279" max="13279" width="11.42578125" style="32"/>
    <col min="13280" max="13280" width="17.5703125" style="32" customWidth="1"/>
    <col min="13281" max="13281" width="11.5703125" style="32" customWidth="1"/>
    <col min="13282" max="13285" width="11.42578125" style="32"/>
    <col min="13286" max="13286" width="22.5703125" style="32" customWidth="1"/>
    <col min="13287" max="13287" width="14" style="32" customWidth="1"/>
    <col min="13288" max="13288" width="1.7109375" style="32" customWidth="1"/>
    <col min="13289" max="13533" width="11.42578125" style="32"/>
    <col min="13534" max="13534" width="4.42578125" style="32" customWidth="1"/>
    <col min="13535" max="13535" width="11.42578125" style="32"/>
    <col min="13536" max="13536" width="17.5703125" style="32" customWidth="1"/>
    <col min="13537" max="13537" width="11.5703125" style="32" customWidth="1"/>
    <col min="13538" max="13541" width="11.42578125" style="32"/>
    <col min="13542" max="13542" width="22.5703125" style="32" customWidth="1"/>
    <col min="13543" max="13543" width="14" style="32" customWidth="1"/>
    <col min="13544" max="13544" width="1.7109375" style="32" customWidth="1"/>
    <col min="13545" max="13789" width="11.42578125" style="32"/>
    <col min="13790" max="13790" width="4.42578125" style="32" customWidth="1"/>
    <col min="13791" max="13791" width="11.42578125" style="32"/>
    <col min="13792" max="13792" width="17.5703125" style="32" customWidth="1"/>
    <col min="13793" max="13793" width="11.5703125" style="32" customWidth="1"/>
    <col min="13794" max="13797" width="11.42578125" style="32"/>
    <col min="13798" max="13798" width="22.5703125" style="32" customWidth="1"/>
    <col min="13799" max="13799" width="14" style="32" customWidth="1"/>
    <col min="13800" max="13800" width="1.7109375" style="32" customWidth="1"/>
    <col min="13801" max="14045" width="11.42578125" style="32"/>
    <col min="14046" max="14046" width="4.42578125" style="32" customWidth="1"/>
    <col min="14047" max="14047" width="11.42578125" style="32"/>
    <col min="14048" max="14048" width="17.5703125" style="32" customWidth="1"/>
    <col min="14049" max="14049" width="11.5703125" style="32" customWidth="1"/>
    <col min="14050" max="14053" width="11.42578125" style="32"/>
    <col min="14054" max="14054" width="22.5703125" style="32" customWidth="1"/>
    <col min="14055" max="14055" width="14" style="32" customWidth="1"/>
    <col min="14056" max="14056" width="1.7109375" style="32" customWidth="1"/>
    <col min="14057" max="14301" width="11.42578125" style="32"/>
    <col min="14302" max="14302" width="4.42578125" style="32" customWidth="1"/>
    <col min="14303" max="14303" width="11.42578125" style="32"/>
    <col min="14304" max="14304" width="17.5703125" style="32" customWidth="1"/>
    <col min="14305" max="14305" width="11.5703125" style="32" customWidth="1"/>
    <col min="14306" max="14309" width="11.42578125" style="32"/>
    <col min="14310" max="14310" width="22.5703125" style="32" customWidth="1"/>
    <col min="14311" max="14311" width="14" style="32" customWidth="1"/>
    <col min="14312" max="14312" width="1.7109375" style="32" customWidth="1"/>
    <col min="14313" max="14557" width="11.42578125" style="32"/>
    <col min="14558" max="14558" width="4.42578125" style="32" customWidth="1"/>
    <col min="14559" max="14559" width="11.42578125" style="32"/>
    <col min="14560" max="14560" width="17.5703125" style="32" customWidth="1"/>
    <col min="14561" max="14561" width="11.5703125" style="32" customWidth="1"/>
    <col min="14562" max="14565" width="11.42578125" style="32"/>
    <col min="14566" max="14566" width="22.5703125" style="32" customWidth="1"/>
    <col min="14567" max="14567" width="14" style="32" customWidth="1"/>
    <col min="14568" max="14568" width="1.7109375" style="32" customWidth="1"/>
    <col min="14569" max="14813" width="11.42578125" style="32"/>
    <col min="14814" max="14814" width="4.42578125" style="32" customWidth="1"/>
    <col min="14815" max="14815" width="11.42578125" style="32"/>
    <col min="14816" max="14816" width="17.5703125" style="32" customWidth="1"/>
    <col min="14817" max="14817" width="11.5703125" style="32" customWidth="1"/>
    <col min="14818" max="14821" width="11.42578125" style="32"/>
    <col min="14822" max="14822" width="22.5703125" style="32" customWidth="1"/>
    <col min="14823" max="14823" width="14" style="32" customWidth="1"/>
    <col min="14824" max="14824" width="1.7109375" style="32" customWidth="1"/>
    <col min="14825" max="15069" width="11.42578125" style="32"/>
    <col min="15070" max="15070" width="4.42578125" style="32" customWidth="1"/>
    <col min="15071" max="15071" width="11.42578125" style="32"/>
    <col min="15072" max="15072" width="17.5703125" style="32" customWidth="1"/>
    <col min="15073" max="15073" width="11.5703125" style="32" customWidth="1"/>
    <col min="15074" max="15077" width="11.42578125" style="32"/>
    <col min="15078" max="15078" width="22.5703125" style="32" customWidth="1"/>
    <col min="15079" max="15079" width="14" style="32" customWidth="1"/>
    <col min="15080" max="15080" width="1.7109375" style="32" customWidth="1"/>
    <col min="15081" max="15325" width="11.42578125" style="32"/>
    <col min="15326" max="15326" width="4.42578125" style="32" customWidth="1"/>
    <col min="15327" max="15327" width="11.42578125" style="32"/>
    <col min="15328" max="15328" width="17.5703125" style="32" customWidth="1"/>
    <col min="15329" max="15329" width="11.5703125" style="32" customWidth="1"/>
    <col min="15330" max="15333" width="11.42578125" style="32"/>
    <col min="15334" max="15334" width="22.5703125" style="32" customWidth="1"/>
    <col min="15335" max="15335" width="14" style="32" customWidth="1"/>
    <col min="15336" max="15336" width="1.7109375" style="32" customWidth="1"/>
    <col min="15337" max="15581" width="11.42578125" style="32"/>
    <col min="15582" max="15582" width="4.42578125" style="32" customWidth="1"/>
    <col min="15583" max="15583" width="11.42578125" style="32"/>
    <col min="15584" max="15584" width="17.5703125" style="32" customWidth="1"/>
    <col min="15585" max="15585" width="11.5703125" style="32" customWidth="1"/>
    <col min="15586" max="15589" width="11.42578125" style="32"/>
    <col min="15590" max="15590" width="22.5703125" style="32" customWidth="1"/>
    <col min="15591" max="15591" width="14" style="32" customWidth="1"/>
    <col min="15592" max="15592" width="1.7109375" style="32" customWidth="1"/>
    <col min="15593" max="15837" width="11.42578125" style="32"/>
    <col min="15838" max="15838" width="4.42578125" style="32" customWidth="1"/>
    <col min="15839" max="15839" width="11.42578125" style="32"/>
    <col min="15840" max="15840" width="17.5703125" style="32" customWidth="1"/>
    <col min="15841" max="15841" width="11.5703125" style="32" customWidth="1"/>
    <col min="15842" max="15845" width="11.42578125" style="32"/>
    <col min="15846" max="15846" width="22.5703125" style="32" customWidth="1"/>
    <col min="15847" max="15847" width="14" style="32" customWidth="1"/>
    <col min="15848" max="15848" width="1.7109375" style="32" customWidth="1"/>
    <col min="15849" max="16093" width="11.42578125" style="32"/>
    <col min="16094" max="16094" width="4.42578125" style="32" customWidth="1"/>
    <col min="16095" max="16095" width="11.42578125" style="32"/>
    <col min="16096" max="16096" width="17.5703125" style="32" customWidth="1"/>
    <col min="16097" max="16097" width="11.5703125" style="32" customWidth="1"/>
    <col min="16098" max="16101" width="11.42578125" style="32"/>
    <col min="16102" max="16102" width="22.5703125" style="32" customWidth="1"/>
    <col min="16103" max="16103" width="14" style="32" customWidth="1"/>
    <col min="16104" max="16104" width="1.7109375" style="32" customWidth="1"/>
    <col min="16105" max="16384" width="11.42578125" style="32"/>
  </cols>
  <sheetData>
    <row r="1" spans="2:10" ht="6" customHeight="1" thickBot="1" x14ac:dyDescent="0.25"/>
    <row r="2" spans="2:10" ht="19.5" customHeight="1" x14ac:dyDescent="0.2">
      <c r="B2" s="33"/>
      <c r="C2" s="34"/>
      <c r="D2" s="35" t="s">
        <v>94</v>
      </c>
      <c r="E2" s="36"/>
      <c r="F2" s="36"/>
      <c r="G2" s="36"/>
      <c r="H2" s="36"/>
      <c r="I2" s="37"/>
      <c r="J2" s="38" t="s">
        <v>95</v>
      </c>
    </row>
    <row r="3" spans="2:10" ht="13.5" thickBot="1" x14ac:dyDescent="0.25">
      <c r="B3" s="39"/>
      <c r="C3" s="40"/>
      <c r="D3" s="41"/>
      <c r="E3" s="42"/>
      <c r="F3" s="42"/>
      <c r="G3" s="42"/>
      <c r="H3" s="42"/>
      <c r="I3" s="43"/>
      <c r="J3" s="44"/>
    </row>
    <row r="4" spans="2:10" x14ac:dyDescent="0.2">
      <c r="B4" s="39"/>
      <c r="C4" s="40"/>
      <c r="D4" s="35" t="s">
        <v>96</v>
      </c>
      <c r="E4" s="36"/>
      <c r="F4" s="36"/>
      <c r="G4" s="36"/>
      <c r="H4" s="36"/>
      <c r="I4" s="37"/>
      <c r="J4" s="38" t="s">
        <v>97</v>
      </c>
    </row>
    <row r="5" spans="2:10" x14ac:dyDescent="0.2">
      <c r="B5" s="39"/>
      <c r="C5" s="40"/>
      <c r="D5" s="45"/>
      <c r="E5" s="46"/>
      <c r="F5" s="46"/>
      <c r="G5" s="46"/>
      <c r="H5" s="46"/>
      <c r="I5" s="47"/>
      <c r="J5" s="48"/>
    </row>
    <row r="6" spans="2:10" ht="13.5" thickBot="1" x14ac:dyDescent="0.25">
      <c r="B6" s="49"/>
      <c r="C6" s="50"/>
      <c r="D6" s="41"/>
      <c r="E6" s="42"/>
      <c r="F6" s="42"/>
      <c r="G6" s="42"/>
      <c r="H6" s="42"/>
      <c r="I6" s="43"/>
      <c r="J6" s="44"/>
    </row>
    <row r="7" spans="2:10" x14ac:dyDescent="0.2">
      <c r="B7" s="51"/>
      <c r="J7" s="52"/>
    </row>
    <row r="8" spans="2:10" x14ac:dyDescent="0.2">
      <c r="B8" s="51"/>
      <c r="J8" s="52"/>
    </row>
    <row r="9" spans="2:10" x14ac:dyDescent="0.2">
      <c r="B9" s="51"/>
      <c r="J9" s="52"/>
    </row>
    <row r="10" spans="2:10" x14ac:dyDescent="0.2">
      <c r="B10" s="51"/>
      <c r="C10" s="53" t="s">
        <v>126</v>
      </c>
      <c r="E10" s="54"/>
      <c r="J10" s="52"/>
    </row>
    <row r="11" spans="2:10" x14ac:dyDescent="0.2">
      <c r="B11" s="51"/>
      <c r="J11" s="52"/>
    </row>
    <row r="12" spans="2:10" x14ac:dyDescent="0.2">
      <c r="B12" s="51"/>
      <c r="C12" s="53" t="s">
        <v>99</v>
      </c>
      <c r="J12" s="52"/>
    </row>
    <row r="13" spans="2:10" x14ac:dyDescent="0.2">
      <c r="B13" s="51"/>
      <c r="C13" s="53" t="s">
        <v>100</v>
      </c>
      <c r="J13" s="52"/>
    </row>
    <row r="14" spans="2:10" x14ac:dyDescent="0.2">
      <c r="B14" s="51"/>
      <c r="J14" s="52"/>
    </row>
    <row r="15" spans="2:10" x14ac:dyDescent="0.2">
      <c r="B15" s="51"/>
      <c r="C15" s="32" t="s">
        <v>127</v>
      </c>
      <c r="J15" s="52"/>
    </row>
    <row r="16" spans="2:10" x14ac:dyDescent="0.2">
      <c r="B16" s="51"/>
      <c r="C16" s="55"/>
      <c r="J16" s="52"/>
    </row>
    <row r="17" spans="2:10" x14ac:dyDescent="0.2">
      <c r="B17" s="51"/>
      <c r="C17" s="32" t="s">
        <v>128</v>
      </c>
      <c r="D17" s="54"/>
      <c r="H17" s="56" t="s">
        <v>101</v>
      </c>
      <c r="I17" s="56" t="s">
        <v>102</v>
      </c>
      <c r="J17" s="52"/>
    </row>
    <row r="18" spans="2:10" x14ac:dyDescent="0.2">
      <c r="B18" s="51"/>
      <c r="C18" s="53" t="s">
        <v>103</v>
      </c>
      <c r="D18" s="53"/>
      <c r="E18" s="53"/>
      <c r="F18" s="53"/>
      <c r="H18" s="57">
        <v>39</v>
      </c>
      <c r="I18" s="58">
        <v>14249851</v>
      </c>
      <c r="J18" s="52"/>
    </row>
    <row r="19" spans="2:10" x14ac:dyDescent="0.2">
      <c r="B19" s="51"/>
      <c r="C19" s="32" t="s">
        <v>104</v>
      </c>
      <c r="H19" s="59">
        <v>0</v>
      </c>
      <c r="I19" s="60">
        <v>0</v>
      </c>
      <c r="J19" s="52"/>
    </row>
    <row r="20" spans="2:10" x14ac:dyDescent="0.2">
      <c r="B20" s="51"/>
      <c r="C20" s="32" t="s">
        <v>105</v>
      </c>
      <c r="H20" s="59">
        <v>1</v>
      </c>
      <c r="I20" s="60">
        <v>76600</v>
      </c>
      <c r="J20" s="52"/>
    </row>
    <row r="21" spans="2:10" x14ac:dyDescent="0.2">
      <c r="B21" s="51"/>
      <c r="C21" s="32" t="s">
        <v>106</v>
      </c>
      <c r="H21" s="59">
        <v>0</v>
      </c>
      <c r="I21" s="61">
        <v>0</v>
      </c>
      <c r="J21" s="52"/>
    </row>
    <row r="22" spans="2:10" x14ac:dyDescent="0.2">
      <c r="B22" s="51"/>
      <c r="C22" s="32" t="s">
        <v>107</v>
      </c>
      <c r="H22" s="59">
        <v>0</v>
      </c>
      <c r="I22" s="60">
        <v>0</v>
      </c>
      <c r="J22" s="52"/>
    </row>
    <row r="23" spans="2:10" ht="13.5" thickBot="1" x14ac:dyDescent="0.25">
      <c r="B23" s="51"/>
      <c r="C23" s="32" t="s">
        <v>108</v>
      </c>
      <c r="H23" s="62">
        <v>0</v>
      </c>
      <c r="I23" s="63">
        <v>0</v>
      </c>
      <c r="J23" s="52"/>
    </row>
    <row r="24" spans="2:10" x14ac:dyDescent="0.2">
      <c r="B24" s="51"/>
      <c r="C24" s="53" t="s">
        <v>109</v>
      </c>
      <c r="D24" s="53"/>
      <c r="E24" s="53"/>
      <c r="F24" s="53"/>
      <c r="H24" s="57">
        <f>H19+H20+H21+H22+H23</f>
        <v>1</v>
      </c>
      <c r="I24" s="64">
        <f>I19+I20+I21+I22+I23</f>
        <v>76600</v>
      </c>
      <c r="J24" s="52"/>
    </row>
    <row r="25" spans="2:10" x14ac:dyDescent="0.2">
      <c r="B25" s="51"/>
      <c r="C25" s="32" t="s">
        <v>110</v>
      </c>
      <c r="H25" s="59">
        <v>37</v>
      </c>
      <c r="I25" s="60">
        <v>8293886</v>
      </c>
      <c r="J25" s="52"/>
    </row>
    <row r="26" spans="2:10" ht="13.5" thickBot="1" x14ac:dyDescent="0.25">
      <c r="B26" s="51"/>
      <c r="C26" s="32" t="s">
        <v>84</v>
      </c>
      <c r="H26" s="62">
        <v>1</v>
      </c>
      <c r="I26" s="63">
        <v>5879365</v>
      </c>
      <c r="J26" s="52"/>
    </row>
    <row r="27" spans="2:10" x14ac:dyDescent="0.2">
      <c r="B27" s="51"/>
      <c r="C27" s="53" t="s">
        <v>111</v>
      </c>
      <c r="D27" s="53"/>
      <c r="E27" s="53"/>
      <c r="F27" s="53"/>
      <c r="H27" s="57">
        <f>H25+H26</f>
        <v>38</v>
      </c>
      <c r="I27" s="64">
        <f>I25+I26</f>
        <v>14173251</v>
      </c>
      <c r="J27" s="52"/>
    </row>
    <row r="28" spans="2:10" ht="13.5" thickBot="1" x14ac:dyDescent="0.25">
      <c r="B28" s="51"/>
      <c r="C28" s="32" t="s">
        <v>112</v>
      </c>
      <c r="D28" s="53"/>
      <c r="E28" s="53"/>
      <c r="F28" s="53"/>
      <c r="H28" s="62">
        <v>0</v>
      </c>
      <c r="I28" s="63">
        <v>0</v>
      </c>
      <c r="J28" s="52"/>
    </row>
    <row r="29" spans="2:10" x14ac:dyDescent="0.2">
      <c r="B29" s="51"/>
      <c r="C29" s="53" t="s">
        <v>113</v>
      </c>
      <c r="D29" s="53"/>
      <c r="E29" s="53"/>
      <c r="F29" s="53"/>
      <c r="H29" s="59">
        <f>H28</f>
        <v>0</v>
      </c>
      <c r="I29" s="60">
        <f>I28</f>
        <v>0</v>
      </c>
      <c r="J29" s="52"/>
    </row>
    <row r="30" spans="2:10" x14ac:dyDescent="0.2">
      <c r="B30" s="51"/>
      <c r="C30" s="53"/>
      <c r="D30" s="53"/>
      <c r="E30" s="53"/>
      <c r="F30" s="53"/>
      <c r="H30" s="65"/>
      <c r="I30" s="64"/>
      <c r="J30" s="52"/>
    </row>
    <row r="31" spans="2:10" ht="13.5" thickBot="1" x14ac:dyDescent="0.25">
      <c r="B31" s="51"/>
      <c r="C31" s="53" t="s">
        <v>114</v>
      </c>
      <c r="D31" s="53"/>
      <c r="H31" s="66">
        <f>H24+H27+H29</f>
        <v>39</v>
      </c>
      <c r="I31" s="67">
        <f>I24+I27+I29</f>
        <v>14249851</v>
      </c>
      <c r="J31" s="52"/>
    </row>
    <row r="32" spans="2:10" ht="13.5" thickTop="1" x14ac:dyDescent="0.2">
      <c r="B32" s="51"/>
      <c r="C32" s="53"/>
      <c r="D32" s="53"/>
      <c r="H32" s="68"/>
      <c r="I32" s="60"/>
      <c r="J32" s="52"/>
    </row>
    <row r="33" spans="2:10" x14ac:dyDescent="0.2">
      <c r="B33" s="51"/>
      <c r="G33" s="68"/>
      <c r="H33" s="68"/>
      <c r="I33" s="68"/>
      <c r="J33" s="52"/>
    </row>
    <row r="34" spans="2:10" x14ac:dyDescent="0.2">
      <c r="B34" s="51"/>
      <c r="G34" s="68"/>
      <c r="H34" s="68"/>
      <c r="I34" s="68"/>
      <c r="J34" s="52"/>
    </row>
    <row r="35" spans="2:10" x14ac:dyDescent="0.2">
      <c r="B35" s="51"/>
      <c r="G35" s="68"/>
      <c r="H35" s="68"/>
      <c r="I35" s="68"/>
      <c r="J35" s="52"/>
    </row>
    <row r="36" spans="2:10" ht="13.5" thickBot="1" x14ac:dyDescent="0.25">
      <c r="B36" s="51"/>
      <c r="C36" s="69" t="s">
        <v>129</v>
      </c>
      <c r="D36" s="70"/>
      <c r="G36" s="69" t="s">
        <v>115</v>
      </c>
      <c r="H36" s="70"/>
      <c r="I36" s="68"/>
      <c r="J36" s="52"/>
    </row>
    <row r="37" spans="2:10" ht="4.5" customHeight="1" x14ac:dyDescent="0.2">
      <c r="B37" s="51"/>
      <c r="C37" s="68"/>
      <c r="D37" s="68"/>
      <c r="G37" s="68"/>
      <c r="H37" s="68"/>
      <c r="I37" s="68"/>
      <c r="J37" s="52"/>
    </row>
    <row r="38" spans="2:10" x14ac:dyDescent="0.2">
      <c r="B38" s="51"/>
      <c r="C38" s="53" t="s">
        <v>130</v>
      </c>
      <c r="G38" s="71" t="s">
        <v>116</v>
      </c>
      <c r="H38" s="68"/>
      <c r="I38" s="68"/>
      <c r="J38" s="52"/>
    </row>
    <row r="39" spans="2:10" x14ac:dyDescent="0.2">
      <c r="B39" s="51"/>
      <c r="G39" s="68"/>
      <c r="H39" s="68"/>
      <c r="I39" s="68"/>
      <c r="J39" s="52"/>
    </row>
    <row r="40" spans="2:10" ht="18.75" customHeight="1" thickBot="1" x14ac:dyDescent="0.25">
      <c r="B40" s="72"/>
      <c r="C40" s="73"/>
      <c r="D40" s="73"/>
      <c r="E40" s="73"/>
      <c r="F40" s="73"/>
      <c r="G40" s="70"/>
      <c r="H40" s="70"/>
      <c r="I40" s="70"/>
      <c r="J40" s="74"/>
    </row>
  </sheetData>
  <pageMargins left="0.7" right="0.7" top="0.75" bottom="0.75" header="0.3" footer="0.3"/>
  <pageSetup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6"/>
  <sheetViews>
    <sheetView showGridLines="0" topLeftCell="A4" zoomScaleNormal="100" zoomScaleSheetLayoutView="100" workbookViewId="0">
      <selection activeCell="L4" sqref="L1:O1048576"/>
    </sheetView>
  </sheetViews>
  <sheetFormatPr baseColWidth="10" defaultRowHeight="12.75" x14ac:dyDescent="0.2"/>
  <cols>
    <col min="1" max="1" width="4.42578125" style="32" customWidth="1"/>
    <col min="2" max="2" width="11.42578125" style="32"/>
    <col min="3" max="3" width="18.7109375" style="32" customWidth="1"/>
    <col min="4" max="4" width="18.28515625" style="32" customWidth="1"/>
    <col min="5" max="5" width="9.140625" style="32" customWidth="1"/>
    <col min="6" max="8" width="11.42578125" style="32"/>
    <col min="9" max="9" width="19.85546875" style="32" customWidth="1"/>
    <col min="10" max="10" width="15.85546875" style="32" customWidth="1"/>
    <col min="11" max="11" width="7.140625" style="32" customWidth="1"/>
    <col min="12" max="206" width="11.42578125" style="32"/>
    <col min="207" max="207" width="4.42578125" style="32" customWidth="1"/>
    <col min="208" max="208" width="11.42578125" style="32"/>
    <col min="209" max="209" width="17.5703125" style="32" customWidth="1"/>
    <col min="210" max="210" width="11.5703125" style="32" customWidth="1"/>
    <col min="211" max="214" width="11.42578125" style="32"/>
    <col min="215" max="215" width="22.5703125" style="32" customWidth="1"/>
    <col min="216" max="216" width="14" style="32" customWidth="1"/>
    <col min="217" max="217" width="1.7109375" style="32" customWidth="1"/>
    <col min="218" max="462" width="11.42578125" style="32"/>
    <col min="463" max="463" width="4.42578125" style="32" customWidth="1"/>
    <col min="464" max="464" width="11.42578125" style="32"/>
    <col min="465" max="465" width="17.5703125" style="32" customWidth="1"/>
    <col min="466" max="466" width="11.5703125" style="32" customWidth="1"/>
    <col min="467" max="470" width="11.42578125" style="32"/>
    <col min="471" max="471" width="22.5703125" style="32" customWidth="1"/>
    <col min="472" max="472" width="14" style="32" customWidth="1"/>
    <col min="473" max="473" width="1.7109375" style="32" customWidth="1"/>
    <col min="474" max="718" width="11.42578125" style="32"/>
    <col min="719" max="719" width="4.42578125" style="32" customWidth="1"/>
    <col min="720" max="720" width="11.42578125" style="32"/>
    <col min="721" max="721" width="17.5703125" style="32" customWidth="1"/>
    <col min="722" max="722" width="11.5703125" style="32" customWidth="1"/>
    <col min="723" max="726" width="11.42578125" style="32"/>
    <col min="727" max="727" width="22.5703125" style="32" customWidth="1"/>
    <col min="728" max="728" width="14" style="32" customWidth="1"/>
    <col min="729" max="729" width="1.7109375" style="32" customWidth="1"/>
    <col min="730" max="974" width="11.42578125" style="32"/>
    <col min="975" max="975" width="4.42578125" style="32" customWidth="1"/>
    <col min="976" max="976" width="11.42578125" style="32"/>
    <col min="977" max="977" width="17.5703125" style="32" customWidth="1"/>
    <col min="978" max="978" width="11.5703125" style="32" customWidth="1"/>
    <col min="979" max="982" width="11.42578125" style="32"/>
    <col min="983" max="983" width="22.5703125" style="32" customWidth="1"/>
    <col min="984" max="984" width="14" style="32" customWidth="1"/>
    <col min="985" max="985" width="1.7109375" style="32" customWidth="1"/>
    <col min="986" max="1230" width="11.42578125" style="32"/>
    <col min="1231" max="1231" width="4.42578125" style="32" customWidth="1"/>
    <col min="1232" max="1232" width="11.42578125" style="32"/>
    <col min="1233" max="1233" width="17.5703125" style="32" customWidth="1"/>
    <col min="1234" max="1234" width="11.5703125" style="32" customWidth="1"/>
    <col min="1235" max="1238" width="11.42578125" style="32"/>
    <col min="1239" max="1239" width="22.5703125" style="32" customWidth="1"/>
    <col min="1240" max="1240" width="14" style="32" customWidth="1"/>
    <col min="1241" max="1241" width="1.7109375" style="32" customWidth="1"/>
    <col min="1242" max="1486" width="11.42578125" style="32"/>
    <col min="1487" max="1487" width="4.42578125" style="32" customWidth="1"/>
    <col min="1488" max="1488" width="11.42578125" style="32"/>
    <col min="1489" max="1489" width="17.5703125" style="32" customWidth="1"/>
    <col min="1490" max="1490" width="11.5703125" style="32" customWidth="1"/>
    <col min="1491" max="1494" width="11.42578125" style="32"/>
    <col min="1495" max="1495" width="22.5703125" style="32" customWidth="1"/>
    <col min="1496" max="1496" width="14" style="32" customWidth="1"/>
    <col min="1497" max="1497" width="1.7109375" style="32" customWidth="1"/>
    <col min="1498" max="1742" width="11.42578125" style="32"/>
    <col min="1743" max="1743" width="4.42578125" style="32" customWidth="1"/>
    <col min="1744" max="1744" width="11.42578125" style="32"/>
    <col min="1745" max="1745" width="17.5703125" style="32" customWidth="1"/>
    <col min="1746" max="1746" width="11.5703125" style="32" customWidth="1"/>
    <col min="1747" max="1750" width="11.42578125" style="32"/>
    <col min="1751" max="1751" width="22.5703125" style="32" customWidth="1"/>
    <col min="1752" max="1752" width="14" style="32" customWidth="1"/>
    <col min="1753" max="1753" width="1.7109375" style="32" customWidth="1"/>
    <col min="1754" max="1998" width="11.42578125" style="32"/>
    <col min="1999" max="1999" width="4.42578125" style="32" customWidth="1"/>
    <col min="2000" max="2000" width="11.42578125" style="32"/>
    <col min="2001" max="2001" width="17.5703125" style="32" customWidth="1"/>
    <col min="2002" max="2002" width="11.5703125" style="32" customWidth="1"/>
    <col min="2003" max="2006" width="11.42578125" style="32"/>
    <col min="2007" max="2007" width="22.5703125" style="32" customWidth="1"/>
    <col min="2008" max="2008" width="14" style="32" customWidth="1"/>
    <col min="2009" max="2009" width="1.7109375" style="32" customWidth="1"/>
    <col min="2010" max="2254" width="11.42578125" style="32"/>
    <col min="2255" max="2255" width="4.42578125" style="32" customWidth="1"/>
    <col min="2256" max="2256" width="11.42578125" style="32"/>
    <col min="2257" max="2257" width="17.5703125" style="32" customWidth="1"/>
    <col min="2258" max="2258" width="11.5703125" style="32" customWidth="1"/>
    <col min="2259" max="2262" width="11.42578125" style="32"/>
    <col min="2263" max="2263" width="22.5703125" style="32" customWidth="1"/>
    <col min="2264" max="2264" width="14" style="32" customWidth="1"/>
    <col min="2265" max="2265" width="1.7109375" style="32" customWidth="1"/>
    <col min="2266" max="2510" width="11.42578125" style="32"/>
    <col min="2511" max="2511" width="4.42578125" style="32" customWidth="1"/>
    <col min="2512" max="2512" width="11.42578125" style="32"/>
    <col min="2513" max="2513" width="17.5703125" style="32" customWidth="1"/>
    <col min="2514" max="2514" width="11.5703125" style="32" customWidth="1"/>
    <col min="2515" max="2518" width="11.42578125" style="32"/>
    <col min="2519" max="2519" width="22.5703125" style="32" customWidth="1"/>
    <col min="2520" max="2520" width="14" style="32" customWidth="1"/>
    <col min="2521" max="2521" width="1.7109375" style="32" customWidth="1"/>
    <col min="2522" max="2766" width="11.42578125" style="32"/>
    <col min="2767" max="2767" width="4.42578125" style="32" customWidth="1"/>
    <col min="2768" max="2768" width="11.42578125" style="32"/>
    <col min="2769" max="2769" width="17.5703125" style="32" customWidth="1"/>
    <col min="2770" max="2770" width="11.5703125" style="32" customWidth="1"/>
    <col min="2771" max="2774" width="11.42578125" style="32"/>
    <col min="2775" max="2775" width="22.5703125" style="32" customWidth="1"/>
    <col min="2776" max="2776" width="14" style="32" customWidth="1"/>
    <col min="2777" max="2777" width="1.7109375" style="32" customWidth="1"/>
    <col min="2778" max="3022" width="11.42578125" style="32"/>
    <col min="3023" max="3023" width="4.42578125" style="32" customWidth="1"/>
    <col min="3024" max="3024" width="11.42578125" style="32"/>
    <col min="3025" max="3025" width="17.5703125" style="32" customWidth="1"/>
    <col min="3026" max="3026" width="11.5703125" style="32" customWidth="1"/>
    <col min="3027" max="3030" width="11.42578125" style="32"/>
    <col min="3031" max="3031" width="22.5703125" style="32" customWidth="1"/>
    <col min="3032" max="3032" width="14" style="32" customWidth="1"/>
    <col min="3033" max="3033" width="1.7109375" style="32" customWidth="1"/>
    <col min="3034" max="3278" width="11.42578125" style="32"/>
    <col min="3279" max="3279" width="4.42578125" style="32" customWidth="1"/>
    <col min="3280" max="3280" width="11.42578125" style="32"/>
    <col min="3281" max="3281" width="17.5703125" style="32" customWidth="1"/>
    <col min="3282" max="3282" width="11.5703125" style="32" customWidth="1"/>
    <col min="3283" max="3286" width="11.42578125" style="32"/>
    <col min="3287" max="3287" width="22.5703125" style="32" customWidth="1"/>
    <col min="3288" max="3288" width="14" style="32" customWidth="1"/>
    <col min="3289" max="3289" width="1.7109375" style="32" customWidth="1"/>
    <col min="3290" max="3534" width="11.42578125" style="32"/>
    <col min="3535" max="3535" width="4.42578125" style="32" customWidth="1"/>
    <col min="3536" max="3536" width="11.42578125" style="32"/>
    <col min="3537" max="3537" width="17.5703125" style="32" customWidth="1"/>
    <col min="3538" max="3538" width="11.5703125" style="32" customWidth="1"/>
    <col min="3539" max="3542" width="11.42578125" style="32"/>
    <col min="3543" max="3543" width="22.5703125" style="32" customWidth="1"/>
    <col min="3544" max="3544" width="14" style="32" customWidth="1"/>
    <col min="3545" max="3545" width="1.7109375" style="32" customWidth="1"/>
    <col min="3546" max="3790" width="11.42578125" style="32"/>
    <col min="3791" max="3791" width="4.42578125" style="32" customWidth="1"/>
    <col min="3792" max="3792" width="11.42578125" style="32"/>
    <col min="3793" max="3793" width="17.5703125" style="32" customWidth="1"/>
    <col min="3794" max="3794" width="11.5703125" style="32" customWidth="1"/>
    <col min="3795" max="3798" width="11.42578125" style="32"/>
    <col min="3799" max="3799" width="22.5703125" style="32" customWidth="1"/>
    <col min="3800" max="3800" width="14" style="32" customWidth="1"/>
    <col min="3801" max="3801" width="1.7109375" style="32" customWidth="1"/>
    <col min="3802" max="4046" width="11.42578125" style="32"/>
    <col min="4047" max="4047" width="4.42578125" style="32" customWidth="1"/>
    <col min="4048" max="4048" width="11.42578125" style="32"/>
    <col min="4049" max="4049" width="17.5703125" style="32" customWidth="1"/>
    <col min="4050" max="4050" width="11.5703125" style="32" customWidth="1"/>
    <col min="4051" max="4054" width="11.42578125" style="32"/>
    <col min="4055" max="4055" width="22.5703125" style="32" customWidth="1"/>
    <col min="4056" max="4056" width="14" style="32" customWidth="1"/>
    <col min="4057" max="4057" width="1.7109375" style="32" customWidth="1"/>
    <col min="4058" max="4302" width="11.42578125" style="32"/>
    <col min="4303" max="4303" width="4.42578125" style="32" customWidth="1"/>
    <col min="4304" max="4304" width="11.42578125" style="32"/>
    <col min="4305" max="4305" width="17.5703125" style="32" customWidth="1"/>
    <col min="4306" max="4306" width="11.5703125" style="32" customWidth="1"/>
    <col min="4307" max="4310" width="11.42578125" style="32"/>
    <col min="4311" max="4311" width="22.5703125" style="32" customWidth="1"/>
    <col min="4312" max="4312" width="14" style="32" customWidth="1"/>
    <col min="4313" max="4313" width="1.7109375" style="32" customWidth="1"/>
    <col min="4314" max="4558" width="11.42578125" style="32"/>
    <col min="4559" max="4559" width="4.42578125" style="32" customWidth="1"/>
    <col min="4560" max="4560" width="11.42578125" style="32"/>
    <col min="4561" max="4561" width="17.5703125" style="32" customWidth="1"/>
    <col min="4562" max="4562" width="11.5703125" style="32" customWidth="1"/>
    <col min="4563" max="4566" width="11.42578125" style="32"/>
    <col min="4567" max="4567" width="22.5703125" style="32" customWidth="1"/>
    <col min="4568" max="4568" width="14" style="32" customWidth="1"/>
    <col min="4569" max="4569" width="1.7109375" style="32" customWidth="1"/>
    <col min="4570" max="4814" width="11.42578125" style="32"/>
    <col min="4815" max="4815" width="4.42578125" style="32" customWidth="1"/>
    <col min="4816" max="4816" width="11.42578125" style="32"/>
    <col min="4817" max="4817" width="17.5703125" style="32" customWidth="1"/>
    <col min="4818" max="4818" width="11.5703125" style="32" customWidth="1"/>
    <col min="4819" max="4822" width="11.42578125" style="32"/>
    <col min="4823" max="4823" width="22.5703125" style="32" customWidth="1"/>
    <col min="4824" max="4824" width="14" style="32" customWidth="1"/>
    <col min="4825" max="4825" width="1.7109375" style="32" customWidth="1"/>
    <col min="4826" max="5070" width="11.42578125" style="32"/>
    <col min="5071" max="5071" width="4.42578125" style="32" customWidth="1"/>
    <col min="5072" max="5072" width="11.42578125" style="32"/>
    <col min="5073" max="5073" width="17.5703125" style="32" customWidth="1"/>
    <col min="5074" max="5074" width="11.5703125" style="32" customWidth="1"/>
    <col min="5075" max="5078" width="11.42578125" style="32"/>
    <col min="5079" max="5079" width="22.5703125" style="32" customWidth="1"/>
    <col min="5080" max="5080" width="14" style="32" customWidth="1"/>
    <col min="5081" max="5081" width="1.7109375" style="32" customWidth="1"/>
    <col min="5082" max="5326" width="11.42578125" style="32"/>
    <col min="5327" max="5327" width="4.42578125" style="32" customWidth="1"/>
    <col min="5328" max="5328" width="11.42578125" style="32"/>
    <col min="5329" max="5329" width="17.5703125" style="32" customWidth="1"/>
    <col min="5330" max="5330" width="11.5703125" style="32" customWidth="1"/>
    <col min="5331" max="5334" width="11.42578125" style="32"/>
    <col min="5335" max="5335" width="22.5703125" style="32" customWidth="1"/>
    <col min="5336" max="5336" width="14" style="32" customWidth="1"/>
    <col min="5337" max="5337" width="1.7109375" style="32" customWidth="1"/>
    <col min="5338" max="5582" width="11.42578125" style="32"/>
    <col min="5583" max="5583" width="4.42578125" style="32" customWidth="1"/>
    <col min="5584" max="5584" width="11.42578125" style="32"/>
    <col min="5585" max="5585" width="17.5703125" style="32" customWidth="1"/>
    <col min="5586" max="5586" width="11.5703125" style="32" customWidth="1"/>
    <col min="5587" max="5590" width="11.42578125" style="32"/>
    <col min="5591" max="5591" width="22.5703125" style="32" customWidth="1"/>
    <col min="5592" max="5592" width="14" style="32" customWidth="1"/>
    <col min="5593" max="5593" width="1.7109375" style="32" customWidth="1"/>
    <col min="5594" max="5838" width="11.42578125" style="32"/>
    <col min="5839" max="5839" width="4.42578125" style="32" customWidth="1"/>
    <col min="5840" max="5840" width="11.42578125" style="32"/>
    <col min="5841" max="5841" width="17.5703125" style="32" customWidth="1"/>
    <col min="5842" max="5842" width="11.5703125" style="32" customWidth="1"/>
    <col min="5843" max="5846" width="11.42578125" style="32"/>
    <col min="5847" max="5847" width="22.5703125" style="32" customWidth="1"/>
    <col min="5848" max="5848" width="14" style="32" customWidth="1"/>
    <col min="5849" max="5849" width="1.7109375" style="32" customWidth="1"/>
    <col min="5850" max="6094" width="11.42578125" style="32"/>
    <col min="6095" max="6095" width="4.42578125" style="32" customWidth="1"/>
    <col min="6096" max="6096" width="11.42578125" style="32"/>
    <col min="6097" max="6097" width="17.5703125" style="32" customWidth="1"/>
    <col min="6098" max="6098" width="11.5703125" style="32" customWidth="1"/>
    <col min="6099" max="6102" width="11.42578125" style="32"/>
    <col min="6103" max="6103" width="22.5703125" style="32" customWidth="1"/>
    <col min="6104" max="6104" width="14" style="32" customWidth="1"/>
    <col min="6105" max="6105" width="1.7109375" style="32" customWidth="1"/>
    <col min="6106" max="6350" width="11.42578125" style="32"/>
    <col min="6351" max="6351" width="4.42578125" style="32" customWidth="1"/>
    <col min="6352" max="6352" width="11.42578125" style="32"/>
    <col min="6353" max="6353" width="17.5703125" style="32" customWidth="1"/>
    <col min="6354" max="6354" width="11.5703125" style="32" customWidth="1"/>
    <col min="6355" max="6358" width="11.42578125" style="32"/>
    <col min="6359" max="6359" width="22.5703125" style="32" customWidth="1"/>
    <col min="6360" max="6360" width="14" style="32" customWidth="1"/>
    <col min="6361" max="6361" width="1.7109375" style="32" customWidth="1"/>
    <col min="6362" max="6606" width="11.42578125" style="32"/>
    <col min="6607" max="6607" width="4.42578125" style="32" customWidth="1"/>
    <col min="6608" max="6608" width="11.42578125" style="32"/>
    <col min="6609" max="6609" width="17.5703125" style="32" customWidth="1"/>
    <col min="6610" max="6610" width="11.5703125" style="32" customWidth="1"/>
    <col min="6611" max="6614" width="11.42578125" style="32"/>
    <col min="6615" max="6615" width="22.5703125" style="32" customWidth="1"/>
    <col min="6616" max="6616" width="14" style="32" customWidth="1"/>
    <col min="6617" max="6617" width="1.7109375" style="32" customWidth="1"/>
    <col min="6618" max="6862" width="11.42578125" style="32"/>
    <col min="6863" max="6863" width="4.42578125" style="32" customWidth="1"/>
    <col min="6864" max="6864" width="11.42578125" style="32"/>
    <col min="6865" max="6865" width="17.5703125" style="32" customWidth="1"/>
    <col min="6866" max="6866" width="11.5703125" style="32" customWidth="1"/>
    <col min="6867" max="6870" width="11.42578125" style="32"/>
    <col min="6871" max="6871" width="22.5703125" style="32" customWidth="1"/>
    <col min="6872" max="6872" width="14" style="32" customWidth="1"/>
    <col min="6873" max="6873" width="1.7109375" style="32" customWidth="1"/>
    <col min="6874" max="7118" width="11.42578125" style="32"/>
    <col min="7119" max="7119" width="4.42578125" style="32" customWidth="1"/>
    <col min="7120" max="7120" width="11.42578125" style="32"/>
    <col min="7121" max="7121" width="17.5703125" style="32" customWidth="1"/>
    <col min="7122" max="7122" width="11.5703125" style="32" customWidth="1"/>
    <col min="7123" max="7126" width="11.42578125" style="32"/>
    <col min="7127" max="7127" width="22.5703125" style="32" customWidth="1"/>
    <col min="7128" max="7128" width="14" style="32" customWidth="1"/>
    <col min="7129" max="7129" width="1.7109375" style="32" customWidth="1"/>
    <col min="7130" max="7374" width="11.42578125" style="32"/>
    <col min="7375" max="7375" width="4.42578125" style="32" customWidth="1"/>
    <col min="7376" max="7376" width="11.42578125" style="32"/>
    <col min="7377" max="7377" width="17.5703125" style="32" customWidth="1"/>
    <col min="7378" max="7378" width="11.5703125" style="32" customWidth="1"/>
    <col min="7379" max="7382" width="11.42578125" style="32"/>
    <col min="7383" max="7383" width="22.5703125" style="32" customWidth="1"/>
    <col min="7384" max="7384" width="14" style="32" customWidth="1"/>
    <col min="7385" max="7385" width="1.7109375" style="32" customWidth="1"/>
    <col min="7386" max="7630" width="11.42578125" style="32"/>
    <col min="7631" max="7631" width="4.42578125" style="32" customWidth="1"/>
    <col min="7632" max="7632" width="11.42578125" style="32"/>
    <col min="7633" max="7633" width="17.5703125" style="32" customWidth="1"/>
    <col min="7634" max="7634" width="11.5703125" style="32" customWidth="1"/>
    <col min="7635" max="7638" width="11.42578125" style="32"/>
    <col min="7639" max="7639" width="22.5703125" style="32" customWidth="1"/>
    <col min="7640" max="7640" width="14" style="32" customWidth="1"/>
    <col min="7641" max="7641" width="1.7109375" style="32" customWidth="1"/>
    <col min="7642" max="7886" width="11.42578125" style="32"/>
    <col min="7887" max="7887" width="4.42578125" style="32" customWidth="1"/>
    <col min="7888" max="7888" width="11.42578125" style="32"/>
    <col min="7889" max="7889" width="17.5703125" style="32" customWidth="1"/>
    <col min="7890" max="7890" width="11.5703125" style="32" customWidth="1"/>
    <col min="7891" max="7894" width="11.42578125" style="32"/>
    <col min="7895" max="7895" width="22.5703125" style="32" customWidth="1"/>
    <col min="7896" max="7896" width="14" style="32" customWidth="1"/>
    <col min="7897" max="7897" width="1.7109375" style="32" customWidth="1"/>
    <col min="7898" max="8142" width="11.42578125" style="32"/>
    <col min="8143" max="8143" width="4.42578125" style="32" customWidth="1"/>
    <col min="8144" max="8144" width="11.42578125" style="32"/>
    <col min="8145" max="8145" width="17.5703125" style="32" customWidth="1"/>
    <col min="8146" max="8146" width="11.5703125" style="32" customWidth="1"/>
    <col min="8147" max="8150" width="11.42578125" style="32"/>
    <col min="8151" max="8151" width="22.5703125" style="32" customWidth="1"/>
    <col min="8152" max="8152" width="14" style="32" customWidth="1"/>
    <col min="8153" max="8153" width="1.7109375" style="32" customWidth="1"/>
    <col min="8154" max="8398" width="11.42578125" style="32"/>
    <col min="8399" max="8399" width="4.42578125" style="32" customWidth="1"/>
    <col min="8400" max="8400" width="11.42578125" style="32"/>
    <col min="8401" max="8401" width="17.5703125" style="32" customWidth="1"/>
    <col min="8402" max="8402" width="11.5703125" style="32" customWidth="1"/>
    <col min="8403" max="8406" width="11.42578125" style="32"/>
    <col min="8407" max="8407" width="22.5703125" style="32" customWidth="1"/>
    <col min="8408" max="8408" width="14" style="32" customWidth="1"/>
    <col min="8409" max="8409" width="1.7109375" style="32" customWidth="1"/>
    <col min="8410" max="8654" width="11.42578125" style="32"/>
    <col min="8655" max="8655" width="4.42578125" style="32" customWidth="1"/>
    <col min="8656" max="8656" width="11.42578125" style="32"/>
    <col min="8657" max="8657" width="17.5703125" style="32" customWidth="1"/>
    <col min="8658" max="8658" width="11.5703125" style="32" customWidth="1"/>
    <col min="8659" max="8662" width="11.42578125" style="32"/>
    <col min="8663" max="8663" width="22.5703125" style="32" customWidth="1"/>
    <col min="8664" max="8664" width="14" style="32" customWidth="1"/>
    <col min="8665" max="8665" width="1.7109375" style="32" customWidth="1"/>
    <col min="8666" max="8910" width="11.42578125" style="32"/>
    <col min="8911" max="8911" width="4.42578125" style="32" customWidth="1"/>
    <col min="8912" max="8912" width="11.42578125" style="32"/>
    <col min="8913" max="8913" width="17.5703125" style="32" customWidth="1"/>
    <col min="8914" max="8914" width="11.5703125" style="32" customWidth="1"/>
    <col min="8915" max="8918" width="11.42578125" style="32"/>
    <col min="8919" max="8919" width="22.5703125" style="32" customWidth="1"/>
    <col min="8920" max="8920" width="14" style="32" customWidth="1"/>
    <col min="8921" max="8921" width="1.7109375" style="32" customWidth="1"/>
    <col min="8922" max="9166" width="11.42578125" style="32"/>
    <col min="9167" max="9167" width="4.42578125" style="32" customWidth="1"/>
    <col min="9168" max="9168" width="11.42578125" style="32"/>
    <col min="9169" max="9169" width="17.5703125" style="32" customWidth="1"/>
    <col min="9170" max="9170" width="11.5703125" style="32" customWidth="1"/>
    <col min="9171" max="9174" width="11.42578125" style="32"/>
    <col min="9175" max="9175" width="22.5703125" style="32" customWidth="1"/>
    <col min="9176" max="9176" width="14" style="32" customWidth="1"/>
    <col min="9177" max="9177" width="1.7109375" style="32" customWidth="1"/>
    <col min="9178" max="9422" width="11.42578125" style="32"/>
    <col min="9423" max="9423" width="4.42578125" style="32" customWidth="1"/>
    <col min="9424" max="9424" width="11.42578125" style="32"/>
    <col min="9425" max="9425" width="17.5703125" style="32" customWidth="1"/>
    <col min="9426" max="9426" width="11.5703125" style="32" customWidth="1"/>
    <col min="9427" max="9430" width="11.42578125" style="32"/>
    <col min="9431" max="9431" width="22.5703125" style="32" customWidth="1"/>
    <col min="9432" max="9432" width="14" style="32" customWidth="1"/>
    <col min="9433" max="9433" width="1.7109375" style="32" customWidth="1"/>
    <col min="9434" max="9678" width="11.42578125" style="32"/>
    <col min="9679" max="9679" width="4.42578125" style="32" customWidth="1"/>
    <col min="9680" max="9680" width="11.42578125" style="32"/>
    <col min="9681" max="9681" width="17.5703125" style="32" customWidth="1"/>
    <col min="9682" max="9682" width="11.5703125" style="32" customWidth="1"/>
    <col min="9683" max="9686" width="11.42578125" style="32"/>
    <col min="9687" max="9687" width="22.5703125" style="32" customWidth="1"/>
    <col min="9688" max="9688" width="14" style="32" customWidth="1"/>
    <col min="9689" max="9689" width="1.7109375" style="32" customWidth="1"/>
    <col min="9690" max="9934" width="11.42578125" style="32"/>
    <col min="9935" max="9935" width="4.42578125" style="32" customWidth="1"/>
    <col min="9936" max="9936" width="11.42578125" style="32"/>
    <col min="9937" max="9937" width="17.5703125" style="32" customWidth="1"/>
    <col min="9938" max="9938" width="11.5703125" style="32" customWidth="1"/>
    <col min="9939" max="9942" width="11.42578125" style="32"/>
    <col min="9943" max="9943" width="22.5703125" style="32" customWidth="1"/>
    <col min="9944" max="9944" width="14" style="32" customWidth="1"/>
    <col min="9945" max="9945" width="1.7109375" style="32" customWidth="1"/>
    <col min="9946" max="10190" width="11.42578125" style="32"/>
    <col min="10191" max="10191" width="4.42578125" style="32" customWidth="1"/>
    <col min="10192" max="10192" width="11.42578125" style="32"/>
    <col min="10193" max="10193" width="17.5703125" style="32" customWidth="1"/>
    <col min="10194" max="10194" width="11.5703125" style="32" customWidth="1"/>
    <col min="10195" max="10198" width="11.42578125" style="32"/>
    <col min="10199" max="10199" width="22.5703125" style="32" customWidth="1"/>
    <col min="10200" max="10200" width="14" style="32" customWidth="1"/>
    <col min="10201" max="10201" width="1.7109375" style="32" customWidth="1"/>
    <col min="10202" max="10446" width="11.42578125" style="32"/>
    <col min="10447" max="10447" width="4.42578125" style="32" customWidth="1"/>
    <col min="10448" max="10448" width="11.42578125" style="32"/>
    <col min="10449" max="10449" width="17.5703125" style="32" customWidth="1"/>
    <col min="10450" max="10450" width="11.5703125" style="32" customWidth="1"/>
    <col min="10451" max="10454" width="11.42578125" style="32"/>
    <col min="10455" max="10455" width="22.5703125" style="32" customWidth="1"/>
    <col min="10456" max="10456" width="14" style="32" customWidth="1"/>
    <col min="10457" max="10457" width="1.7109375" style="32" customWidth="1"/>
    <col min="10458" max="10702" width="11.42578125" style="32"/>
    <col min="10703" max="10703" width="4.42578125" style="32" customWidth="1"/>
    <col min="10704" max="10704" width="11.42578125" style="32"/>
    <col min="10705" max="10705" width="17.5703125" style="32" customWidth="1"/>
    <col min="10706" max="10706" width="11.5703125" style="32" customWidth="1"/>
    <col min="10707" max="10710" width="11.42578125" style="32"/>
    <col min="10711" max="10711" width="22.5703125" style="32" customWidth="1"/>
    <col min="10712" max="10712" width="14" style="32" customWidth="1"/>
    <col min="10713" max="10713" width="1.7109375" style="32" customWidth="1"/>
    <col min="10714" max="10958" width="11.42578125" style="32"/>
    <col min="10959" max="10959" width="4.42578125" style="32" customWidth="1"/>
    <col min="10960" max="10960" width="11.42578125" style="32"/>
    <col min="10961" max="10961" width="17.5703125" style="32" customWidth="1"/>
    <col min="10962" max="10962" width="11.5703125" style="32" customWidth="1"/>
    <col min="10963" max="10966" width="11.42578125" style="32"/>
    <col min="10967" max="10967" width="22.5703125" style="32" customWidth="1"/>
    <col min="10968" max="10968" width="14" style="32" customWidth="1"/>
    <col min="10969" max="10969" width="1.7109375" style="32" customWidth="1"/>
    <col min="10970" max="11214" width="11.42578125" style="32"/>
    <col min="11215" max="11215" width="4.42578125" style="32" customWidth="1"/>
    <col min="11216" max="11216" width="11.42578125" style="32"/>
    <col min="11217" max="11217" width="17.5703125" style="32" customWidth="1"/>
    <col min="11218" max="11218" width="11.5703125" style="32" customWidth="1"/>
    <col min="11219" max="11222" width="11.42578125" style="32"/>
    <col min="11223" max="11223" width="22.5703125" style="32" customWidth="1"/>
    <col min="11224" max="11224" width="14" style="32" customWidth="1"/>
    <col min="11225" max="11225" width="1.7109375" style="32" customWidth="1"/>
    <col min="11226" max="11470" width="11.42578125" style="32"/>
    <col min="11471" max="11471" width="4.42578125" style="32" customWidth="1"/>
    <col min="11472" max="11472" width="11.42578125" style="32"/>
    <col min="11473" max="11473" width="17.5703125" style="32" customWidth="1"/>
    <col min="11474" max="11474" width="11.5703125" style="32" customWidth="1"/>
    <col min="11475" max="11478" width="11.42578125" style="32"/>
    <col min="11479" max="11479" width="22.5703125" style="32" customWidth="1"/>
    <col min="11480" max="11480" width="14" style="32" customWidth="1"/>
    <col min="11481" max="11481" width="1.7109375" style="32" customWidth="1"/>
    <col min="11482" max="11726" width="11.42578125" style="32"/>
    <col min="11727" max="11727" width="4.42578125" style="32" customWidth="1"/>
    <col min="11728" max="11728" width="11.42578125" style="32"/>
    <col min="11729" max="11729" width="17.5703125" style="32" customWidth="1"/>
    <col min="11730" max="11730" width="11.5703125" style="32" customWidth="1"/>
    <col min="11731" max="11734" width="11.42578125" style="32"/>
    <col min="11735" max="11735" width="22.5703125" style="32" customWidth="1"/>
    <col min="11736" max="11736" width="14" style="32" customWidth="1"/>
    <col min="11737" max="11737" width="1.7109375" style="32" customWidth="1"/>
    <col min="11738" max="11982" width="11.42578125" style="32"/>
    <col min="11983" max="11983" width="4.42578125" style="32" customWidth="1"/>
    <col min="11984" max="11984" width="11.42578125" style="32"/>
    <col min="11985" max="11985" width="17.5703125" style="32" customWidth="1"/>
    <col min="11986" max="11986" width="11.5703125" style="32" customWidth="1"/>
    <col min="11987" max="11990" width="11.42578125" style="32"/>
    <col min="11991" max="11991" width="22.5703125" style="32" customWidth="1"/>
    <col min="11992" max="11992" width="14" style="32" customWidth="1"/>
    <col min="11993" max="11993" width="1.7109375" style="32" customWidth="1"/>
    <col min="11994" max="12238" width="11.42578125" style="32"/>
    <col min="12239" max="12239" width="4.42578125" style="32" customWidth="1"/>
    <col min="12240" max="12240" width="11.42578125" style="32"/>
    <col min="12241" max="12241" width="17.5703125" style="32" customWidth="1"/>
    <col min="12242" max="12242" width="11.5703125" style="32" customWidth="1"/>
    <col min="12243" max="12246" width="11.42578125" style="32"/>
    <col min="12247" max="12247" width="22.5703125" style="32" customWidth="1"/>
    <col min="12248" max="12248" width="14" style="32" customWidth="1"/>
    <col min="12249" max="12249" width="1.7109375" style="32" customWidth="1"/>
    <col min="12250" max="12494" width="11.42578125" style="32"/>
    <col min="12495" max="12495" width="4.42578125" style="32" customWidth="1"/>
    <col min="12496" max="12496" width="11.42578125" style="32"/>
    <col min="12497" max="12497" width="17.5703125" style="32" customWidth="1"/>
    <col min="12498" max="12498" width="11.5703125" style="32" customWidth="1"/>
    <col min="12499" max="12502" width="11.42578125" style="32"/>
    <col min="12503" max="12503" width="22.5703125" style="32" customWidth="1"/>
    <col min="12504" max="12504" width="14" style="32" customWidth="1"/>
    <col min="12505" max="12505" width="1.7109375" style="32" customWidth="1"/>
    <col min="12506" max="12750" width="11.42578125" style="32"/>
    <col min="12751" max="12751" width="4.42578125" style="32" customWidth="1"/>
    <col min="12752" max="12752" width="11.42578125" style="32"/>
    <col min="12753" max="12753" width="17.5703125" style="32" customWidth="1"/>
    <col min="12754" max="12754" width="11.5703125" style="32" customWidth="1"/>
    <col min="12755" max="12758" width="11.42578125" style="32"/>
    <col min="12759" max="12759" width="22.5703125" style="32" customWidth="1"/>
    <col min="12760" max="12760" width="14" style="32" customWidth="1"/>
    <col min="12761" max="12761" width="1.7109375" style="32" customWidth="1"/>
    <col min="12762" max="13006" width="11.42578125" style="32"/>
    <col min="13007" max="13007" width="4.42578125" style="32" customWidth="1"/>
    <col min="13008" max="13008" width="11.42578125" style="32"/>
    <col min="13009" max="13009" width="17.5703125" style="32" customWidth="1"/>
    <col min="13010" max="13010" width="11.5703125" style="32" customWidth="1"/>
    <col min="13011" max="13014" width="11.42578125" style="32"/>
    <col min="13015" max="13015" width="22.5703125" style="32" customWidth="1"/>
    <col min="13016" max="13016" width="14" style="32" customWidth="1"/>
    <col min="13017" max="13017" width="1.7109375" style="32" customWidth="1"/>
    <col min="13018" max="13262" width="11.42578125" style="32"/>
    <col min="13263" max="13263" width="4.42578125" style="32" customWidth="1"/>
    <col min="13264" max="13264" width="11.42578125" style="32"/>
    <col min="13265" max="13265" width="17.5703125" style="32" customWidth="1"/>
    <col min="13266" max="13266" width="11.5703125" style="32" customWidth="1"/>
    <col min="13267" max="13270" width="11.42578125" style="32"/>
    <col min="13271" max="13271" width="22.5703125" style="32" customWidth="1"/>
    <col min="13272" max="13272" width="14" style="32" customWidth="1"/>
    <col min="13273" max="13273" width="1.7109375" style="32" customWidth="1"/>
    <col min="13274" max="13518" width="11.42578125" style="32"/>
    <col min="13519" max="13519" width="4.42578125" style="32" customWidth="1"/>
    <col min="13520" max="13520" width="11.42578125" style="32"/>
    <col min="13521" max="13521" width="17.5703125" style="32" customWidth="1"/>
    <col min="13522" max="13522" width="11.5703125" style="32" customWidth="1"/>
    <col min="13523" max="13526" width="11.42578125" style="32"/>
    <col min="13527" max="13527" width="22.5703125" style="32" customWidth="1"/>
    <col min="13528" max="13528" width="14" style="32" customWidth="1"/>
    <col min="13529" max="13529" width="1.7109375" style="32" customWidth="1"/>
    <col min="13530" max="13774" width="11.42578125" style="32"/>
    <col min="13775" max="13775" width="4.42578125" style="32" customWidth="1"/>
    <col min="13776" max="13776" width="11.42578125" style="32"/>
    <col min="13777" max="13777" width="17.5703125" style="32" customWidth="1"/>
    <col min="13778" max="13778" width="11.5703125" style="32" customWidth="1"/>
    <col min="13779" max="13782" width="11.42578125" style="32"/>
    <col min="13783" max="13783" width="22.5703125" style="32" customWidth="1"/>
    <col min="13784" max="13784" width="14" style="32" customWidth="1"/>
    <col min="13785" max="13785" width="1.7109375" style="32" customWidth="1"/>
    <col min="13786" max="14030" width="11.42578125" style="32"/>
    <col min="14031" max="14031" width="4.42578125" style="32" customWidth="1"/>
    <col min="14032" max="14032" width="11.42578125" style="32"/>
    <col min="14033" max="14033" width="17.5703125" style="32" customWidth="1"/>
    <col min="14034" max="14034" width="11.5703125" style="32" customWidth="1"/>
    <col min="14035" max="14038" width="11.42578125" style="32"/>
    <col min="14039" max="14039" width="22.5703125" style="32" customWidth="1"/>
    <col min="14040" max="14040" width="14" style="32" customWidth="1"/>
    <col min="14041" max="14041" width="1.7109375" style="32" customWidth="1"/>
    <col min="14042" max="14286" width="11.42578125" style="32"/>
    <col min="14287" max="14287" width="4.42578125" style="32" customWidth="1"/>
    <col min="14288" max="14288" width="11.42578125" style="32"/>
    <col min="14289" max="14289" width="17.5703125" style="32" customWidth="1"/>
    <col min="14290" max="14290" width="11.5703125" style="32" customWidth="1"/>
    <col min="14291" max="14294" width="11.42578125" style="32"/>
    <col min="14295" max="14295" width="22.5703125" style="32" customWidth="1"/>
    <col min="14296" max="14296" width="14" style="32" customWidth="1"/>
    <col min="14297" max="14297" width="1.7109375" style="32" customWidth="1"/>
    <col min="14298" max="14542" width="11.42578125" style="32"/>
    <col min="14543" max="14543" width="4.42578125" style="32" customWidth="1"/>
    <col min="14544" max="14544" width="11.42578125" style="32"/>
    <col min="14545" max="14545" width="17.5703125" style="32" customWidth="1"/>
    <col min="14546" max="14546" width="11.5703125" style="32" customWidth="1"/>
    <col min="14547" max="14550" width="11.42578125" style="32"/>
    <col min="14551" max="14551" width="22.5703125" style="32" customWidth="1"/>
    <col min="14552" max="14552" width="14" style="32" customWidth="1"/>
    <col min="14553" max="14553" width="1.7109375" style="32" customWidth="1"/>
    <col min="14554" max="14798" width="11.42578125" style="32"/>
    <col min="14799" max="14799" width="4.42578125" style="32" customWidth="1"/>
    <col min="14800" max="14800" width="11.42578125" style="32"/>
    <col min="14801" max="14801" width="17.5703125" style="32" customWidth="1"/>
    <col min="14802" max="14802" width="11.5703125" style="32" customWidth="1"/>
    <col min="14803" max="14806" width="11.42578125" style="32"/>
    <col min="14807" max="14807" width="22.5703125" style="32" customWidth="1"/>
    <col min="14808" max="14808" width="14" style="32" customWidth="1"/>
    <col min="14809" max="14809" width="1.7109375" style="32" customWidth="1"/>
    <col min="14810" max="15054" width="11.42578125" style="32"/>
    <col min="15055" max="15055" width="4.42578125" style="32" customWidth="1"/>
    <col min="15056" max="15056" width="11.42578125" style="32"/>
    <col min="15057" max="15057" width="17.5703125" style="32" customWidth="1"/>
    <col min="15058" max="15058" width="11.5703125" style="32" customWidth="1"/>
    <col min="15059" max="15062" width="11.42578125" style="32"/>
    <col min="15063" max="15063" width="22.5703125" style="32" customWidth="1"/>
    <col min="15064" max="15064" width="14" style="32" customWidth="1"/>
    <col min="15065" max="15065" width="1.7109375" style="32" customWidth="1"/>
    <col min="15066" max="15310" width="11.42578125" style="32"/>
    <col min="15311" max="15311" width="4.42578125" style="32" customWidth="1"/>
    <col min="15312" max="15312" width="11.42578125" style="32"/>
    <col min="15313" max="15313" width="17.5703125" style="32" customWidth="1"/>
    <col min="15314" max="15314" width="11.5703125" style="32" customWidth="1"/>
    <col min="15315" max="15318" width="11.42578125" style="32"/>
    <col min="15319" max="15319" width="22.5703125" style="32" customWidth="1"/>
    <col min="15320" max="15320" width="14" style="32" customWidth="1"/>
    <col min="15321" max="15321" width="1.7109375" style="32" customWidth="1"/>
    <col min="15322" max="15566" width="11.42578125" style="32"/>
    <col min="15567" max="15567" width="4.42578125" style="32" customWidth="1"/>
    <col min="15568" max="15568" width="11.42578125" style="32"/>
    <col min="15569" max="15569" width="17.5703125" style="32" customWidth="1"/>
    <col min="15570" max="15570" width="11.5703125" style="32" customWidth="1"/>
    <col min="15571" max="15574" width="11.42578125" style="32"/>
    <col min="15575" max="15575" width="22.5703125" style="32" customWidth="1"/>
    <col min="15576" max="15576" width="14" style="32" customWidth="1"/>
    <col min="15577" max="15577" width="1.7109375" style="32" customWidth="1"/>
    <col min="15578" max="15822" width="11.42578125" style="32"/>
    <col min="15823" max="15823" width="4.42578125" style="32" customWidth="1"/>
    <col min="15824" max="15824" width="11.42578125" style="32"/>
    <col min="15825" max="15825" width="17.5703125" style="32" customWidth="1"/>
    <col min="15826" max="15826" width="11.5703125" style="32" customWidth="1"/>
    <col min="15827" max="15830" width="11.42578125" style="32"/>
    <col min="15831" max="15831" width="22.5703125" style="32" customWidth="1"/>
    <col min="15832" max="15832" width="14" style="32" customWidth="1"/>
    <col min="15833" max="15833" width="1.7109375" style="32" customWidth="1"/>
    <col min="15834" max="16078" width="11.42578125" style="32"/>
    <col min="16079" max="16079" width="4.42578125" style="32" customWidth="1"/>
    <col min="16080" max="16080" width="11.42578125" style="32"/>
    <col min="16081" max="16081" width="17.5703125" style="32" customWidth="1"/>
    <col min="16082" max="16082" width="11.5703125" style="32" customWidth="1"/>
    <col min="16083" max="16086" width="11.42578125" style="32"/>
    <col min="16087" max="16087" width="22.5703125" style="32" customWidth="1"/>
    <col min="16088" max="16088" width="21.5703125" style="32" bestFit="1" customWidth="1"/>
    <col min="16089" max="16089" width="1.7109375" style="32" customWidth="1"/>
    <col min="16090" max="16384" width="11.42578125" style="32"/>
  </cols>
  <sheetData>
    <row r="1" spans="2:10" ht="18" customHeight="1" thickBot="1" x14ac:dyDescent="0.25"/>
    <row r="2" spans="2:10" ht="35.25" customHeight="1" thickBot="1" x14ac:dyDescent="0.25">
      <c r="B2" s="91"/>
      <c r="C2" s="92"/>
      <c r="D2" s="95" t="s">
        <v>117</v>
      </c>
      <c r="E2" s="96"/>
      <c r="F2" s="96"/>
      <c r="G2" s="96"/>
      <c r="H2" s="96"/>
      <c r="I2" s="97"/>
      <c r="J2" s="75" t="s">
        <v>118</v>
      </c>
    </row>
    <row r="3" spans="2:10" ht="41.25" customHeight="1" thickBot="1" x14ac:dyDescent="0.25">
      <c r="B3" s="93"/>
      <c r="C3" s="94"/>
      <c r="D3" s="98" t="s">
        <v>119</v>
      </c>
      <c r="E3" s="99"/>
      <c r="F3" s="99"/>
      <c r="G3" s="99"/>
      <c r="H3" s="99"/>
      <c r="I3" s="100"/>
      <c r="J3" s="76" t="s">
        <v>120</v>
      </c>
    </row>
    <row r="4" spans="2:10" x14ac:dyDescent="0.2">
      <c r="B4" s="51"/>
      <c r="J4" s="52"/>
    </row>
    <row r="5" spans="2:10" x14ac:dyDescent="0.2">
      <c r="B5" s="51"/>
      <c r="J5" s="52"/>
    </row>
    <row r="6" spans="2:10" x14ac:dyDescent="0.2">
      <c r="B6" s="51"/>
      <c r="C6" s="53" t="s">
        <v>98</v>
      </c>
      <c r="D6" s="77"/>
      <c r="E6" s="54"/>
      <c r="J6" s="52"/>
    </row>
    <row r="7" spans="2:10" x14ac:dyDescent="0.2">
      <c r="B7" s="51"/>
      <c r="J7" s="52"/>
    </row>
    <row r="8" spans="2:10" x14ac:dyDescent="0.2">
      <c r="B8" s="51"/>
      <c r="C8" s="53" t="s">
        <v>99</v>
      </c>
      <c r="J8" s="52"/>
    </row>
    <row r="9" spans="2:10" x14ac:dyDescent="0.2">
      <c r="B9" s="51"/>
      <c r="C9" s="53" t="s">
        <v>100</v>
      </c>
      <c r="J9" s="52"/>
    </row>
    <row r="10" spans="2:10" x14ac:dyDescent="0.2">
      <c r="B10" s="51"/>
      <c r="J10" s="52"/>
    </row>
    <row r="11" spans="2:10" x14ac:dyDescent="0.2">
      <c r="B11" s="51"/>
      <c r="C11" s="32" t="s">
        <v>121</v>
      </c>
      <c r="J11" s="52"/>
    </row>
    <row r="12" spans="2:10" x14ac:dyDescent="0.2">
      <c r="B12" s="51"/>
      <c r="C12" s="55"/>
      <c r="J12" s="52"/>
    </row>
    <row r="13" spans="2:10" x14ac:dyDescent="0.2">
      <c r="B13" s="51"/>
      <c r="C13" s="78" t="s">
        <v>122</v>
      </c>
      <c r="D13" s="54"/>
      <c r="H13" s="56" t="s">
        <v>101</v>
      </c>
      <c r="I13" s="56" t="s">
        <v>102</v>
      </c>
      <c r="J13" s="52"/>
    </row>
    <row r="14" spans="2:10" x14ac:dyDescent="0.2">
      <c r="B14" s="51"/>
      <c r="C14" s="53" t="s">
        <v>103</v>
      </c>
      <c r="D14" s="53"/>
      <c r="E14" s="53"/>
      <c r="F14" s="53"/>
      <c r="H14" s="79">
        <v>1</v>
      </c>
      <c r="I14" s="80">
        <v>76600</v>
      </c>
      <c r="J14" s="52"/>
    </row>
    <row r="15" spans="2:10" x14ac:dyDescent="0.2">
      <c r="B15" s="51"/>
      <c r="C15" s="32" t="s">
        <v>104</v>
      </c>
      <c r="H15" s="81"/>
      <c r="I15" s="82"/>
      <c r="J15" s="52"/>
    </row>
    <row r="16" spans="2:10" x14ac:dyDescent="0.2">
      <c r="B16" s="51"/>
      <c r="C16" s="32" t="s">
        <v>105</v>
      </c>
      <c r="H16" s="81">
        <v>1</v>
      </c>
      <c r="I16" s="82">
        <v>76600</v>
      </c>
      <c r="J16" s="52"/>
    </row>
    <row r="17" spans="2:10" x14ac:dyDescent="0.2">
      <c r="B17" s="51"/>
      <c r="C17" s="32" t="s">
        <v>106</v>
      </c>
      <c r="H17" s="81">
        <v>0</v>
      </c>
      <c r="I17" s="82">
        <v>0</v>
      </c>
      <c r="J17" s="52"/>
    </row>
    <row r="18" spans="2:10" x14ac:dyDescent="0.2">
      <c r="B18" s="51"/>
      <c r="C18" s="32" t="s">
        <v>107</v>
      </c>
      <c r="H18" s="81"/>
      <c r="I18" s="82">
        <v>0</v>
      </c>
      <c r="J18" s="52"/>
    </row>
    <row r="19" spans="2:10" x14ac:dyDescent="0.2">
      <c r="B19" s="51"/>
      <c r="C19" s="32" t="s">
        <v>87</v>
      </c>
      <c r="H19" s="83"/>
      <c r="I19" s="84">
        <v>0</v>
      </c>
      <c r="J19" s="52"/>
    </row>
    <row r="20" spans="2:10" x14ac:dyDescent="0.2">
      <c r="B20" s="51"/>
      <c r="C20" s="53" t="s">
        <v>123</v>
      </c>
      <c r="D20" s="53"/>
      <c r="E20" s="53"/>
      <c r="F20" s="53"/>
      <c r="H20" s="81">
        <f>SUM(H15:H19)</f>
        <v>1</v>
      </c>
      <c r="I20" s="80">
        <f>(I15+I16+I17+I18+I19)</f>
        <v>76600</v>
      </c>
      <c r="J20" s="52"/>
    </row>
    <row r="21" spans="2:10" ht="13.5" thickBot="1" x14ac:dyDescent="0.25">
      <c r="B21" s="51"/>
      <c r="C21" s="53"/>
      <c r="D21" s="53"/>
      <c r="H21" s="85"/>
      <c r="I21" s="86"/>
      <c r="J21" s="52"/>
    </row>
    <row r="22" spans="2:10" ht="13.5" thickTop="1" x14ac:dyDescent="0.2">
      <c r="B22" s="51"/>
      <c r="C22" s="53"/>
      <c r="D22" s="53"/>
      <c r="H22" s="68"/>
      <c r="I22" s="60"/>
      <c r="J22" s="52"/>
    </row>
    <row r="23" spans="2:10" x14ac:dyDescent="0.2">
      <c r="B23" s="51"/>
      <c r="G23" s="68"/>
      <c r="H23" s="68"/>
      <c r="I23" s="68"/>
      <c r="J23" s="52"/>
    </row>
    <row r="24" spans="2:10" ht="13.5" thickBot="1" x14ac:dyDescent="0.25">
      <c r="B24" s="51"/>
      <c r="C24" s="70"/>
      <c r="D24" s="70"/>
      <c r="G24" s="70"/>
      <c r="H24" s="70"/>
      <c r="I24" s="68"/>
      <c r="J24" s="52"/>
    </row>
    <row r="25" spans="2:10" x14ac:dyDescent="0.2">
      <c r="B25" s="51"/>
      <c r="C25" s="68" t="s">
        <v>124</v>
      </c>
      <c r="D25" s="68"/>
      <c r="G25" s="68" t="s">
        <v>125</v>
      </c>
      <c r="H25" s="68"/>
      <c r="I25" s="68"/>
      <c r="J25" s="52"/>
    </row>
    <row r="26" spans="2:10" ht="18.75" customHeight="1" thickBot="1" x14ac:dyDescent="0.25">
      <c r="B26" s="72"/>
      <c r="C26" s="73"/>
      <c r="D26" s="73"/>
      <c r="E26" s="73"/>
      <c r="F26" s="73"/>
      <c r="G26" s="70"/>
      <c r="H26" s="70"/>
      <c r="I26" s="70"/>
      <c r="J26" s="74"/>
    </row>
  </sheetData>
  <mergeCells count="3">
    <mergeCell ref="B2:C3"/>
    <mergeCell ref="D2:I2"/>
    <mergeCell ref="D3:I3"/>
  </mergeCells>
  <pageMargins left="0.23622047244094491" right="0.23622047244094491" top="0.74803149606299213" bottom="0.74803149606299213" header="0.31496062992125984" footer="0.31496062992125984"/>
  <pageSetup orientation="landscape" r:id="rId1"/>
  <headerFooter alignWithMargins="0">
    <oddFooter xml:space="preserve">&amp;CANTES DE UTILIZAR ESTE DOCUMENTO VERIFIQUE QUE SEA LA VERSION CORRECTA EN EL LISTADO MAESTRO
FOR_CAL_013_ VERSION_2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INFO IPS</vt:lpstr>
      <vt:lpstr>TD</vt:lpstr>
      <vt:lpstr>ESTADO DE CADA FACTURA</vt:lpstr>
      <vt:lpstr>EN PROCESO DE RADICACIÓN IPS</vt:lpstr>
      <vt:lpstr>FOR-CSA-018</vt:lpstr>
      <vt:lpstr>FOR_CSA_004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Nora Elsy Gaviria Londono</dc:creator>
  <cp:lastModifiedBy>Natalia Elena Granados Oviedo</cp:lastModifiedBy>
  <dcterms:created xsi:type="dcterms:W3CDTF">2023-11-01T13:37:38Z</dcterms:created>
  <dcterms:modified xsi:type="dcterms:W3CDTF">2023-11-24T20:10:14Z</dcterms:modified>
</cp:coreProperties>
</file>