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1. NOVIEMBRE\NIT 900826841_MEDICINA Y TERAPIAS DOMICILIARIAS S.A.S\"/>
    </mc:Choice>
  </mc:AlternateContent>
  <bookViews>
    <workbookView xWindow="-120" yWindow="-120" windowWidth="20730" windowHeight="11160" activeTab="3"/>
  </bookViews>
  <sheets>
    <sheet name="INFO IPS" sheetId="1" r:id="rId1"/>
    <sheet name="TD" sheetId="5" r:id="rId2"/>
    <sheet name="ESTADO DE CADA FACTURA" sheetId="2" r:id="rId3"/>
    <sheet name="FOR-CSA-018" sheetId="3" r:id="rId4"/>
    <sheet name="FOR_CSA_004" sheetId="4" r:id="rId5"/>
  </sheets>
  <definedNames>
    <definedName name="_xlnm._FilterDatabase" localSheetId="2" hidden="1">'ESTADO DE CADA FACTURA'!$A$2:$W$58</definedName>
    <definedName name="_xlnm._FilterDatabase" localSheetId="0" hidden="1">'INFO IPS'!$B$7:$F$63</definedName>
  </definedNames>
  <calcPr calcId="152511" iterateDelta="1E-4"/>
  <pivotCaches>
    <pivotCache cacheId="18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5" i="3" l="1"/>
  <c r="U1" i="2" l="1"/>
  <c r="V1" i="2"/>
  <c r="T1" i="2"/>
  <c r="S1" i="2"/>
  <c r="I20" i="4"/>
  <c r="H20" i="4"/>
  <c r="I29" i="3"/>
  <c r="H29" i="3"/>
  <c r="I27" i="3"/>
  <c r="H27" i="3"/>
  <c r="I24" i="3"/>
  <c r="I31" i="3" s="1"/>
  <c r="I32" i="3" s="1"/>
  <c r="H24" i="3"/>
  <c r="H31" i="3" l="1"/>
  <c r="I1" i="2"/>
  <c r="H1" i="2"/>
  <c r="E63" i="1" l="1"/>
  <c r="F63" i="1"/>
</calcChain>
</file>

<file path=xl/sharedStrings.xml><?xml version="1.0" encoding="utf-8"?>
<sst xmlns="http://schemas.openxmlformats.org/spreadsheetml/2006/main" count="541" uniqueCount="196">
  <si>
    <t>ESTADO DE CARTERA</t>
  </si>
  <si>
    <t>MEDICINA Y TERAPIAS DOMICILIARIAS</t>
  </si>
  <si>
    <t>Nit. 900.826.841-8</t>
  </si>
  <si>
    <t>PREFIJO</t>
  </si>
  <si>
    <t xml:space="preserve">FACTURA </t>
  </si>
  <si>
    <t>FECHA FACTURA</t>
  </si>
  <si>
    <t>VALOR BRUTO</t>
  </si>
  <si>
    <t>SALDO ACTUAL</t>
  </si>
  <si>
    <t>MT</t>
  </si>
  <si>
    <t>TOTAL</t>
  </si>
  <si>
    <t>Corte: 31 de Octubre de 2023</t>
  </si>
  <si>
    <t>MEDICINA Y TERAPIAS DOMICILIARIAS S.A.S</t>
  </si>
  <si>
    <t>NIT</t>
  </si>
  <si>
    <t>PRESTADOR</t>
  </si>
  <si>
    <t>FACTURA</t>
  </si>
  <si>
    <t>MT32088</t>
  </si>
  <si>
    <t>MT55564</t>
  </si>
  <si>
    <t>MT75747</t>
  </si>
  <si>
    <t>MT77587</t>
  </si>
  <si>
    <t>MT80280</t>
  </si>
  <si>
    <t>MT80283</t>
  </si>
  <si>
    <t>MT80555</t>
  </si>
  <si>
    <t>MT80557</t>
  </si>
  <si>
    <t>MT80559</t>
  </si>
  <si>
    <t>MT80561</t>
  </si>
  <si>
    <t>MT80563</t>
  </si>
  <si>
    <t>MT85490</t>
  </si>
  <si>
    <t>MT85491</t>
  </si>
  <si>
    <t>MT88768</t>
  </si>
  <si>
    <t>MT90555</t>
  </si>
  <si>
    <t>MT90556</t>
  </si>
  <si>
    <t>MT90557</t>
  </si>
  <si>
    <t>MT90558</t>
  </si>
  <si>
    <t>MT91256</t>
  </si>
  <si>
    <t>MT95718</t>
  </si>
  <si>
    <t>MT95719</t>
  </si>
  <si>
    <t>MT95724</t>
  </si>
  <si>
    <t>MT95725</t>
  </si>
  <si>
    <t>MT96960</t>
  </si>
  <si>
    <t>MT96961</t>
  </si>
  <si>
    <t>MT100579</t>
  </si>
  <si>
    <t>MT100581</t>
  </si>
  <si>
    <t>MT100635</t>
  </si>
  <si>
    <t>MT100636</t>
  </si>
  <si>
    <t>MT101923</t>
  </si>
  <si>
    <t>MT101924</t>
  </si>
  <si>
    <t>MT101185</t>
  </si>
  <si>
    <t>MT101186</t>
  </si>
  <si>
    <t>MT101187</t>
  </si>
  <si>
    <t>MT101188</t>
  </si>
  <si>
    <t>MT101189</t>
  </si>
  <si>
    <t>MT101190</t>
  </si>
  <si>
    <t>MT101191</t>
  </si>
  <si>
    <t>MT101192</t>
  </si>
  <si>
    <t>MT101193</t>
  </si>
  <si>
    <t>MT101194</t>
  </si>
  <si>
    <t>MT104780</t>
  </si>
  <si>
    <t>MT105784</t>
  </si>
  <si>
    <t>MT105786</t>
  </si>
  <si>
    <t>MT105788</t>
  </si>
  <si>
    <t>MT105789</t>
  </si>
  <si>
    <t>MT106961</t>
  </si>
  <si>
    <t>MT106962</t>
  </si>
  <si>
    <t>LLAVE</t>
  </si>
  <si>
    <t>900826841__15110</t>
  </si>
  <si>
    <t>900826841__16591</t>
  </si>
  <si>
    <t>900826841__16749</t>
  </si>
  <si>
    <t>900826841__17911</t>
  </si>
  <si>
    <t>900826841__17960</t>
  </si>
  <si>
    <t>900826841__17964</t>
  </si>
  <si>
    <t>900826841__18793</t>
  </si>
  <si>
    <t>900826841_MT_32088</t>
  </si>
  <si>
    <t>900826841_MT_55564</t>
  </si>
  <si>
    <t>900826841_MT_75747</t>
  </si>
  <si>
    <t>900826841_MT_77587</t>
  </si>
  <si>
    <t>900826841_MT_80280</t>
  </si>
  <si>
    <t>900826841_MT_80283</t>
  </si>
  <si>
    <t>900826841_MT_80555</t>
  </si>
  <si>
    <t>900826841_MT_80557</t>
  </si>
  <si>
    <t>900826841_MT_80559</t>
  </si>
  <si>
    <t>900826841_MT_80561</t>
  </si>
  <si>
    <t>900826841_MT_80563</t>
  </si>
  <si>
    <t>900826841_MT_85490</t>
  </si>
  <si>
    <t>900826841_MT_85491</t>
  </si>
  <si>
    <t>900826841_MT_88768</t>
  </si>
  <si>
    <t>900826841_MT_90555</t>
  </si>
  <si>
    <t>900826841_MT_90556</t>
  </si>
  <si>
    <t>900826841_MT_90557</t>
  </si>
  <si>
    <t>900826841_MT_90558</t>
  </si>
  <si>
    <t>900826841_MT_91256</t>
  </si>
  <si>
    <t>900826841_MT_95718</t>
  </si>
  <si>
    <t>900826841_MT_95719</t>
  </si>
  <si>
    <t>900826841_MT_95724</t>
  </si>
  <si>
    <t>900826841_MT_95725</t>
  </si>
  <si>
    <t>900826841_MT_96960</t>
  </si>
  <si>
    <t>900826841_MT_96961</t>
  </si>
  <si>
    <t>900826841_MT_100579</t>
  </si>
  <si>
    <t>900826841_MT_100581</t>
  </si>
  <si>
    <t>900826841_MT_100635</t>
  </si>
  <si>
    <t>900826841_MT_100636</t>
  </si>
  <si>
    <t>900826841_MT_101923</t>
  </si>
  <si>
    <t>900826841_MT_101924</t>
  </si>
  <si>
    <t>900826841_MT_101185</t>
  </si>
  <si>
    <t>900826841_MT_101186</t>
  </si>
  <si>
    <t>900826841_MT_101187</t>
  </si>
  <si>
    <t>900826841_MT_101188</t>
  </si>
  <si>
    <t>900826841_MT_101189</t>
  </si>
  <si>
    <t>900826841_MT_101190</t>
  </si>
  <si>
    <t>900826841_MT_101191</t>
  </si>
  <si>
    <t>900826841_MT_101192</t>
  </si>
  <si>
    <t>900826841_MT_101193</t>
  </si>
  <si>
    <t>900826841_MT_101194</t>
  </si>
  <si>
    <t>900826841_MT_104780</t>
  </si>
  <si>
    <t>900826841_MT_105784</t>
  </si>
  <si>
    <t>900826841_MT_105786</t>
  </si>
  <si>
    <t>900826841_MT_105788</t>
  </si>
  <si>
    <t>900826841_MT_105789</t>
  </si>
  <si>
    <t>900826841_MT_106961</t>
  </si>
  <si>
    <t>900826841_MT_106962</t>
  </si>
  <si>
    <t>ESTADO EPS 09 DE OCTUBRE DE 2023</t>
  </si>
  <si>
    <t>FACTURA DEVUELTA</t>
  </si>
  <si>
    <t>FACTURA EN PROGRAMACION DE PAGO</t>
  </si>
  <si>
    <t>FACTURA CANCELADA</t>
  </si>
  <si>
    <t>FACTURA NO RADICADA</t>
  </si>
  <si>
    <t>ESTADO EPS 08 DE NOVIEMBRE DE 2023</t>
  </si>
  <si>
    <t>FOR-CSA-018</t>
  </si>
  <si>
    <t>HOJA 1 DE 2</t>
  </si>
  <si>
    <t>RESUMEN DE CARTERA REVISADA POR LA EPS</t>
  </si>
  <si>
    <t>VERSION 1</t>
  </si>
  <si>
    <t>Señores : MEDICINA Y TERAPIAS DOMICILIARIAS</t>
  </si>
  <si>
    <t>NIT: 900826841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</si>
  <si>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</si>
  <si>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</si>
  <si>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</si>
  <si>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</si>
  <si>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</si>
  <si>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</si>
  <si>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</si>
  <si>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</si>
  <si>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</si>
  <si>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</si>
  <si>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AUTORIZADA</t>
  </si>
  <si>
    <t>SUB TOTAL  CARTERA EN PROCESO POR LA EPS</t>
  </si>
  <si>
    <t>FACTURACIÓN COVID</t>
  </si>
  <si>
    <t>SUB TOTAL  FACTURACIÓN COVID</t>
  </si>
  <si>
    <t>TOTAL CARTERA REVISADA</t>
  </si>
  <si>
    <t>Silvia Juliana Sepulveda Bueno</t>
  </si>
  <si>
    <t>Natalia Granados</t>
  </si>
  <si>
    <t>Coordinadora de cartera - MTD</t>
  </si>
  <si>
    <t>Analista- Cuentas Salud EPS Comfenalco Valle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</si>
  <si>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</si>
  <si>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</si>
  <si>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</si>
  <si>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</si>
  <si>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</si>
  <si>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</si>
  <si>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</si>
  <si>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SILVIA SEPULVEDA</t>
  </si>
  <si>
    <t>NATALIA GRANADOS</t>
  </si>
  <si>
    <t>IPS,MTD</t>
  </si>
  <si>
    <t>EPS COMFENALCO VALLE</t>
  </si>
  <si>
    <t>TipoFactura</t>
  </si>
  <si>
    <t>EstadoFacturaBoxalud</t>
  </si>
  <si>
    <t>Finalizada</t>
  </si>
  <si>
    <t>Auditada sin contabilizar</t>
  </si>
  <si>
    <t>Modelo pagos fijos</t>
  </si>
  <si>
    <t>ValorTotalBruto</t>
  </si>
  <si>
    <t>ValorDevolucion</t>
  </si>
  <si>
    <t>ValorGlosaPendiente</t>
  </si>
  <si>
    <t>POR PAGAR SAP</t>
  </si>
  <si>
    <t>DOC CONTABLE</t>
  </si>
  <si>
    <t>ObservacionGlosaDevolucion</t>
  </si>
  <si>
    <t>Se devuelve factura con soportes originales ya que la aut 191013062500315 autoriza servicio de cuidador de 16 dias adema mipres empiza cobertura desde 11 de abril 2019 prestacion s ercio 04 de abril 2019.Natalia Granados</t>
  </si>
  <si>
    <t>Se devuelve factura con soportes originales aut19172543408526 autoriza 8 horas del 21 al 29 de junio prestador factura a partir del 18 de junio mipres 2019062057000676633005.Favor evisar para proceder a realizar pago.Natalia Granados</t>
  </si>
  <si>
    <t>SE DEVUELVE LA FACTURA PORQUE EL PRESTADORNO CUMPLE LO LO DISPUESTO EN LA RES.1885 CARGUE CONSOLIDADO MIPRES 2.0 EXCEL NATALIA GRANADOS</t>
  </si>
  <si>
    <t>Se devuelve factura con soportes originales la prestacion del servicio fue 20190902 y la fecha del Mipres es 20190903 au torizacion 192466019556724 a partir del 20190904 por favor v alidar para proceder a realizar pago Natalia Granados</t>
  </si>
  <si>
    <t>Total general</t>
  </si>
  <si>
    <t>TIPIFICACION</t>
  </si>
  <si>
    <t xml:space="preserve"> CANT FACT</t>
  </si>
  <si>
    <t xml:space="preserve"> SUMA SALDO IPS</t>
  </si>
  <si>
    <t>DOCUMENTO COMPESACION</t>
  </si>
  <si>
    <t>VALOR CANCELADO SAP</t>
  </si>
  <si>
    <t>FECHA COMPENSA</t>
  </si>
  <si>
    <t>26.09.2023</t>
  </si>
  <si>
    <t>31.10.2023</t>
  </si>
  <si>
    <t>08.11.2023</t>
  </si>
  <si>
    <t>Santiago de Cali, Noviembre 09 de  2023</t>
  </si>
  <si>
    <t>A continuacion me permito remitir nuestra respuesta al estado de cartera presentado en la fecha: 08/11/2023</t>
  </si>
  <si>
    <t>Con Corte al dia: 30/10/2023</t>
  </si>
  <si>
    <t>Corte al dia: 30/10/2023</t>
  </si>
  <si>
    <t>SMFPDFD SDDGKLKG DFMY</t>
  </si>
  <si>
    <t>FACTURA CANCELADA PARCIALMENTE</t>
  </si>
  <si>
    <t>mt55564 observaciones anteriores</t>
  </si>
  <si>
    <t>MT104780 la ips indica que para el corte de la cartera 31 de octubre no deberia encontrarse como cancelada sino en programacion de pago</t>
  </si>
  <si>
    <t>LA MISMA OBSERVACION ANTERIOR</t>
  </si>
  <si>
    <t>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</si>
</sst>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_-&quot;$&quot;\ * #,##0_-;\-&quot;$&quot;\ * #,##0_-;_-&quot;$&quot;\ * &quot;-&quot;??_-;_-@_-"/>
    <numFmt numFmtId="166" formatCode="[$-240A]d&quot; de &quot;mmmm&quot; de &quot;yyyy;@"/>
    <numFmt numFmtId="167" formatCode="&quot;$&quot;\ #,##0;[Red]&quot;$&quot;\ #,##0"/>
    <numFmt numFmtId="168" formatCode="[$$-240A]\ #,##0;\-[$$-240A]\ #,##0"/>
  </numFmts>
  <fonts count="1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A2D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43" fontId="3" fillId="0" borderId="0" applyFont="0" applyFill="0" applyBorder="0" applyAlignment="0" applyProtection="0"/>
    <xf numFmtId="0" fontId="2" fillId="0" borderId="0"/>
    <xf numFmtId="41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43" fontId="1" fillId="0" borderId="0" applyFont="0" applyFill="0" applyBorder="0" applyAlignment="0" applyProtection="0"/>
  </cellStyleXfs>
  <cellXfs count="124">
    <xf numFmtId="0" fontId="0" fillId="0" borderId="0" xfId="0"/>
    <xf numFmtId="0" fontId="0" fillId="0" borderId="0" xfId="0" applyAlignment="1">
      <alignment vertical="center"/>
    </xf>
    <xf numFmtId="14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vertical="center"/>
    </xf>
    <xf numFmtId="0" fontId="6" fillId="0" borderId="0" xfId="2" applyFont="1" applyAlignment="1">
      <alignment horizontal="center" vertical="center"/>
    </xf>
    <xf numFmtId="164" fontId="6" fillId="0" borderId="0" xfId="1" applyNumberFormat="1" applyFont="1" applyFill="1" applyBorder="1" applyAlignment="1">
      <alignment horizontal="center" vertical="center"/>
    </xf>
    <xf numFmtId="164" fontId="7" fillId="0" borderId="0" xfId="1" applyNumberFormat="1" applyFont="1" applyFill="1" applyAlignment="1">
      <alignment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 wrapText="1"/>
    </xf>
    <xf numFmtId="0" fontId="6" fillId="2" borderId="2" xfId="1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14" fontId="7" fillId="0" borderId="5" xfId="0" applyNumberFormat="1" applyFont="1" applyBorder="1" applyAlignment="1">
      <alignment horizontal="center" vertical="center"/>
    </xf>
    <xf numFmtId="164" fontId="7" fillId="0" borderId="5" xfId="1" applyNumberFormat="1" applyFont="1" applyFill="1" applyBorder="1" applyAlignment="1">
      <alignment vertical="center"/>
    </xf>
    <xf numFmtId="0" fontId="8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14" fontId="7" fillId="0" borderId="8" xfId="0" applyNumberFormat="1" applyFont="1" applyBorder="1" applyAlignment="1">
      <alignment horizontal="center" vertical="center"/>
    </xf>
    <xf numFmtId="164" fontId="7" fillId="0" borderId="8" xfId="1" applyNumberFormat="1" applyFont="1" applyFill="1" applyBorder="1" applyAlignment="1">
      <alignment vertical="center"/>
    </xf>
    <xf numFmtId="164" fontId="9" fillId="2" borderId="2" xfId="1" applyNumberFormat="1" applyFont="1" applyFill="1" applyBorder="1" applyAlignment="1">
      <alignment vertical="center"/>
    </xf>
    <xf numFmtId="0" fontId="6" fillId="2" borderId="3" xfId="1" applyNumberFormat="1" applyFont="1" applyFill="1" applyBorder="1" applyAlignment="1">
      <alignment horizontal="center" vertical="center"/>
    </xf>
    <xf numFmtId="164" fontId="8" fillId="0" borderId="6" xfId="1" applyNumberFormat="1" applyFont="1" applyFill="1" applyBorder="1" applyAlignment="1">
      <alignment vertical="center"/>
    </xf>
    <xf numFmtId="164" fontId="8" fillId="0" borderId="9" xfId="1" applyNumberFormat="1" applyFont="1" applyFill="1" applyBorder="1" applyAlignment="1">
      <alignment vertical="center"/>
    </xf>
    <xf numFmtId="164" fontId="9" fillId="2" borderId="3" xfId="1" applyNumberFormat="1" applyFont="1" applyFill="1" applyBorder="1" applyAlignment="1">
      <alignment vertical="center"/>
    </xf>
    <xf numFmtId="0" fontId="0" fillId="0" borderId="13" xfId="0" applyBorder="1"/>
    <xf numFmtId="41" fontId="0" fillId="0" borderId="13" xfId="3" applyFont="1" applyBorder="1"/>
    <xf numFmtId="14" fontId="0" fillId="0" borderId="13" xfId="0" applyNumberFormat="1" applyBorder="1"/>
    <xf numFmtId="0" fontId="0" fillId="0" borderId="1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0" borderId="13" xfId="0" applyNumberFormat="1" applyBorder="1"/>
    <xf numFmtId="41" fontId="0" fillId="0" borderId="0" xfId="3" applyFont="1"/>
    <xf numFmtId="0" fontId="10" fillId="0" borderId="0" xfId="5" applyFont="1"/>
    <xf numFmtId="165" fontId="10" fillId="0" borderId="0" xfId="4" applyNumberFormat="1" applyFont="1"/>
    <xf numFmtId="0" fontId="10" fillId="0" borderId="14" xfId="5" applyFont="1" applyBorder="1" applyAlignment="1">
      <alignment horizontal="centerContinuous"/>
    </xf>
    <xf numFmtId="0" fontId="10" fillId="0" borderId="15" xfId="5" applyFont="1" applyBorder="1" applyAlignment="1">
      <alignment horizontal="centerContinuous"/>
    </xf>
    <xf numFmtId="0" fontId="11" fillId="0" borderId="14" xfId="5" applyFont="1" applyBorder="1" applyAlignment="1">
      <alignment horizontal="centerContinuous" vertical="center"/>
    </xf>
    <xf numFmtId="0" fontId="11" fillId="0" borderId="16" xfId="5" applyFont="1" applyBorder="1" applyAlignment="1">
      <alignment horizontal="centerContinuous" vertical="center"/>
    </xf>
    <xf numFmtId="165" fontId="11" fillId="0" borderId="15" xfId="4" applyNumberFormat="1" applyFont="1" applyBorder="1" applyAlignment="1">
      <alignment horizontal="centerContinuous" vertical="center"/>
    </xf>
    <xf numFmtId="0" fontId="11" fillId="0" borderId="17" xfId="5" applyFont="1" applyBorder="1" applyAlignment="1">
      <alignment horizontal="centerContinuous" vertical="center"/>
    </xf>
    <xf numFmtId="0" fontId="10" fillId="0" borderId="18" xfId="5" applyFont="1" applyBorder="1" applyAlignment="1">
      <alignment horizontal="centerContinuous"/>
    </xf>
    <xf numFmtId="0" fontId="10" fillId="0" borderId="19" xfId="5" applyFont="1" applyBorder="1" applyAlignment="1">
      <alignment horizontal="centerContinuous"/>
    </xf>
    <xf numFmtId="0" fontId="11" fillId="0" borderId="20" xfId="5" applyFont="1" applyBorder="1" applyAlignment="1">
      <alignment horizontal="centerContinuous" vertical="center"/>
    </xf>
    <xf numFmtId="0" fontId="11" fillId="0" borderId="21" xfId="5" applyFont="1" applyBorder="1" applyAlignment="1">
      <alignment horizontal="centerContinuous" vertical="center"/>
    </xf>
    <xf numFmtId="165" fontId="11" fillId="0" borderId="22" xfId="4" applyNumberFormat="1" applyFont="1" applyBorder="1" applyAlignment="1">
      <alignment horizontal="centerContinuous" vertical="center"/>
    </xf>
    <xf numFmtId="0" fontId="11" fillId="0" borderId="23" xfId="5" applyFont="1" applyBorder="1" applyAlignment="1">
      <alignment horizontal="centerContinuous" vertical="center"/>
    </xf>
    <xf numFmtId="0" fontId="11" fillId="0" borderId="18" xfId="5" applyFont="1" applyBorder="1" applyAlignment="1">
      <alignment horizontal="centerContinuous" vertical="center"/>
    </xf>
    <xf numFmtId="0" fontId="11" fillId="0" borderId="0" xfId="5" applyFont="1" applyAlignment="1">
      <alignment horizontal="centerContinuous" vertical="center"/>
    </xf>
    <xf numFmtId="165" fontId="11" fillId="0" borderId="19" xfId="4" applyNumberFormat="1" applyFont="1" applyBorder="1" applyAlignment="1">
      <alignment horizontal="centerContinuous" vertical="center"/>
    </xf>
    <xf numFmtId="0" fontId="11" fillId="0" borderId="24" xfId="5" applyFont="1" applyBorder="1" applyAlignment="1">
      <alignment horizontal="centerContinuous" vertical="center"/>
    </xf>
    <xf numFmtId="0" fontId="10" fillId="0" borderId="20" xfId="5" applyFont="1" applyBorder="1" applyAlignment="1">
      <alignment horizontal="centerContinuous"/>
    </xf>
    <xf numFmtId="0" fontId="10" fillId="0" borderId="22" xfId="5" applyFont="1" applyBorder="1" applyAlignment="1">
      <alignment horizontal="centerContinuous"/>
    </xf>
    <xf numFmtId="0" fontId="10" fillId="0" borderId="18" xfId="5" applyFont="1" applyBorder="1"/>
    <xf numFmtId="0" fontId="10" fillId="0" borderId="19" xfId="5" applyFont="1" applyBorder="1"/>
    <xf numFmtId="0" fontId="11" fillId="0" borderId="0" xfId="5" applyFont="1"/>
    <xf numFmtId="14" fontId="10" fillId="0" borderId="0" xfId="5" applyNumberFormat="1" applyFont="1"/>
    <xf numFmtId="166" fontId="10" fillId="0" borderId="0" xfId="5" applyNumberFormat="1" applyFont="1"/>
    <xf numFmtId="14" fontId="10" fillId="0" borderId="0" xfId="5" applyNumberFormat="1" applyFont="1" applyAlignment="1">
      <alignment horizontal="left"/>
    </xf>
    <xf numFmtId="0" fontId="11" fillId="0" borderId="0" xfId="5" applyFont="1" applyAlignment="1">
      <alignment horizontal="center"/>
    </xf>
    <xf numFmtId="165" fontId="11" fillId="0" borderId="0" xfId="4" applyNumberFormat="1" applyFont="1" applyAlignment="1">
      <alignment horizontal="center"/>
    </xf>
    <xf numFmtId="1" fontId="11" fillId="0" borderId="0" xfId="5" applyNumberFormat="1" applyFont="1" applyAlignment="1">
      <alignment horizontal="center"/>
    </xf>
    <xf numFmtId="165" fontId="11" fillId="0" borderId="0" xfId="4" applyNumberFormat="1" applyFont="1" applyAlignment="1">
      <alignment horizontal="right"/>
    </xf>
    <xf numFmtId="1" fontId="10" fillId="0" borderId="0" xfId="5" applyNumberFormat="1" applyFont="1" applyAlignment="1">
      <alignment horizontal="center"/>
    </xf>
    <xf numFmtId="165" fontId="10" fillId="0" borderId="0" xfId="4" applyNumberFormat="1" applyFont="1" applyAlignment="1">
      <alignment horizontal="right"/>
    </xf>
    <xf numFmtId="1" fontId="10" fillId="0" borderId="0" xfId="1" applyNumberFormat="1" applyFont="1" applyAlignment="1">
      <alignment horizontal="center"/>
    </xf>
    <xf numFmtId="43" fontId="10" fillId="0" borderId="0" xfId="1" applyFont="1" applyAlignment="1">
      <alignment horizontal="center"/>
    </xf>
    <xf numFmtId="43" fontId="10" fillId="0" borderId="21" xfId="1" applyFont="1" applyBorder="1" applyAlignment="1">
      <alignment horizontal="center"/>
    </xf>
    <xf numFmtId="165" fontId="10" fillId="0" borderId="21" xfId="4" applyNumberFormat="1" applyFont="1" applyBorder="1" applyAlignment="1">
      <alignment horizontal="right"/>
    </xf>
    <xf numFmtId="0" fontId="10" fillId="5" borderId="0" xfId="5" applyFont="1" applyFill="1"/>
    <xf numFmtId="1" fontId="10" fillId="5" borderId="0" xfId="5" applyNumberFormat="1" applyFont="1" applyFill="1" applyAlignment="1">
      <alignment horizontal="center"/>
    </xf>
    <xf numFmtId="165" fontId="10" fillId="5" borderId="0" xfId="4" applyNumberFormat="1" applyFont="1" applyFill="1" applyAlignment="1">
      <alignment horizontal="right"/>
    </xf>
    <xf numFmtId="164" fontId="10" fillId="0" borderId="19" xfId="1" applyNumberFormat="1" applyFont="1" applyBorder="1"/>
    <xf numFmtId="43" fontId="10" fillId="5" borderId="21" xfId="1" applyFont="1" applyFill="1" applyBorder="1" applyAlignment="1">
      <alignment horizontal="center"/>
    </xf>
    <xf numFmtId="165" fontId="10" fillId="5" borderId="21" xfId="4" applyNumberFormat="1" applyFont="1" applyFill="1" applyBorder="1" applyAlignment="1">
      <alignment horizontal="right"/>
    </xf>
    <xf numFmtId="0" fontId="10" fillId="0" borderId="0" xfId="5" applyFont="1" applyAlignment="1">
      <alignment horizontal="center"/>
    </xf>
    <xf numFmtId="1" fontId="11" fillId="0" borderId="25" xfId="5" applyNumberFormat="1" applyFont="1" applyBorder="1" applyAlignment="1">
      <alignment horizontal="center"/>
    </xf>
    <xf numFmtId="165" fontId="11" fillId="0" borderId="25" xfId="4" applyNumberFormat="1" applyFont="1" applyBorder="1" applyAlignment="1">
      <alignment horizontal="right"/>
    </xf>
    <xf numFmtId="167" fontId="10" fillId="0" borderId="0" xfId="5" applyNumberFormat="1" applyFont="1"/>
    <xf numFmtId="167" fontId="10" fillId="0" borderId="21" xfId="5" applyNumberFormat="1" applyFont="1" applyBorder="1"/>
    <xf numFmtId="167" fontId="11" fillId="0" borderId="21" xfId="5" applyNumberFormat="1" applyFont="1" applyBorder="1"/>
    <xf numFmtId="167" fontId="11" fillId="0" borderId="0" xfId="5" applyNumberFormat="1" applyFont="1"/>
    <xf numFmtId="0" fontId="10" fillId="0" borderId="20" xfId="5" applyFont="1" applyBorder="1"/>
    <xf numFmtId="0" fontId="10" fillId="0" borderId="21" xfId="5" applyFont="1" applyBorder="1"/>
    <xf numFmtId="165" fontId="10" fillId="0" borderId="21" xfId="4" applyNumberFormat="1" applyFont="1" applyBorder="1"/>
    <xf numFmtId="0" fontId="10" fillId="0" borderId="22" xfId="5" applyFont="1" applyBorder="1"/>
    <xf numFmtId="0" fontId="11" fillId="0" borderId="17" xfId="5" applyFont="1" applyBorder="1" applyAlignment="1">
      <alignment horizontal="center" vertical="center"/>
    </xf>
    <xf numFmtId="0" fontId="11" fillId="0" borderId="27" xfId="5" applyFont="1" applyBorder="1" applyAlignment="1">
      <alignment horizontal="center" vertical="center"/>
    </xf>
    <xf numFmtId="164" fontId="11" fillId="0" borderId="0" xfId="6" applyNumberFormat="1" applyFont="1"/>
    <xf numFmtId="168" fontId="11" fillId="0" borderId="0" xfId="6" applyNumberFormat="1" applyFont="1" applyAlignment="1">
      <alignment horizontal="right"/>
    </xf>
    <xf numFmtId="164" fontId="10" fillId="0" borderId="0" xfId="6" applyNumberFormat="1" applyFont="1" applyAlignment="1">
      <alignment horizontal="center"/>
    </xf>
    <xf numFmtId="168" fontId="10" fillId="0" borderId="0" xfId="6" applyNumberFormat="1" applyFont="1" applyAlignment="1">
      <alignment horizontal="right"/>
    </xf>
    <xf numFmtId="164" fontId="10" fillId="0" borderId="28" xfId="6" applyNumberFormat="1" applyFont="1" applyBorder="1" applyAlignment="1">
      <alignment horizontal="center"/>
    </xf>
    <xf numFmtId="168" fontId="10" fillId="0" borderId="28" xfId="6" applyNumberFormat="1" applyFont="1" applyBorder="1" applyAlignment="1">
      <alignment horizontal="right"/>
    </xf>
    <xf numFmtId="164" fontId="10" fillId="0" borderId="25" xfId="6" applyNumberFormat="1" applyFont="1" applyBorder="1" applyAlignment="1">
      <alignment horizontal="center"/>
    </xf>
    <xf numFmtId="168" fontId="10" fillId="0" borderId="25" xfId="6" applyNumberFormat="1" applyFont="1" applyBorder="1" applyAlignment="1">
      <alignment horizontal="right"/>
    </xf>
    <xf numFmtId="167" fontId="10" fillId="0" borderId="0" xfId="5" applyNumberFormat="1" applyFont="1" applyAlignment="1">
      <alignment horizontal="right"/>
    </xf>
    <xf numFmtId="0" fontId="0" fillId="5" borderId="13" xfId="0" applyFill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 wrapText="1"/>
    </xf>
    <xf numFmtId="0" fontId="0" fillId="6" borderId="29" xfId="0" applyFill="1" applyBorder="1" applyAlignment="1">
      <alignment horizontal="center" vertical="center" wrapText="1"/>
    </xf>
    <xf numFmtId="0" fontId="0" fillId="5" borderId="29" xfId="0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0" fillId="7" borderId="29" xfId="0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1" fontId="0" fillId="0" borderId="0" xfId="0" applyNumberFormat="1"/>
    <xf numFmtId="0" fontId="0" fillId="3" borderId="13" xfId="0" applyFill="1" applyBorder="1"/>
    <xf numFmtId="0" fontId="0" fillId="0" borderId="30" xfId="0" applyFill="1" applyBorder="1"/>
    <xf numFmtId="41" fontId="0" fillId="8" borderId="13" xfId="3" applyFont="1" applyFill="1" applyBorder="1"/>
    <xf numFmtId="0" fontId="4" fillId="0" borderId="0" xfId="2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10" fillId="0" borderId="14" xfId="5" applyFont="1" applyBorder="1" applyAlignment="1">
      <alignment horizontal="center"/>
    </xf>
    <xf numFmtId="0" fontId="10" fillId="0" borderId="15" xfId="5" applyFont="1" applyBorder="1" applyAlignment="1">
      <alignment horizontal="center"/>
    </xf>
    <xf numFmtId="0" fontId="10" fillId="0" borderId="20" xfId="5" applyFont="1" applyBorder="1" applyAlignment="1">
      <alignment horizontal="center"/>
    </xf>
    <xf numFmtId="0" fontId="10" fillId="0" borderId="22" xfId="5" applyFont="1" applyBorder="1" applyAlignment="1">
      <alignment horizontal="center"/>
    </xf>
    <xf numFmtId="0" fontId="11" fillId="0" borderId="14" xfId="5" applyFont="1" applyBorder="1" applyAlignment="1">
      <alignment horizontal="center" vertical="center"/>
    </xf>
    <xf numFmtId="0" fontId="11" fillId="0" borderId="16" xfId="5" applyFont="1" applyBorder="1" applyAlignment="1">
      <alignment horizontal="center" vertical="center"/>
    </xf>
    <xf numFmtId="0" fontId="11" fillId="0" borderId="15" xfId="5" applyFont="1" applyBorder="1" applyAlignment="1">
      <alignment horizontal="center" vertical="center"/>
    </xf>
    <xf numFmtId="0" fontId="11" fillId="0" borderId="10" xfId="5" applyFont="1" applyBorder="1" applyAlignment="1">
      <alignment horizontal="center" vertical="center" wrapText="1"/>
    </xf>
    <xf numFmtId="0" fontId="11" fillId="0" borderId="11" xfId="5" applyFont="1" applyBorder="1" applyAlignment="1">
      <alignment horizontal="center" vertical="center" wrapText="1"/>
    </xf>
    <xf numFmtId="0" fontId="11" fillId="0" borderId="26" xfId="5" applyFont="1" applyBorder="1" applyAlignment="1">
      <alignment horizontal="center" vertical="center" wrapText="1"/>
    </xf>
  </cellXfs>
  <cellStyles count="7">
    <cellStyle name="Millares" xfId="1" builtinId="3"/>
    <cellStyle name="Millares [0]" xfId="3" builtinId="6"/>
    <cellStyle name="Millares 2" xfId="6"/>
    <cellStyle name="Moneda" xfId="4" builtinId="4"/>
    <cellStyle name="Normal" xfId="0" builtinId="0"/>
    <cellStyle name="Normal 2" xfId="2"/>
    <cellStyle name="Normal 2 2" xfId="5"/>
  </cellStyles>
  <dxfs count="3">
    <dxf>
      <numFmt numFmtId="33" formatCode="_-* #,##0_-;\-* #,##0_-;_-* &quot;-&quot;_-;_-@_-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52916</xdr:colOff>
      <xdr:row>1</xdr:row>
      <xdr:rowOff>74082</xdr:rowOff>
    </xdr:from>
    <xdr:to>
      <xdr:col>2</xdr:col>
      <xdr:colOff>1143000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591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514350</xdr:colOff>
      <xdr:row>32</xdr:row>
      <xdr:rowOff>57150</xdr:rowOff>
    </xdr:from>
    <xdr:to>
      <xdr:col>8</xdr:col>
      <xdr:colOff>780746</xdr:colOff>
      <xdr:row>35</xdr:row>
      <xdr:rowOff>38042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5" y="5305425"/>
          <a:ext cx="2428571" cy="4666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581025</xdr:colOff>
      <xdr:row>21</xdr:row>
      <xdr:rowOff>30966</xdr:rowOff>
    </xdr:from>
    <xdr:to>
      <xdr:col>7</xdr:col>
      <xdr:colOff>333071</xdr:colOff>
      <xdr:row>22</xdr:row>
      <xdr:rowOff>104717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14875" y="4155291"/>
          <a:ext cx="1276046" cy="245201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239.647937847221" createdVersion="5" refreshedVersion="5" minRefreshableVersion="3" recordCount="55">
  <cacheSource type="worksheet">
    <worksheetSource ref="A2:W57" sheet="ESTADO DE CADA FACTURA"/>
  </cacheSource>
  <cacheFields count="23">
    <cacheField name="NIT" numFmtId="0">
      <sharedItems containsSemiMixedTypes="0" containsString="0" containsNumber="1" containsInteger="1" minValue="900826841" maxValue="900826841"/>
    </cacheField>
    <cacheField name="PRESTADOR" numFmtId="0">
      <sharedItems/>
    </cacheField>
    <cacheField name="PREFIJO" numFmtId="0">
      <sharedItems containsBlank="1"/>
    </cacheField>
    <cacheField name="FACTURA " numFmtId="0">
      <sharedItems containsSemiMixedTypes="0" containsString="0" containsNumber="1" containsInteger="1" minValue="15110" maxValue="106962"/>
    </cacheField>
    <cacheField name="FACTURA" numFmtId="0">
      <sharedItems containsMixedTypes="1" containsNumber="1" containsInteger="1" minValue="15110" maxValue="18793"/>
    </cacheField>
    <cacheField name="LLAVE" numFmtId="0">
      <sharedItems/>
    </cacheField>
    <cacheField name="FECHA FACTURA" numFmtId="14">
      <sharedItems containsSemiMixedTypes="0" containsNonDate="0" containsDate="1" containsString="0" minDate="2019-05-15T00:00:00" maxDate="2023-10-18T00:00:00"/>
    </cacheField>
    <cacheField name="VALOR BRUTO" numFmtId="41">
      <sharedItems containsSemiMixedTypes="0" containsString="0" containsNumber="1" containsInteger="1" minValue="304135" maxValue="1963445886"/>
    </cacheField>
    <cacheField name="SALDO ACTUAL" numFmtId="41">
      <sharedItems containsSemiMixedTypes="0" containsString="0" containsNumber="1" minValue="258281" maxValue="1914359738.8499999"/>
    </cacheField>
    <cacheField name="ESTADO EPS 09 DE OCTUBRE DE 2023" numFmtId="0">
      <sharedItems/>
    </cacheField>
    <cacheField name="ESTADO EPS 08 DE NOVIEMBRE DE 2023" numFmtId="0">
      <sharedItems count="4">
        <s v="FACTURA EN PROGRAMACION DE PAGO"/>
        <s v="FACTURA DEVUELTA"/>
        <s v="FACTURA CANCELADA"/>
        <s v="FACTURA CANCELADA PARCIALMENTE"/>
      </sharedItems>
    </cacheField>
    <cacheField name="EstadoFacturaBoxalud" numFmtId="0">
      <sharedItems containsBlank="1"/>
    </cacheField>
    <cacheField name="TipoFactura" numFmtId="0">
      <sharedItems containsBlank="1"/>
    </cacheField>
    <cacheField name="POR PAGAR SAP" numFmtId="0">
      <sharedItems containsString="0" containsBlank="1" containsNumber="1" minValue="298052.3" maxValue="1134580778.3"/>
    </cacheField>
    <cacheField name="DOC CONTABLE" numFmtId="0">
      <sharedItems containsString="0" containsBlank="1" containsNumber="1" containsInteger="1" minValue="1222006508" maxValue="1911239058"/>
    </cacheField>
    <cacheField name="DOCUMENTO COMPESACION" numFmtId="0">
      <sharedItems containsString="0" containsBlank="1" containsNumber="1" containsInteger="1" minValue="2201451936" maxValue="4800061653"/>
    </cacheField>
    <cacheField name="VALOR CANCELADO SAP" numFmtId="0">
      <sharedItems containsString="0" containsBlank="1" containsNumber="1" minValue="782902" maxValue="980038859.08000004"/>
    </cacheField>
    <cacheField name="FECHA COMPENSA" numFmtId="0">
      <sharedItems containsBlank="1"/>
    </cacheField>
    <cacheField name="ValorTotalBruto" numFmtId="41">
      <sharedItems containsSemiMixedTypes="0" containsString="0" containsNumber="1" containsInteger="1" minValue="0" maxValue="2569580"/>
    </cacheField>
    <cacheField name="ValorTotalBruto2" numFmtId="0">
      <sharedItems containsSemiMixedTypes="0" containsString="0" containsNumber="1" containsInteger="1" minValue="0" maxValue="2569580"/>
    </cacheField>
    <cacheField name="ValorDevolucion" numFmtId="41">
      <sharedItems containsSemiMixedTypes="0" containsString="0" containsNumber="1" containsInteger="1" minValue="0" maxValue="1778940"/>
    </cacheField>
    <cacheField name="ValorGlosaPendiente" numFmtId="0">
      <sharedItems containsSemiMixedTypes="0" containsString="0" containsNumber="1" containsInteger="1" minValue="0" maxValue="1581280"/>
    </cacheField>
    <cacheField name="ObservacionGlosaDevolucion" numFmtId="0">
      <sharedItems containsBlank="1" containsMixedTypes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5">
  <r>
    <n v="900826841"/>
    <s v="MEDICINA Y TERAPIAS DOMICILIARIAS S.A.S"/>
    <s v="MT"/>
    <n v="101187"/>
    <s v="MT101187"/>
    <s v="900826841_MT_101187"/>
    <d v="2023-09-18T00:00:00"/>
    <n v="451409897"/>
    <n v="440124649.57999998"/>
    <s v="FACTURA EN PROGRAMACION DE PAGO"/>
    <x v="0"/>
    <s v="Auditada sin contabilizar"/>
    <s v="Modelo pagos fijos"/>
    <m/>
    <m/>
    <m/>
    <m/>
    <m/>
    <n v="0"/>
    <n v="0"/>
    <n v="0"/>
    <n v="0"/>
    <n v="0"/>
  </r>
  <r>
    <n v="900826841"/>
    <s v="MEDICINA Y TERAPIAS DOMICILIARIAS S.A.S"/>
    <s v="MT"/>
    <n v="101188"/>
    <s v="MT101188"/>
    <s v="900826841_MT_101188"/>
    <d v="2023-09-18T00:00:00"/>
    <n v="1963445886"/>
    <n v="1914359738.8499999"/>
    <s v="FACTURA EN PROGRAMACION DE PAGO"/>
    <x v="0"/>
    <s v="Auditada sin contabilizar"/>
    <s v="Modelo pagos fijos"/>
    <m/>
    <m/>
    <m/>
    <m/>
    <m/>
    <n v="0"/>
    <n v="0"/>
    <n v="0"/>
    <n v="0"/>
    <n v="0"/>
  </r>
  <r>
    <n v="900826841"/>
    <s v="MEDICINA Y TERAPIAS DOMICILIARIAS S.A.S"/>
    <s v="MT"/>
    <n v="101192"/>
    <s v="MT101192"/>
    <s v="900826841_MT_101192"/>
    <d v="2023-09-18T00:00:00"/>
    <n v="895189657"/>
    <n v="872809915.58000004"/>
    <s v="FACTURA EN PROGRAMACION DE PAGO"/>
    <x v="0"/>
    <s v="Auditada sin contabilizar"/>
    <s v="Modelo pagos fijos"/>
    <m/>
    <m/>
    <m/>
    <m/>
    <m/>
    <n v="0"/>
    <n v="0"/>
    <n v="0"/>
    <n v="0"/>
    <n v="0"/>
  </r>
  <r>
    <n v="900826841"/>
    <s v="MEDICINA Y TERAPIAS DOMICILIARIAS S.A.S"/>
    <s v="MT"/>
    <n v="101194"/>
    <s v="MT101194"/>
    <s v="900826841_MT_101194"/>
    <d v="2023-09-18T00:00:00"/>
    <n v="325227850"/>
    <n v="317097153.75"/>
    <s v="FACTURA EN PROGRAMACION DE PAGO"/>
    <x v="0"/>
    <s v="Auditada sin contabilizar"/>
    <s v="Modelo pagos fijos"/>
    <m/>
    <m/>
    <m/>
    <m/>
    <m/>
    <n v="0"/>
    <n v="0"/>
    <n v="0"/>
    <n v="0"/>
    <n v="0"/>
  </r>
  <r>
    <n v="900826841"/>
    <s v="MEDICINA Y TERAPIAS DOMICILIARIAS S.A.S"/>
    <m/>
    <n v="15110"/>
    <n v="15110"/>
    <s v="900826841__15110"/>
    <d v="2019-05-15T00:00:00"/>
    <n v="2569580"/>
    <n v="1549654"/>
    <s v="FACTURA DEVUELTA"/>
    <x v="1"/>
    <s v="Finalizada"/>
    <m/>
    <m/>
    <m/>
    <m/>
    <m/>
    <m/>
    <n v="2569580"/>
    <n v="2569580"/>
    <n v="0"/>
    <n v="1581280"/>
    <s v="Se devuelve factura con soportes originales ya que la aut 191013062500315 autoriza servicio de cuidador de 16 dias adema mipres empiza cobertura desde 11 de abril 2019 prestacion s ercio 04 de abril 2019.Natalia Granados"/>
  </r>
  <r>
    <n v="900826841"/>
    <s v="MEDICINA Y TERAPIAS DOMICILIARIAS S.A.S"/>
    <m/>
    <n v="16591"/>
    <n v="16591"/>
    <s v="900826841__16591"/>
    <d v="2019-08-13T00:00:00"/>
    <n v="658880"/>
    <n v="645702"/>
    <s v="FACTURA EN PROGRAMACION DE PAGO"/>
    <x v="0"/>
    <s v="Finalizada"/>
    <m/>
    <m/>
    <m/>
    <m/>
    <m/>
    <m/>
    <n v="0"/>
    <n v="0"/>
    <n v="0"/>
    <n v="0"/>
    <m/>
  </r>
  <r>
    <n v="900826841"/>
    <s v="MEDICINA Y TERAPIAS DOMICILIARIAS S.A.S"/>
    <m/>
    <n v="16749"/>
    <n v="16749"/>
    <s v="900826841__16749"/>
    <d v="2019-08-16T00:00:00"/>
    <n v="724768"/>
    <n v="516562"/>
    <s v="FACTURA DEVUELTA"/>
    <x v="1"/>
    <s v="Finalizada"/>
    <m/>
    <m/>
    <m/>
    <m/>
    <m/>
    <m/>
    <n v="724768"/>
    <n v="724768"/>
    <n v="0"/>
    <n v="527104"/>
    <s v="Se devuelve factura con soportes originales aut19172543408526 autoriza 8 horas del 21 al 29 de junio prestador factura a partir del 18 de junio mipres 2019062057000676633005.Favor evisar para proceder a realizar pago.Natalia Granados"/>
  </r>
  <r>
    <n v="900826841"/>
    <s v="MEDICINA Y TERAPIAS DOMICILIARIAS S.A.S"/>
    <m/>
    <n v="17911"/>
    <n v="17911"/>
    <s v="900826841__17911"/>
    <d v="2019-10-16T00:00:00"/>
    <n v="1581312"/>
    <n v="1549686"/>
    <s v="FACTURA DEVUELTA"/>
    <x v="1"/>
    <s v="Finalizada"/>
    <m/>
    <m/>
    <m/>
    <m/>
    <m/>
    <m/>
    <n v="1581312"/>
    <n v="1581312"/>
    <n v="1581312"/>
    <n v="0"/>
    <s v="SE DEVUELVE LA FACTURA PORQUE EL PRESTADORNO CUMPLE LO LO DISPUESTO EN LA RES.1885 CARGUE CONSOLIDADO MIPRES 2.0 EXCEL NATALIA GRANADOS"/>
  </r>
  <r>
    <n v="900826841"/>
    <s v="MEDICINA Y TERAPIAS DOMICILIARIAS S.A.S"/>
    <m/>
    <n v="17960"/>
    <n v="17960"/>
    <s v="900826841__17960"/>
    <d v="2019-10-16T00:00:00"/>
    <n v="1778940"/>
    <n v="1743361"/>
    <s v="FACTURA DEVUELTA"/>
    <x v="1"/>
    <s v="Finalizada"/>
    <m/>
    <m/>
    <m/>
    <m/>
    <m/>
    <m/>
    <n v="1778940"/>
    <n v="1778940"/>
    <n v="1778940"/>
    <n v="0"/>
    <s v="SE DEVUELVE LA FACTURA PORQUE EL PRESTADORNO CUMPLE LO LO DISPUESTO EN LA RES.1885 CARGUE CONSOLIDADO MIPRES 2.0 EXCEL NATALIA GRANADOS"/>
  </r>
  <r>
    <n v="900826841"/>
    <s v="MEDICINA Y TERAPIAS DOMICILIARIAS S.A.S"/>
    <m/>
    <n v="17964"/>
    <n v="17964"/>
    <s v="900826841__17964"/>
    <d v="2019-10-16T00:00:00"/>
    <n v="1515424"/>
    <n v="1485116"/>
    <s v="FACTURA DEVUELTA"/>
    <x v="1"/>
    <s v="Finalizada"/>
    <m/>
    <m/>
    <m/>
    <m/>
    <m/>
    <m/>
    <n v="1515424"/>
    <n v="1515424"/>
    <n v="1515424"/>
    <n v="0"/>
    <s v="SE DEVUELVE LA FACTURA PORQUE EL PRESTADORNO CUMPLE LO LO DISPUESTO EN LA RES.1885 CARGUE CONSOLIDADO MIPRES 2.0 EXCEL NATALIA GRANADOS"/>
  </r>
  <r>
    <n v="900826841"/>
    <s v="MEDICINA Y TERAPIAS DOMICILIARIAS S.A.S"/>
    <m/>
    <n v="18793"/>
    <n v="18793"/>
    <s v="900826841__18793"/>
    <d v="2019-12-12T00:00:00"/>
    <n v="329440"/>
    <n v="258281"/>
    <s v="FACTURA DEVUELTA"/>
    <x v="1"/>
    <s v="Finalizada"/>
    <m/>
    <m/>
    <m/>
    <m/>
    <m/>
    <m/>
    <n v="329440"/>
    <n v="329440"/>
    <n v="329440"/>
    <n v="0"/>
    <s v="Se devuelve factura con soportes originales la prestacion del servicio fue 20190902 y la fecha del Mipres es 20190903 au torizacion 192466019556724 a partir del 20190904 por favor v alidar para proceder a realizar pago Natalia Granados"/>
  </r>
  <r>
    <n v="900826841"/>
    <s v="MEDICINA Y TERAPIAS DOMICILIARIAS S.A.S"/>
    <s v="MT"/>
    <n v="32088"/>
    <s v="MT32088"/>
    <s v="900826841_MT_32088"/>
    <d v="2022-06-15T00:00:00"/>
    <n v="6706618"/>
    <n v="6572485.6399999997"/>
    <s v="FACTURA EN PROGRAMACION DE PAGO"/>
    <x v="0"/>
    <m/>
    <m/>
    <n v="6572485.6399999997"/>
    <n v="1222006508"/>
    <m/>
    <m/>
    <m/>
    <n v="0"/>
    <n v="0"/>
    <n v="0"/>
    <n v="0"/>
    <n v="0"/>
  </r>
  <r>
    <n v="900826841"/>
    <s v="MEDICINA Y TERAPIAS DOMICILIARIAS S.A.S"/>
    <s v="MT"/>
    <n v="55564"/>
    <s v="MT55564"/>
    <s v="900826841_MT_55564"/>
    <d v="2022-11-30T00:00:00"/>
    <n v="643440490"/>
    <n v="782901.75"/>
    <s v="FACTURA CANCELADA"/>
    <x v="2"/>
    <m/>
    <m/>
    <m/>
    <m/>
    <m/>
    <n v="782902"/>
    <m/>
    <n v="0"/>
    <n v="0"/>
    <n v="0"/>
    <n v="0"/>
    <n v="0"/>
  </r>
  <r>
    <n v="900826841"/>
    <s v="MEDICINA Y TERAPIAS DOMICILIARIAS S.A.S"/>
    <s v="MT"/>
    <n v="75747"/>
    <s v="MT75747"/>
    <s v="900826841_MT_75747"/>
    <d v="2023-04-17T00:00:00"/>
    <n v="1005168677"/>
    <n v="980038859.08000004"/>
    <s v="FACTURA EN PROGRAMACION DE PAGO"/>
    <x v="0"/>
    <m/>
    <m/>
    <m/>
    <m/>
    <n v="4800061252"/>
    <n v="980038859.08000004"/>
    <s v="26.09.2023"/>
    <n v="0"/>
    <n v="0"/>
    <n v="0"/>
    <n v="0"/>
    <n v="0"/>
  </r>
  <r>
    <n v="900826841"/>
    <s v="MEDICINA Y TERAPIAS DOMICILIARIAS S.A.S"/>
    <s v="MT"/>
    <n v="77587"/>
    <s v="MT77587"/>
    <s v="900826841_MT_77587"/>
    <d v="2023-04-26T00:00:00"/>
    <n v="1622556"/>
    <n v="1590104.88"/>
    <s v="FACTURA EN PROGRAMACION DE PAGO"/>
    <x v="0"/>
    <m/>
    <m/>
    <n v="1590104.88"/>
    <n v="1222248173"/>
    <m/>
    <m/>
    <m/>
    <n v="0"/>
    <n v="0"/>
    <n v="0"/>
    <n v="0"/>
    <n v="0"/>
  </r>
  <r>
    <n v="900826841"/>
    <s v="MEDICINA Y TERAPIAS DOMICILIARIAS S.A.S"/>
    <s v="MT"/>
    <n v="80280"/>
    <s v="MT80280"/>
    <s v="900826841_MT_80280"/>
    <d v="2023-05-10T00:00:00"/>
    <n v="132451157"/>
    <n v="129053278.08"/>
    <s v="FACTURA EN PROGRAMACION DE PAGO"/>
    <x v="0"/>
    <m/>
    <m/>
    <n v="129053278.08"/>
    <n v="1911239057"/>
    <m/>
    <m/>
    <m/>
    <n v="0"/>
    <n v="0"/>
    <n v="0"/>
    <n v="0"/>
    <n v="0"/>
  </r>
  <r>
    <n v="900826841"/>
    <s v="MEDICINA Y TERAPIAS DOMICILIARIAS S.A.S"/>
    <s v="MT"/>
    <n v="80283"/>
    <s v="MT80283"/>
    <s v="900826841_MT_80283"/>
    <d v="2023-05-10T00:00:00"/>
    <n v="1163674388"/>
    <n v="1134580778.3"/>
    <s v="FACTURA EN PROGRAMACION DE PAGO"/>
    <x v="0"/>
    <m/>
    <m/>
    <n v="1134580778.3"/>
    <n v="1222288196"/>
    <m/>
    <m/>
    <m/>
    <n v="0"/>
    <n v="0"/>
    <n v="0"/>
    <n v="0"/>
    <n v="0"/>
  </r>
  <r>
    <n v="900826841"/>
    <s v="MEDICINA Y TERAPIAS DOMICILIARIAS S.A.S"/>
    <s v="MT"/>
    <n v="80555"/>
    <s v="MT80555"/>
    <s v="900826841_MT_80555"/>
    <d v="2023-05-10T00:00:00"/>
    <n v="248003514"/>
    <n v="241803426.15000001"/>
    <s v="FACTURA EN PROGRAMACION DE PAGO"/>
    <x v="0"/>
    <m/>
    <m/>
    <n v="241803426.15000001"/>
    <n v="1222288197"/>
    <m/>
    <m/>
    <m/>
    <n v="0"/>
    <n v="0"/>
    <n v="0"/>
    <n v="0"/>
    <n v="0"/>
  </r>
  <r>
    <n v="900826841"/>
    <s v="MEDICINA Y TERAPIAS DOMICILIARIAS S.A.S"/>
    <s v="MT"/>
    <n v="80557"/>
    <s v="MT80557"/>
    <s v="900826841_MT_80557"/>
    <d v="2023-05-10T00:00:00"/>
    <n v="275650019"/>
    <n v="268758768.52999997"/>
    <s v="FACTURA EN PROGRAMACION DE PAGO"/>
    <x v="0"/>
    <m/>
    <m/>
    <n v="268758768.52999997"/>
    <n v="1222288198"/>
    <m/>
    <m/>
    <m/>
    <n v="0"/>
    <n v="0"/>
    <n v="0"/>
    <n v="0"/>
    <n v="0"/>
  </r>
  <r>
    <n v="900826841"/>
    <s v="MEDICINA Y TERAPIAS DOMICILIARIAS S.A.S"/>
    <s v="MT"/>
    <n v="80559"/>
    <s v="MT80559"/>
    <s v="900826841_MT_80559"/>
    <d v="2023-05-10T00:00:00"/>
    <n v="582478226"/>
    <n v="567916270.35000002"/>
    <s v="FACTURA EN PROGRAMACION DE PAGO"/>
    <x v="0"/>
    <m/>
    <m/>
    <n v="567916270.35000002"/>
    <n v="1222288199"/>
    <m/>
    <m/>
    <m/>
    <n v="0"/>
    <n v="0"/>
    <n v="0"/>
    <n v="0"/>
    <n v="0"/>
  </r>
  <r>
    <n v="900826841"/>
    <s v="MEDICINA Y TERAPIAS DOMICILIARIAS S.A.S"/>
    <s v="MT"/>
    <n v="80561"/>
    <s v="MT80561"/>
    <s v="900826841_MT_80561"/>
    <d v="2023-05-10T00:00:00"/>
    <n v="336355453"/>
    <n v="327946566.68000001"/>
    <s v="FACTURA EN PROGRAMACION DE PAGO"/>
    <x v="0"/>
    <m/>
    <m/>
    <n v="327946566.68000001"/>
    <n v="1222288200"/>
    <m/>
    <m/>
    <m/>
    <n v="0"/>
    <n v="0"/>
    <n v="0"/>
    <n v="0"/>
    <n v="0"/>
  </r>
  <r>
    <n v="900826841"/>
    <s v="MEDICINA Y TERAPIAS DOMICILIARIAS S.A.S"/>
    <s v="MT"/>
    <n v="80563"/>
    <s v="MT80563"/>
    <s v="900826841_MT_80563"/>
    <d v="2023-05-10T00:00:00"/>
    <n v="280395562"/>
    <n v="273385672.94999999"/>
    <s v="FACTURA EN PROGRAMACION DE PAGO"/>
    <x v="0"/>
    <m/>
    <m/>
    <n v="273385672.94999999"/>
    <n v="1222288201"/>
    <m/>
    <m/>
    <m/>
    <n v="0"/>
    <n v="0"/>
    <n v="0"/>
    <n v="0"/>
    <n v="0"/>
  </r>
  <r>
    <n v="900826841"/>
    <s v="MEDICINA Y TERAPIAS DOMICILIARIAS S.A.S"/>
    <s v="MT"/>
    <n v="85490"/>
    <s v="MT85490"/>
    <s v="900826841_MT_85490"/>
    <d v="2023-06-13T00:00:00"/>
    <n v="703383513"/>
    <n v="685790725.17999995"/>
    <s v="FACTURA EN PROGRAMACION DE PAGO"/>
    <x v="0"/>
    <m/>
    <m/>
    <n v="685790725.17999995"/>
    <n v="1222288202"/>
    <m/>
    <m/>
    <m/>
    <n v="0"/>
    <n v="0"/>
    <n v="0"/>
    <n v="0"/>
    <n v="0"/>
  </r>
  <r>
    <n v="900826841"/>
    <s v="MEDICINA Y TERAPIAS DOMICILIARIAS S.A.S"/>
    <s v="MT"/>
    <n v="85491"/>
    <s v="MT85491"/>
    <s v="900826841_MT_85491"/>
    <d v="2023-06-13T00:00:00"/>
    <n v="71019741"/>
    <n v="69202597.480000004"/>
    <s v="FACTURA EN PROGRAMACION DE PAGO"/>
    <x v="0"/>
    <m/>
    <m/>
    <n v="69202597.480000004"/>
    <n v="1911239058"/>
    <m/>
    <m/>
    <m/>
    <n v="0"/>
    <n v="0"/>
    <n v="0"/>
    <n v="0"/>
    <n v="0"/>
  </r>
  <r>
    <n v="900826841"/>
    <s v="MEDICINA Y TERAPIAS DOMICILIARIAS S.A.S"/>
    <s v="MT"/>
    <n v="88768"/>
    <s v="MT88768"/>
    <s v="900826841_MT_88768"/>
    <d v="2023-06-26T00:00:00"/>
    <n v="304135"/>
    <n v="298052.3"/>
    <s v="FACTURA EN PROGRAMACION DE PAGO"/>
    <x v="0"/>
    <m/>
    <m/>
    <n v="298052.3"/>
    <n v="1222277624"/>
    <m/>
    <m/>
    <m/>
    <n v="0"/>
    <n v="0"/>
    <n v="0"/>
    <n v="0"/>
    <n v="0"/>
  </r>
  <r>
    <n v="900826841"/>
    <s v="MEDICINA Y TERAPIAS DOMICILIARIAS S.A.S"/>
    <s v="MT"/>
    <n v="90555"/>
    <s v="MT90555"/>
    <s v="900826841_MT_90555"/>
    <d v="2023-06-30T00:00:00"/>
    <n v="17233765"/>
    <n v="16802920.879999999"/>
    <s v="FACTURA EN PROGRAMACION DE PAGO"/>
    <x v="0"/>
    <s v="Finalizada"/>
    <s v="Modelo pagos fijos"/>
    <n v="16802920.879999999"/>
    <n v="1222305485"/>
    <m/>
    <m/>
    <m/>
    <n v="0"/>
    <n v="0"/>
    <n v="0"/>
    <n v="0"/>
    <n v="0"/>
  </r>
  <r>
    <n v="900826841"/>
    <s v="MEDICINA Y TERAPIAS DOMICILIARIAS S.A.S"/>
    <s v="MT"/>
    <n v="90556"/>
    <s v="MT90556"/>
    <s v="900826841_MT_90556"/>
    <d v="2023-06-30T00:00:00"/>
    <n v="80728049"/>
    <n v="78709847.780000001"/>
    <s v="FACTURA EN PROGRAMACION DE PAGO"/>
    <x v="2"/>
    <s v="Finalizada"/>
    <s v="Modelo pagos fijos"/>
    <m/>
    <m/>
    <n v="4800061653"/>
    <n v="78709847.780000001"/>
    <s v="31.10.2023"/>
    <n v="0"/>
    <n v="0"/>
    <n v="0"/>
    <n v="0"/>
    <n v="0"/>
  </r>
  <r>
    <n v="900826841"/>
    <s v="MEDICINA Y TERAPIAS DOMICILIARIAS S.A.S"/>
    <s v="MT"/>
    <n v="90557"/>
    <s v="MT90557"/>
    <s v="900826841_MT_90557"/>
    <d v="2023-06-30T00:00:00"/>
    <n v="17577306"/>
    <n v="17137873.350000001"/>
    <s v="FACTURA EN PROGRAMACION DE PAGO"/>
    <x v="0"/>
    <s v="Finalizada"/>
    <s v="Modelo pagos fijos"/>
    <n v="17137873.350000001"/>
    <n v="1222305489"/>
    <m/>
    <m/>
    <m/>
    <n v="0"/>
    <n v="0"/>
    <n v="0"/>
    <n v="0"/>
    <n v="0"/>
  </r>
  <r>
    <n v="900826841"/>
    <s v="MEDICINA Y TERAPIAS DOMICILIARIAS S.A.S"/>
    <s v="MT"/>
    <n v="90558"/>
    <s v="MT90558"/>
    <s v="900826841_MT_90558"/>
    <d v="2023-06-30T00:00:00"/>
    <n v="82337301"/>
    <n v="80278868.480000004"/>
    <s v="FACTURA EN PROGRAMACION DE PAGO"/>
    <x v="2"/>
    <s v="Finalizada"/>
    <s v="Modelo pagos fijos"/>
    <m/>
    <m/>
    <n v="4800061653"/>
    <n v="80278868.480000004"/>
    <s v="31.10.2023"/>
    <n v="0"/>
    <n v="0"/>
    <n v="0"/>
    <n v="0"/>
    <n v="0"/>
  </r>
  <r>
    <n v="900826841"/>
    <s v="MEDICINA Y TERAPIAS DOMICILIARIAS S.A.S"/>
    <s v="MT"/>
    <n v="91256"/>
    <s v="MT91256"/>
    <s v="900826841_MT_91256"/>
    <d v="2023-07-17T00:00:00"/>
    <n v="33124657"/>
    <n v="32462163.859999999"/>
    <s v="FACTURA EN PROGRAMACION DE PAGO"/>
    <x v="0"/>
    <s v="Finalizada"/>
    <s v="Modelo pagos fijos"/>
    <n v="32462163.859999999"/>
    <n v="1222284884"/>
    <m/>
    <m/>
    <m/>
    <n v="0"/>
    <n v="0"/>
    <n v="0"/>
    <n v="0"/>
    <n v="0"/>
  </r>
  <r>
    <n v="900826841"/>
    <s v="MEDICINA Y TERAPIAS DOMICILIARIAS S.A.S"/>
    <s v="MT"/>
    <n v="95718"/>
    <s v="MT95718"/>
    <s v="900826841_MT_95718"/>
    <d v="2023-08-02T00:00:00"/>
    <n v="221365252"/>
    <n v="216937946.96000001"/>
    <s v="FACTURA EN PROGRAMACION DE PAGO"/>
    <x v="0"/>
    <s v="Auditada sin contabilizar"/>
    <s v="Modelo pagos fijos"/>
    <n v="216937946.96000001"/>
    <n v="1222287749"/>
    <m/>
    <m/>
    <m/>
    <n v="0"/>
    <n v="0"/>
    <n v="0"/>
    <n v="0"/>
    <n v="0"/>
  </r>
  <r>
    <n v="900826841"/>
    <s v="MEDICINA Y TERAPIAS DOMICILIARIAS S.A.S"/>
    <s v="MT"/>
    <n v="95719"/>
    <s v="MT95719"/>
    <s v="900826841_MT_95719"/>
    <d v="2023-08-02T00:00:00"/>
    <n v="831634748"/>
    <n v="815002053.03999996"/>
    <s v="FACTURA EN PROGRAMACION DE PAGO"/>
    <x v="3"/>
    <s v="Auditada sin contabilizar"/>
    <s v="Modelo pagos fijos"/>
    <m/>
    <m/>
    <n v="4800061653"/>
    <n v="495052896"/>
    <s v="31.10.2023"/>
    <n v="0"/>
    <n v="0"/>
    <n v="0"/>
    <n v="0"/>
    <n v="0"/>
  </r>
  <r>
    <n v="900826841"/>
    <s v="MEDICINA Y TERAPIAS DOMICILIARIAS S.A.S"/>
    <s v="MT"/>
    <n v="95724"/>
    <s v="MT95724"/>
    <s v="900826841_MT_95724"/>
    <d v="2023-08-02T00:00:00"/>
    <n v="352359882"/>
    <n v="345312684.36000001"/>
    <s v="FACTURA EN PROGRAMACION DE PAGO"/>
    <x v="2"/>
    <s v="Auditada sin contabilizar"/>
    <s v="Modelo pagos fijos"/>
    <m/>
    <m/>
    <n v="4800061653"/>
    <n v="345312684.36000001"/>
    <s v="31.10.2023"/>
    <n v="0"/>
    <n v="0"/>
    <n v="0"/>
    <n v="0"/>
    <n v="0"/>
  </r>
  <r>
    <n v="900826841"/>
    <s v="MEDICINA Y TERAPIAS DOMICILIARIAS S.A.S"/>
    <s v="MT"/>
    <n v="95725"/>
    <s v="MT95725"/>
    <s v="900826841_MT_95725"/>
    <d v="2023-08-02T00:00:00"/>
    <n v="72643329"/>
    <n v="71190462.420000002"/>
    <s v="FACTURA EN PROGRAMACION DE PAGO"/>
    <x v="0"/>
    <s v="Auditada sin contabilizar"/>
    <s v="Modelo pagos fijos"/>
    <n v="71190462.420000002"/>
    <n v="1222287752"/>
    <m/>
    <m/>
    <m/>
    <n v="0"/>
    <n v="0"/>
    <n v="0"/>
    <n v="0"/>
    <n v="0"/>
  </r>
  <r>
    <n v="900826841"/>
    <s v="MEDICINA Y TERAPIAS DOMICILIARIAS S.A.S"/>
    <s v="MT"/>
    <n v="96960"/>
    <s v="MT96960"/>
    <s v="900826841_MT_96960"/>
    <d v="2023-08-15T00:00:00"/>
    <n v="681857"/>
    <n v="668219.86"/>
    <s v="FACTURA EN PROGRAMACION DE PAGO"/>
    <x v="0"/>
    <s v="Auditada sin contabilizar"/>
    <s v="Modelo pagos fijos"/>
    <n v="668219.86"/>
    <n v="1222288052"/>
    <m/>
    <m/>
    <m/>
    <n v="0"/>
    <n v="0"/>
    <n v="0"/>
    <n v="0"/>
    <n v="0"/>
  </r>
  <r>
    <n v="900826841"/>
    <s v="MEDICINA Y TERAPIAS DOMICILIARIAS S.A.S"/>
    <s v="MT"/>
    <n v="96961"/>
    <s v="MT96961"/>
    <s v="900826841_MT_96961"/>
    <d v="2023-08-15T00:00:00"/>
    <n v="31929178"/>
    <n v="31290594.440000001"/>
    <s v="FACTURA EN PROGRAMACION DE PAGO"/>
    <x v="0"/>
    <s v="Auditada sin contabilizar"/>
    <s v="Modelo pagos fijos"/>
    <n v="31290594.440000001"/>
    <n v="1222288051"/>
    <m/>
    <m/>
    <m/>
    <n v="0"/>
    <n v="0"/>
    <n v="0"/>
    <n v="0"/>
    <n v="0"/>
  </r>
  <r>
    <n v="900826841"/>
    <s v="MEDICINA Y TERAPIAS DOMICILIARIAS S.A.S"/>
    <s v="MT"/>
    <n v="100579"/>
    <s v="MT100579"/>
    <s v="900826841_MT_100579"/>
    <d v="2023-09-04T00:00:00"/>
    <n v="352359882"/>
    <n v="345312684.36000001"/>
    <s v="FACTURA EN PROGRAMACION DE PAGO"/>
    <x v="0"/>
    <s v="Auditada sin contabilizar"/>
    <s v="Modelo pagos fijos"/>
    <n v="345312684.36000001"/>
    <n v="1222305400"/>
    <m/>
    <m/>
    <m/>
    <n v="0"/>
    <n v="0"/>
    <n v="0"/>
    <n v="0"/>
    <n v="0"/>
  </r>
  <r>
    <n v="900826841"/>
    <s v="MEDICINA Y TERAPIAS DOMICILIARIAS S.A.S"/>
    <s v="MT"/>
    <n v="100581"/>
    <s v="MT100581"/>
    <s v="900826841_MT_100581"/>
    <d v="2023-09-04T00:00:00"/>
    <n v="72643329"/>
    <n v="71190462.420000002"/>
    <s v="FACTURA EN PROGRAMACION DE PAGO"/>
    <x v="0"/>
    <s v="Auditada sin contabilizar"/>
    <s v="Modelo pagos fijos"/>
    <n v="71190462.420000002"/>
    <n v="1222305401"/>
    <m/>
    <m/>
    <m/>
    <n v="0"/>
    <n v="0"/>
    <n v="0"/>
    <n v="0"/>
    <n v="0"/>
  </r>
  <r>
    <n v="900826841"/>
    <s v="MEDICINA Y TERAPIAS DOMICILIARIAS S.A.S"/>
    <s v="MT"/>
    <n v="100635"/>
    <s v="MT100635"/>
    <s v="900826841_MT_100635"/>
    <d v="2023-09-05T00:00:00"/>
    <n v="221365252"/>
    <n v="216937946.96000001"/>
    <s v="FACTURA EN PROGRAMACION DE PAGO"/>
    <x v="0"/>
    <s v="Auditada sin contabilizar"/>
    <s v="Modelo pagos fijos"/>
    <n v="216937946.96000001"/>
    <n v="1222310510"/>
    <m/>
    <m/>
    <m/>
    <n v="0"/>
    <n v="0"/>
    <n v="0"/>
    <n v="0"/>
    <n v="0"/>
  </r>
  <r>
    <n v="900826841"/>
    <s v="MEDICINA Y TERAPIAS DOMICILIARIAS S.A.S"/>
    <s v="MT"/>
    <n v="100636"/>
    <s v="MT100636"/>
    <s v="900826841_MT_100636"/>
    <d v="2023-09-05T00:00:00"/>
    <n v="831634748"/>
    <n v="815002053.03999996"/>
    <s v="FACTURA EN PROGRAMACION DE PAGO"/>
    <x v="0"/>
    <s v="Auditada sin contabilizar"/>
    <s v="Modelo pagos fijos"/>
    <n v="815002053.03999996"/>
    <n v="1222310511"/>
    <m/>
    <m/>
    <m/>
    <n v="0"/>
    <n v="0"/>
    <n v="0"/>
    <n v="0"/>
    <n v="0"/>
  </r>
  <r>
    <n v="900826841"/>
    <s v="MEDICINA Y TERAPIAS DOMICILIARIAS S.A.S"/>
    <s v="MT"/>
    <n v="101923"/>
    <s v="MT101923"/>
    <s v="900826841_MT_101923"/>
    <d v="2023-09-18T00:00:00"/>
    <n v="45954241"/>
    <n v="45035156.18"/>
    <s v="FACTURA EN PROGRAMACION DE PAGO"/>
    <x v="0"/>
    <s v="Auditada sin contabilizar"/>
    <s v="Modelo pagos fijos"/>
    <n v="45035156.18"/>
    <n v="1222306078"/>
    <m/>
    <m/>
    <m/>
    <n v="0"/>
    <n v="0"/>
    <n v="0"/>
    <n v="0"/>
    <n v="0"/>
  </r>
  <r>
    <n v="900826841"/>
    <s v="MEDICINA Y TERAPIAS DOMICILIARIAS S.A.S"/>
    <s v="MT"/>
    <n v="101924"/>
    <s v="MT101924"/>
    <s v="900826841_MT_101924"/>
    <d v="2023-09-18T00:00:00"/>
    <n v="2210533"/>
    <n v="2166322.34"/>
    <s v="FACTURA EN PROGRAMACION DE PAGO"/>
    <x v="0"/>
    <s v="Auditada sin contabilizar"/>
    <s v="Modelo pagos fijos"/>
    <n v="2166322.34"/>
    <n v="1222306079"/>
    <m/>
    <m/>
    <m/>
    <n v="0"/>
    <n v="0"/>
    <n v="0"/>
    <n v="0"/>
    <n v="0"/>
  </r>
  <r>
    <n v="900826841"/>
    <s v="MEDICINA Y TERAPIAS DOMICILIARIAS S.A.S"/>
    <s v="MT"/>
    <n v="101185"/>
    <s v="MT101185"/>
    <s v="900826841_MT_101185"/>
    <d v="2023-09-18T00:00:00"/>
    <n v="7803776"/>
    <n v="7608681.5999999996"/>
    <s v="FACTURA EN PROGRAMACION DE PAGO"/>
    <x v="0"/>
    <s v="Auditada sin contabilizar"/>
    <s v="Modelo pagos fijos"/>
    <n v="7608681.5999999996"/>
    <n v="1222310534"/>
    <m/>
    <m/>
    <m/>
    <n v="0"/>
    <n v="0"/>
    <n v="0"/>
    <n v="0"/>
    <n v="0"/>
  </r>
  <r>
    <n v="900826841"/>
    <s v="MEDICINA Y TERAPIAS DOMICILIARIAS S.A.S"/>
    <s v="MT"/>
    <n v="101186"/>
    <s v="MT101186"/>
    <s v="900826841_MT_101186"/>
    <d v="2023-09-18T00:00:00"/>
    <n v="33943192"/>
    <n v="33094612.199999999"/>
    <s v="FACTURA EN PROGRAMACION DE PAGO"/>
    <x v="0"/>
    <s v="Auditada sin contabilizar"/>
    <s v="Modelo pagos fijos"/>
    <n v="33094612.199999999"/>
    <n v="1222310535"/>
    <m/>
    <m/>
    <m/>
    <n v="0"/>
    <n v="0"/>
    <n v="0"/>
    <n v="0"/>
    <n v="0"/>
  </r>
  <r>
    <n v="900826841"/>
    <s v="MEDICINA Y TERAPIAS DOMICILIARIAS S.A.S"/>
    <s v="MT"/>
    <n v="101189"/>
    <s v="MT101189"/>
    <s v="900826841_MT_101189"/>
    <d v="2023-09-18T00:00:00"/>
    <n v="1334641"/>
    <n v="1301274.98"/>
    <s v="FACTURA EN PROGRAMACION DE PAGO"/>
    <x v="0"/>
    <s v="Auditada sin contabilizar"/>
    <s v="Modelo pagos fijos"/>
    <n v="1301274.98"/>
    <n v="1222310536"/>
    <m/>
    <m/>
    <m/>
    <n v="0"/>
    <n v="0"/>
    <n v="0"/>
    <n v="0"/>
    <n v="0"/>
  </r>
  <r>
    <n v="900826841"/>
    <s v="MEDICINA Y TERAPIAS DOMICILIARIAS S.A.S"/>
    <s v="MT"/>
    <n v="101190"/>
    <s v="MT101190"/>
    <s v="900826841_MT_101190"/>
    <d v="2023-09-18T00:00:00"/>
    <n v="5805134"/>
    <n v="5660005.6500000004"/>
    <s v="FACTURA EN PROGRAMACION DE PAGO"/>
    <x v="0"/>
    <s v="Auditada sin contabilizar"/>
    <s v="Modelo pagos fijos"/>
    <n v="5660005.6500000004"/>
    <n v="1222310537"/>
    <m/>
    <m/>
    <m/>
    <n v="0"/>
    <n v="0"/>
    <n v="0"/>
    <n v="0"/>
    <n v="0"/>
  </r>
  <r>
    <n v="900826841"/>
    <s v="MEDICINA Y TERAPIAS DOMICILIARIAS S.A.S"/>
    <s v="MT"/>
    <n v="101191"/>
    <s v="MT101191"/>
    <s v="900826841_MT_101191"/>
    <d v="2023-09-18T00:00:00"/>
    <n v="205810343"/>
    <n v="200665084.43000001"/>
    <s v="FACTURA EN PROGRAMACION DE PAGO"/>
    <x v="0"/>
    <s v="Auditada sin contabilizar"/>
    <s v="Modelo pagos fijos"/>
    <n v="200665084.43000001"/>
    <n v="1222310538"/>
    <m/>
    <m/>
    <m/>
    <n v="0"/>
    <n v="0"/>
    <n v="0"/>
    <n v="0"/>
    <n v="0"/>
  </r>
  <r>
    <n v="900826841"/>
    <s v="MEDICINA Y TERAPIAS DOMICILIARIAS S.A.S"/>
    <s v="MT"/>
    <n v="101193"/>
    <s v="MT101193"/>
    <s v="900826841_MT_101193"/>
    <d v="2023-09-18T00:00:00"/>
    <n v="74772150"/>
    <n v="72902846.25"/>
    <s v="FACTURA EN PROGRAMACION DE PAGO"/>
    <x v="0"/>
    <s v="Auditada sin contabilizar"/>
    <s v="Modelo pagos fijos"/>
    <n v="72902846.25"/>
    <n v="1222310540"/>
    <m/>
    <m/>
    <m/>
    <n v="0"/>
    <n v="0"/>
    <n v="0"/>
    <n v="0"/>
    <n v="0"/>
  </r>
  <r>
    <n v="900826841"/>
    <s v="MEDICINA Y TERAPIAS DOMICILIARIAS S.A.S"/>
    <s v="MT"/>
    <n v="104780"/>
    <s v="MT104780"/>
    <s v="900826841_MT_104780"/>
    <d v="2023-09-26T00:00:00"/>
    <n v="8872060"/>
    <n v="8694618.8000000007"/>
    <s v="FACTURA NO RADICADA"/>
    <x v="2"/>
    <s v="Auditada sin contabilizar"/>
    <s v="Modelo pagos fijos"/>
    <m/>
    <m/>
    <n v="2201451936"/>
    <n v="8694618.8000000007"/>
    <s v="08.11.2023"/>
    <n v="0"/>
    <n v="0"/>
    <n v="0"/>
    <n v="0"/>
    <n v="0"/>
  </r>
  <r>
    <n v="900826841"/>
    <s v="MEDICINA Y TERAPIAS DOMICILIARIAS S.A.S"/>
    <s v="MT"/>
    <n v="105784"/>
    <s v="MT105784"/>
    <s v="900826841_MT_105784"/>
    <d v="2023-10-05T00:00:00"/>
    <n v="352359882"/>
    <n v="345312684.36000001"/>
    <e v="#N/A"/>
    <x v="0"/>
    <s v="Auditada sin contabilizar"/>
    <s v="Modelo pagos fijos"/>
    <n v="345312684.36000001"/>
    <n v="1222329971"/>
    <m/>
    <m/>
    <m/>
    <n v="0"/>
    <n v="0"/>
    <n v="0"/>
    <n v="0"/>
    <n v="0"/>
  </r>
  <r>
    <n v="900826841"/>
    <s v="MEDICINA Y TERAPIAS DOMICILIARIAS S.A.S"/>
    <s v="MT"/>
    <n v="105786"/>
    <s v="MT105786"/>
    <s v="900826841_MT_105786"/>
    <d v="2023-10-05T00:00:00"/>
    <n v="72643329"/>
    <n v="71190462.420000002"/>
    <e v="#N/A"/>
    <x v="0"/>
    <s v="Auditada sin contabilizar"/>
    <s v="Modelo pagos fijos"/>
    <n v="71190462.420000002"/>
    <n v="1222329972"/>
    <m/>
    <m/>
    <m/>
    <n v="0"/>
    <n v="0"/>
    <n v="0"/>
    <n v="0"/>
    <n v="0"/>
  </r>
  <r>
    <n v="900826841"/>
    <s v="MEDICINA Y TERAPIAS DOMICILIARIAS S.A.S"/>
    <s v="MT"/>
    <n v="105788"/>
    <s v="MT105788"/>
    <s v="900826841_MT_105788"/>
    <d v="2023-10-06T00:00:00"/>
    <n v="221365252"/>
    <n v="216937946.96000001"/>
    <e v="#N/A"/>
    <x v="0"/>
    <s v="Auditada sin contabilizar"/>
    <s v="Modelo pagos fijos"/>
    <n v="216937946.96000001"/>
    <n v="1222329973"/>
    <m/>
    <m/>
    <m/>
    <n v="0"/>
    <n v="0"/>
    <n v="0"/>
    <n v="0"/>
    <n v="0"/>
  </r>
  <r>
    <n v="900826841"/>
    <s v="MEDICINA Y TERAPIAS DOMICILIARIAS S.A.S"/>
    <s v="MT"/>
    <n v="105789"/>
    <s v="MT105789"/>
    <s v="900826841_MT_105789"/>
    <d v="2023-10-06T00:00:00"/>
    <n v="831634748"/>
    <n v="815002053.03999996"/>
    <e v="#N/A"/>
    <x v="0"/>
    <s v="Auditada sin contabilizar"/>
    <s v="Modelo pagos fijos"/>
    <n v="815002053.03999996"/>
    <n v="1222329974"/>
    <m/>
    <m/>
    <m/>
    <n v="0"/>
    <n v="0"/>
    <n v="0"/>
    <n v="0"/>
    <n v="0"/>
  </r>
  <r>
    <n v="900826841"/>
    <s v="MEDICINA Y TERAPIAS DOMICILIARIAS S.A.S"/>
    <s v="MT"/>
    <n v="106961"/>
    <s v="MT106961"/>
    <s v="900826841_MT_106961"/>
    <d v="2023-10-17T00:00:00"/>
    <n v="4661551"/>
    <n v="4568319.9800000004"/>
    <e v="#N/A"/>
    <x v="0"/>
    <s v="Auditada sin contabilizar"/>
    <s v="Modelo pagos fijos"/>
    <n v="4568319.9800000004"/>
    <n v="1222331192"/>
    <m/>
    <m/>
    <m/>
    <n v="0"/>
    <n v="0"/>
    <n v="0"/>
    <n v="0"/>
    <n v="0"/>
  </r>
  <r>
    <n v="900826841"/>
    <s v="MEDICINA Y TERAPIAS DOMICILIARIAS S.A.S"/>
    <s v="MT"/>
    <n v="106962"/>
    <s v="MT106962"/>
    <s v="900826841_MT_106962"/>
    <d v="2023-10-17T00:00:00"/>
    <n v="53537447"/>
    <n v="52466698.060000002"/>
    <e v="#N/A"/>
    <x v="0"/>
    <s v="Auditada sin contabilizar"/>
    <s v="Modelo pagos fijos"/>
    <n v="52466698.060000002"/>
    <n v="1222331191"/>
    <m/>
    <m/>
    <m/>
    <n v="0"/>
    <n v="0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1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ON">
  <location ref="A3:C8" firstHeaderRow="0" firstDataRow="1" firstDataCol="1"/>
  <pivotFields count="23">
    <pivotField showAll="0"/>
    <pivotField showAll="0"/>
    <pivotField showAll="0"/>
    <pivotField showAll="0"/>
    <pivotField showAll="0"/>
    <pivotField showAll="0"/>
    <pivotField numFmtId="14" showAll="0"/>
    <pivotField numFmtId="41" showAll="0"/>
    <pivotField dataField="1" numFmtId="41" showAll="0"/>
    <pivotField showAll="0"/>
    <pivotField axis="axisRow" showAll="0">
      <items count="5">
        <item x="2"/>
        <item x="1"/>
        <item x="0"/>
        <item x="3"/>
        <item t="default"/>
      </items>
    </pivotField>
    <pivotField showAll="0"/>
    <pivotField showAll="0"/>
    <pivotField showAll="0"/>
    <pivotField showAll="0"/>
    <pivotField showAll="0" defaultSubtotal="0"/>
    <pivotField showAll="0" defaultSubtotal="0"/>
    <pivotField showAll="0" defaultSubtotal="0"/>
    <pivotField numFmtId="41" showAll="0"/>
    <pivotField showAll="0"/>
    <pivotField numFmtId="41" showAll="0"/>
    <pivotField showAll="0"/>
    <pivotField showAll="0"/>
  </pivotFields>
  <rowFields count="1">
    <field x="10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8" subtotal="count" baseField="10" baseItem="0"/>
    <dataField name=" SUMA SALDO IPS" fld="8" baseField="0" baseItem="0" numFmtId="41"/>
  </dataFields>
  <formats count="1"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B1:F63"/>
  <sheetViews>
    <sheetView showGridLines="0" workbookViewId="0">
      <pane ySplit="7" topLeftCell="A52" activePane="bottomLeft" state="frozen"/>
      <selection pane="bottomLeft" activeCell="B7" sqref="B7:F62"/>
    </sheetView>
  </sheetViews>
  <sheetFormatPr baseColWidth="10" defaultRowHeight="15" x14ac:dyDescent="0.25"/>
  <cols>
    <col min="1" max="1" width="4.5703125" customWidth="1"/>
    <col min="2" max="2" width="12" bestFit="1" customWidth="1"/>
    <col min="3" max="3" width="12" customWidth="1"/>
    <col min="4" max="4" width="14.42578125" customWidth="1"/>
    <col min="5" max="6" width="21.140625" customWidth="1"/>
  </cols>
  <sheetData>
    <row r="1" spans="2:6" s="1" customFormat="1" x14ac:dyDescent="0.25">
      <c r="D1" s="2"/>
      <c r="E1" s="3"/>
      <c r="F1" s="3"/>
    </row>
    <row r="2" spans="2:6" s="1" customFormat="1" ht="15.75" x14ac:dyDescent="0.25">
      <c r="B2" s="109" t="s">
        <v>0</v>
      </c>
      <c r="C2" s="109"/>
      <c r="D2" s="109"/>
      <c r="E2" s="109"/>
      <c r="F2" s="109"/>
    </row>
    <row r="3" spans="2:6" s="1" customFormat="1" ht="15.75" customHeight="1" x14ac:dyDescent="0.25">
      <c r="B3" s="109" t="s">
        <v>1</v>
      </c>
      <c r="C3" s="109"/>
      <c r="D3" s="109"/>
      <c r="E3" s="109"/>
      <c r="F3" s="109"/>
    </row>
    <row r="4" spans="2:6" s="1" customFormat="1" ht="15.75" x14ac:dyDescent="0.25">
      <c r="B4" s="109" t="s">
        <v>2</v>
      </c>
      <c r="C4" s="109"/>
      <c r="D4" s="109"/>
      <c r="E4" s="109"/>
      <c r="F4" s="109"/>
    </row>
    <row r="5" spans="2:6" s="1" customFormat="1" x14ac:dyDescent="0.25">
      <c r="B5" s="110" t="s">
        <v>10</v>
      </c>
      <c r="C5" s="110"/>
      <c r="D5" s="110"/>
      <c r="E5" s="110"/>
      <c r="F5" s="110"/>
    </row>
    <row r="6" spans="2:6" s="1" customFormat="1" ht="8.25" customHeight="1" thickBot="1" x14ac:dyDescent="0.3">
      <c r="B6" s="4"/>
      <c r="C6" s="4"/>
      <c r="D6" s="4"/>
      <c r="E6" s="5"/>
      <c r="F6" s="6"/>
    </row>
    <row r="7" spans="2:6" s="1" customFormat="1" ht="26.25" customHeight="1" thickBot="1" x14ac:dyDescent="0.3">
      <c r="B7" s="7" t="s">
        <v>3</v>
      </c>
      <c r="C7" s="8" t="s">
        <v>4</v>
      </c>
      <c r="D7" s="9" t="s">
        <v>5</v>
      </c>
      <c r="E7" s="10" t="s">
        <v>6</v>
      </c>
      <c r="F7" s="20" t="s">
        <v>7</v>
      </c>
    </row>
    <row r="8" spans="2:6" ht="12.95" customHeight="1" x14ac:dyDescent="0.25">
      <c r="B8" s="11"/>
      <c r="C8" s="12">
        <v>15110</v>
      </c>
      <c r="D8" s="13">
        <v>43600</v>
      </c>
      <c r="E8" s="14">
        <v>2569580</v>
      </c>
      <c r="F8" s="21">
        <v>1549654</v>
      </c>
    </row>
    <row r="9" spans="2:6" ht="12.95" customHeight="1" x14ac:dyDescent="0.25">
      <c r="B9" s="15"/>
      <c r="C9" s="16">
        <v>16591</v>
      </c>
      <c r="D9" s="17">
        <v>43690</v>
      </c>
      <c r="E9" s="18">
        <v>658880</v>
      </c>
      <c r="F9" s="22">
        <v>645702</v>
      </c>
    </row>
    <row r="10" spans="2:6" ht="12.95" customHeight="1" x14ac:dyDescent="0.25">
      <c r="B10" s="15"/>
      <c r="C10" s="16">
        <v>16749</v>
      </c>
      <c r="D10" s="17">
        <v>43693</v>
      </c>
      <c r="E10" s="18">
        <v>724768</v>
      </c>
      <c r="F10" s="22">
        <v>516562</v>
      </c>
    </row>
    <row r="11" spans="2:6" ht="12.95" customHeight="1" x14ac:dyDescent="0.25">
      <c r="B11" s="15"/>
      <c r="C11" s="16">
        <v>17911</v>
      </c>
      <c r="D11" s="17">
        <v>43754</v>
      </c>
      <c r="E11" s="18">
        <v>1581312</v>
      </c>
      <c r="F11" s="22">
        <v>1549686</v>
      </c>
    </row>
    <row r="12" spans="2:6" ht="12.95" customHeight="1" x14ac:dyDescent="0.25">
      <c r="B12" s="15"/>
      <c r="C12" s="16">
        <v>17960</v>
      </c>
      <c r="D12" s="17">
        <v>43754</v>
      </c>
      <c r="E12" s="18">
        <v>1778940</v>
      </c>
      <c r="F12" s="22">
        <v>1743361</v>
      </c>
    </row>
    <row r="13" spans="2:6" ht="12.95" customHeight="1" x14ac:dyDescent="0.25">
      <c r="B13" s="15"/>
      <c r="C13" s="16">
        <v>17964</v>
      </c>
      <c r="D13" s="17">
        <v>43754</v>
      </c>
      <c r="E13" s="18">
        <v>1515424</v>
      </c>
      <c r="F13" s="22">
        <v>1485116</v>
      </c>
    </row>
    <row r="14" spans="2:6" ht="12.95" customHeight="1" x14ac:dyDescent="0.25">
      <c r="B14" s="15"/>
      <c r="C14" s="16">
        <v>18793</v>
      </c>
      <c r="D14" s="17">
        <v>43811</v>
      </c>
      <c r="E14" s="18">
        <v>329440</v>
      </c>
      <c r="F14" s="22">
        <v>258281</v>
      </c>
    </row>
    <row r="15" spans="2:6" ht="12.95" customHeight="1" x14ac:dyDescent="0.25">
      <c r="B15" s="15" t="s">
        <v>8</v>
      </c>
      <c r="C15" s="16">
        <v>32088</v>
      </c>
      <c r="D15" s="17">
        <v>44727</v>
      </c>
      <c r="E15" s="18">
        <v>6706618</v>
      </c>
      <c r="F15" s="22">
        <v>6572485.6399999997</v>
      </c>
    </row>
    <row r="16" spans="2:6" ht="12.95" customHeight="1" x14ac:dyDescent="0.25">
      <c r="B16" s="15" t="s">
        <v>8</v>
      </c>
      <c r="C16" s="16">
        <v>55564</v>
      </c>
      <c r="D16" s="17">
        <v>44895</v>
      </c>
      <c r="E16" s="18">
        <v>643440490</v>
      </c>
      <c r="F16" s="22">
        <v>782901.75</v>
      </c>
    </row>
    <row r="17" spans="2:6" ht="12.95" customHeight="1" x14ac:dyDescent="0.25">
      <c r="B17" s="15" t="s">
        <v>8</v>
      </c>
      <c r="C17" s="16">
        <v>75747</v>
      </c>
      <c r="D17" s="17">
        <v>45033</v>
      </c>
      <c r="E17" s="18">
        <v>1005168677</v>
      </c>
      <c r="F17" s="22">
        <v>980038859.08000004</v>
      </c>
    </row>
    <row r="18" spans="2:6" ht="12.95" customHeight="1" x14ac:dyDescent="0.25">
      <c r="B18" s="15" t="s">
        <v>8</v>
      </c>
      <c r="C18" s="16">
        <v>77587</v>
      </c>
      <c r="D18" s="17">
        <v>45042</v>
      </c>
      <c r="E18" s="18">
        <v>1622556</v>
      </c>
      <c r="F18" s="22">
        <v>1590104.88</v>
      </c>
    </row>
    <row r="19" spans="2:6" ht="12.95" customHeight="1" x14ac:dyDescent="0.25">
      <c r="B19" s="15" t="s">
        <v>8</v>
      </c>
      <c r="C19" s="16">
        <v>80280</v>
      </c>
      <c r="D19" s="17">
        <v>45056</v>
      </c>
      <c r="E19" s="18">
        <v>132451157</v>
      </c>
      <c r="F19" s="22">
        <v>129053278.08</v>
      </c>
    </row>
    <row r="20" spans="2:6" ht="12.95" customHeight="1" x14ac:dyDescent="0.25">
      <c r="B20" s="15" t="s">
        <v>8</v>
      </c>
      <c r="C20" s="16">
        <v>80283</v>
      </c>
      <c r="D20" s="17">
        <v>45056</v>
      </c>
      <c r="E20" s="18">
        <v>1163674388</v>
      </c>
      <c r="F20" s="22">
        <v>1134580778.3</v>
      </c>
    </row>
    <row r="21" spans="2:6" ht="12.95" customHeight="1" x14ac:dyDescent="0.25">
      <c r="B21" s="15" t="s">
        <v>8</v>
      </c>
      <c r="C21" s="16">
        <v>80555</v>
      </c>
      <c r="D21" s="17">
        <v>45056</v>
      </c>
      <c r="E21" s="18">
        <v>248003514</v>
      </c>
      <c r="F21" s="22">
        <v>241803426.15000001</v>
      </c>
    </row>
    <row r="22" spans="2:6" ht="12.95" customHeight="1" x14ac:dyDescent="0.25">
      <c r="B22" s="15" t="s">
        <v>8</v>
      </c>
      <c r="C22" s="16">
        <v>80557</v>
      </c>
      <c r="D22" s="17">
        <v>45056</v>
      </c>
      <c r="E22" s="18">
        <v>275650019</v>
      </c>
      <c r="F22" s="22">
        <v>268758768.52999997</v>
      </c>
    </row>
    <row r="23" spans="2:6" ht="12.95" customHeight="1" x14ac:dyDescent="0.25">
      <c r="B23" s="15" t="s">
        <v>8</v>
      </c>
      <c r="C23" s="16">
        <v>80559</v>
      </c>
      <c r="D23" s="17">
        <v>45056</v>
      </c>
      <c r="E23" s="18">
        <v>582478226</v>
      </c>
      <c r="F23" s="22">
        <v>567916270.35000002</v>
      </c>
    </row>
    <row r="24" spans="2:6" ht="12.95" customHeight="1" x14ac:dyDescent="0.25">
      <c r="B24" s="15" t="s">
        <v>8</v>
      </c>
      <c r="C24" s="16">
        <v>80561</v>
      </c>
      <c r="D24" s="17">
        <v>45056</v>
      </c>
      <c r="E24" s="18">
        <v>336355453</v>
      </c>
      <c r="F24" s="22">
        <v>327946566.68000001</v>
      </c>
    </row>
    <row r="25" spans="2:6" ht="12.95" customHeight="1" x14ac:dyDescent="0.25">
      <c r="B25" s="15" t="s">
        <v>8</v>
      </c>
      <c r="C25" s="16">
        <v>80563</v>
      </c>
      <c r="D25" s="17">
        <v>45056</v>
      </c>
      <c r="E25" s="18">
        <v>280395562</v>
      </c>
      <c r="F25" s="22">
        <v>273385672.94999999</v>
      </c>
    </row>
    <row r="26" spans="2:6" ht="12.95" customHeight="1" x14ac:dyDescent="0.25">
      <c r="B26" s="15" t="s">
        <v>8</v>
      </c>
      <c r="C26" s="16">
        <v>85490</v>
      </c>
      <c r="D26" s="17">
        <v>45090</v>
      </c>
      <c r="E26" s="18">
        <v>703383513</v>
      </c>
      <c r="F26" s="22">
        <v>685790725.17999995</v>
      </c>
    </row>
    <row r="27" spans="2:6" ht="12.95" customHeight="1" x14ac:dyDescent="0.25">
      <c r="B27" s="15" t="s">
        <v>8</v>
      </c>
      <c r="C27" s="16">
        <v>85491</v>
      </c>
      <c r="D27" s="17">
        <v>45090</v>
      </c>
      <c r="E27" s="18">
        <v>71019741</v>
      </c>
      <c r="F27" s="22">
        <v>69202597.480000004</v>
      </c>
    </row>
    <row r="28" spans="2:6" ht="12.95" customHeight="1" x14ac:dyDescent="0.25">
      <c r="B28" s="15" t="s">
        <v>8</v>
      </c>
      <c r="C28" s="16">
        <v>88768</v>
      </c>
      <c r="D28" s="17">
        <v>45103</v>
      </c>
      <c r="E28" s="18">
        <v>304135</v>
      </c>
      <c r="F28" s="22">
        <v>298052.3</v>
      </c>
    </row>
    <row r="29" spans="2:6" ht="12.95" customHeight="1" x14ac:dyDescent="0.25">
      <c r="B29" s="15" t="s">
        <v>8</v>
      </c>
      <c r="C29" s="16">
        <v>90555</v>
      </c>
      <c r="D29" s="17">
        <v>45107</v>
      </c>
      <c r="E29" s="18">
        <v>17233765</v>
      </c>
      <c r="F29" s="22">
        <v>16802920.879999999</v>
      </c>
    </row>
    <row r="30" spans="2:6" ht="12.95" customHeight="1" x14ac:dyDescent="0.25">
      <c r="B30" s="15" t="s">
        <v>8</v>
      </c>
      <c r="C30" s="16">
        <v>90556</v>
      </c>
      <c r="D30" s="17">
        <v>45107</v>
      </c>
      <c r="E30" s="18">
        <v>80728049</v>
      </c>
      <c r="F30" s="22">
        <v>78709847.780000001</v>
      </c>
    </row>
    <row r="31" spans="2:6" ht="12.95" customHeight="1" x14ac:dyDescent="0.25">
      <c r="B31" s="15" t="s">
        <v>8</v>
      </c>
      <c r="C31" s="16">
        <v>90557</v>
      </c>
      <c r="D31" s="17">
        <v>45107</v>
      </c>
      <c r="E31" s="18">
        <v>17577306</v>
      </c>
      <c r="F31" s="22">
        <v>17137873.350000001</v>
      </c>
    </row>
    <row r="32" spans="2:6" ht="12.95" customHeight="1" x14ac:dyDescent="0.25">
      <c r="B32" s="15" t="s">
        <v>8</v>
      </c>
      <c r="C32" s="16">
        <v>90558</v>
      </c>
      <c r="D32" s="17">
        <v>45107</v>
      </c>
      <c r="E32" s="18">
        <v>82337301</v>
      </c>
      <c r="F32" s="22">
        <v>80278868.480000004</v>
      </c>
    </row>
    <row r="33" spans="2:6" ht="12.95" customHeight="1" x14ac:dyDescent="0.25">
      <c r="B33" s="15" t="s">
        <v>8</v>
      </c>
      <c r="C33" s="16">
        <v>91256</v>
      </c>
      <c r="D33" s="17">
        <v>45124</v>
      </c>
      <c r="E33" s="18">
        <v>33124657</v>
      </c>
      <c r="F33" s="22">
        <v>32462163.859999999</v>
      </c>
    </row>
    <row r="34" spans="2:6" ht="12.95" customHeight="1" x14ac:dyDescent="0.25">
      <c r="B34" s="15" t="s">
        <v>8</v>
      </c>
      <c r="C34" s="16">
        <v>95718</v>
      </c>
      <c r="D34" s="17">
        <v>45140</v>
      </c>
      <c r="E34" s="18">
        <v>221365252</v>
      </c>
      <c r="F34" s="22">
        <v>216937946.96000001</v>
      </c>
    </row>
    <row r="35" spans="2:6" ht="12.95" customHeight="1" x14ac:dyDescent="0.25">
      <c r="B35" s="15" t="s">
        <v>8</v>
      </c>
      <c r="C35" s="16">
        <v>95719</v>
      </c>
      <c r="D35" s="17">
        <v>45140</v>
      </c>
      <c r="E35" s="18">
        <v>831634748</v>
      </c>
      <c r="F35" s="22">
        <v>815002053.03999996</v>
      </c>
    </row>
    <row r="36" spans="2:6" ht="12.95" customHeight="1" x14ac:dyDescent="0.25">
      <c r="B36" s="15" t="s">
        <v>8</v>
      </c>
      <c r="C36" s="16">
        <v>95724</v>
      </c>
      <c r="D36" s="17">
        <v>45140</v>
      </c>
      <c r="E36" s="18">
        <v>352359882</v>
      </c>
      <c r="F36" s="22">
        <v>345312684.36000001</v>
      </c>
    </row>
    <row r="37" spans="2:6" ht="12.95" customHeight="1" x14ac:dyDescent="0.25">
      <c r="B37" s="15" t="s">
        <v>8</v>
      </c>
      <c r="C37" s="16">
        <v>95725</v>
      </c>
      <c r="D37" s="17">
        <v>45140</v>
      </c>
      <c r="E37" s="18">
        <v>72643329</v>
      </c>
      <c r="F37" s="22">
        <v>71190462.420000002</v>
      </c>
    </row>
    <row r="38" spans="2:6" ht="12.95" customHeight="1" x14ac:dyDescent="0.25">
      <c r="B38" s="15" t="s">
        <v>8</v>
      </c>
      <c r="C38" s="16">
        <v>96960</v>
      </c>
      <c r="D38" s="17">
        <v>45153</v>
      </c>
      <c r="E38" s="18">
        <v>681857</v>
      </c>
      <c r="F38" s="22">
        <v>668219.86</v>
      </c>
    </row>
    <row r="39" spans="2:6" ht="12.95" customHeight="1" x14ac:dyDescent="0.25">
      <c r="B39" s="15" t="s">
        <v>8</v>
      </c>
      <c r="C39" s="16">
        <v>96961</v>
      </c>
      <c r="D39" s="17">
        <v>45153</v>
      </c>
      <c r="E39" s="18">
        <v>31929178</v>
      </c>
      <c r="F39" s="22">
        <v>31290594.440000001</v>
      </c>
    </row>
    <row r="40" spans="2:6" ht="12.95" customHeight="1" x14ac:dyDescent="0.25">
      <c r="B40" s="15" t="s">
        <v>8</v>
      </c>
      <c r="C40" s="16">
        <v>100579</v>
      </c>
      <c r="D40" s="17">
        <v>45173</v>
      </c>
      <c r="E40" s="18">
        <v>352359882</v>
      </c>
      <c r="F40" s="22">
        <v>345312684.36000001</v>
      </c>
    </row>
    <row r="41" spans="2:6" ht="12.95" customHeight="1" x14ac:dyDescent="0.25">
      <c r="B41" s="15" t="s">
        <v>8</v>
      </c>
      <c r="C41" s="16">
        <v>100581</v>
      </c>
      <c r="D41" s="17">
        <v>45173</v>
      </c>
      <c r="E41" s="18">
        <v>72643329</v>
      </c>
      <c r="F41" s="22">
        <v>71190462.420000002</v>
      </c>
    </row>
    <row r="42" spans="2:6" ht="12.95" customHeight="1" x14ac:dyDescent="0.25">
      <c r="B42" s="15" t="s">
        <v>8</v>
      </c>
      <c r="C42" s="16">
        <v>100635</v>
      </c>
      <c r="D42" s="17">
        <v>45174</v>
      </c>
      <c r="E42" s="18">
        <v>221365252</v>
      </c>
      <c r="F42" s="22">
        <v>216937946.96000001</v>
      </c>
    </row>
    <row r="43" spans="2:6" ht="12.95" customHeight="1" x14ac:dyDescent="0.25">
      <c r="B43" s="15" t="s">
        <v>8</v>
      </c>
      <c r="C43" s="16">
        <v>100636</v>
      </c>
      <c r="D43" s="17">
        <v>45174</v>
      </c>
      <c r="E43" s="18">
        <v>831634748</v>
      </c>
      <c r="F43" s="22">
        <v>815002053.03999996</v>
      </c>
    </row>
    <row r="44" spans="2:6" ht="12.95" customHeight="1" x14ac:dyDescent="0.25">
      <c r="B44" s="15" t="s">
        <v>8</v>
      </c>
      <c r="C44" s="16">
        <v>101923</v>
      </c>
      <c r="D44" s="17">
        <v>45187</v>
      </c>
      <c r="E44" s="18">
        <v>45954241</v>
      </c>
      <c r="F44" s="22">
        <v>45035156.18</v>
      </c>
    </row>
    <row r="45" spans="2:6" ht="12.95" customHeight="1" x14ac:dyDescent="0.25">
      <c r="B45" s="15" t="s">
        <v>8</v>
      </c>
      <c r="C45" s="16">
        <v>101924</v>
      </c>
      <c r="D45" s="17">
        <v>45187</v>
      </c>
      <c r="E45" s="18">
        <v>2210533</v>
      </c>
      <c r="F45" s="22">
        <v>2166322.34</v>
      </c>
    </row>
    <row r="46" spans="2:6" ht="12.95" customHeight="1" x14ac:dyDescent="0.25">
      <c r="B46" s="15" t="s">
        <v>8</v>
      </c>
      <c r="C46" s="16">
        <v>101185</v>
      </c>
      <c r="D46" s="17">
        <v>45187</v>
      </c>
      <c r="E46" s="18">
        <v>7803776</v>
      </c>
      <c r="F46" s="22">
        <v>7608681.5999999996</v>
      </c>
    </row>
    <row r="47" spans="2:6" ht="12.95" customHeight="1" x14ac:dyDescent="0.25">
      <c r="B47" s="15" t="s">
        <v>8</v>
      </c>
      <c r="C47" s="16">
        <v>101186</v>
      </c>
      <c r="D47" s="17">
        <v>45187</v>
      </c>
      <c r="E47" s="18">
        <v>33943192</v>
      </c>
      <c r="F47" s="22">
        <v>33094612.199999999</v>
      </c>
    </row>
    <row r="48" spans="2:6" ht="12.95" customHeight="1" x14ac:dyDescent="0.25">
      <c r="B48" s="15" t="s">
        <v>8</v>
      </c>
      <c r="C48" s="16">
        <v>101187</v>
      </c>
      <c r="D48" s="17">
        <v>45187</v>
      </c>
      <c r="E48" s="18">
        <v>451409897</v>
      </c>
      <c r="F48" s="22">
        <v>440124649.57999998</v>
      </c>
    </row>
    <row r="49" spans="2:6" ht="12.95" customHeight="1" x14ac:dyDescent="0.25">
      <c r="B49" s="15" t="s">
        <v>8</v>
      </c>
      <c r="C49" s="16">
        <v>101188</v>
      </c>
      <c r="D49" s="17">
        <v>45187</v>
      </c>
      <c r="E49" s="18">
        <v>1963445886</v>
      </c>
      <c r="F49" s="22">
        <v>1914359738.8499999</v>
      </c>
    </row>
    <row r="50" spans="2:6" ht="12.95" customHeight="1" x14ac:dyDescent="0.25">
      <c r="B50" s="15" t="s">
        <v>8</v>
      </c>
      <c r="C50" s="16">
        <v>101189</v>
      </c>
      <c r="D50" s="17">
        <v>45187</v>
      </c>
      <c r="E50" s="18">
        <v>1334641</v>
      </c>
      <c r="F50" s="22">
        <v>1301274.98</v>
      </c>
    </row>
    <row r="51" spans="2:6" ht="12.95" customHeight="1" x14ac:dyDescent="0.25">
      <c r="B51" s="15" t="s">
        <v>8</v>
      </c>
      <c r="C51" s="16">
        <v>101190</v>
      </c>
      <c r="D51" s="17">
        <v>45187</v>
      </c>
      <c r="E51" s="18">
        <v>5805134</v>
      </c>
      <c r="F51" s="22">
        <v>5660005.6500000004</v>
      </c>
    </row>
    <row r="52" spans="2:6" ht="12.95" customHeight="1" x14ac:dyDescent="0.25">
      <c r="B52" s="15" t="s">
        <v>8</v>
      </c>
      <c r="C52" s="16">
        <v>101191</v>
      </c>
      <c r="D52" s="17">
        <v>45187</v>
      </c>
      <c r="E52" s="18">
        <v>205810343</v>
      </c>
      <c r="F52" s="22">
        <v>200665084.43000001</v>
      </c>
    </row>
    <row r="53" spans="2:6" ht="12.95" customHeight="1" x14ac:dyDescent="0.25">
      <c r="B53" s="15" t="s">
        <v>8</v>
      </c>
      <c r="C53" s="16">
        <v>101192</v>
      </c>
      <c r="D53" s="17">
        <v>45187</v>
      </c>
      <c r="E53" s="18">
        <v>895189657</v>
      </c>
      <c r="F53" s="22">
        <v>872809915.58000004</v>
      </c>
    </row>
    <row r="54" spans="2:6" ht="12.95" customHeight="1" x14ac:dyDescent="0.25">
      <c r="B54" s="15" t="s">
        <v>8</v>
      </c>
      <c r="C54" s="16">
        <v>101193</v>
      </c>
      <c r="D54" s="17">
        <v>45187</v>
      </c>
      <c r="E54" s="18">
        <v>74772150</v>
      </c>
      <c r="F54" s="22">
        <v>72902846.25</v>
      </c>
    </row>
    <row r="55" spans="2:6" ht="12.95" customHeight="1" x14ac:dyDescent="0.25">
      <c r="B55" s="15" t="s">
        <v>8</v>
      </c>
      <c r="C55" s="16">
        <v>101194</v>
      </c>
      <c r="D55" s="17">
        <v>45187</v>
      </c>
      <c r="E55" s="18">
        <v>325227850</v>
      </c>
      <c r="F55" s="22">
        <v>317097153.75</v>
      </c>
    </row>
    <row r="56" spans="2:6" ht="12.95" customHeight="1" x14ac:dyDescent="0.25">
      <c r="B56" s="15" t="s">
        <v>8</v>
      </c>
      <c r="C56" s="16">
        <v>104780</v>
      </c>
      <c r="D56" s="17">
        <v>45195</v>
      </c>
      <c r="E56" s="18">
        <v>8872060</v>
      </c>
      <c r="F56" s="22">
        <v>8694618.8000000007</v>
      </c>
    </row>
    <row r="57" spans="2:6" ht="12.95" customHeight="1" x14ac:dyDescent="0.25">
      <c r="B57" s="15" t="s">
        <v>8</v>
      </c>
      <c r="C57" s="16">
        <v>105784</v>
      </c>
      <c r="D57" s="17">
        <v>45204</v>
      </c>
      <c r="E57" s="18">
        <v>352359882</v>
      </c>
      <c r="F57" s="22">
        <v>345312684.36000001</v>
      </c>
    </row>
    <row r="58" spans="2:6" ht="12.95" customHeight="1" x14ac:dyDescent="0.25">
      <c r="B58" s="15" t="s">
        <v>8</v>
      </c>
      <c r="C58" s="16">
        <v>105786</v>
      </c>
      <c r="D58" s="17">
        <v>45204</v>
      </c>
      <c r="E58" s="18">
        <v>72643329</v>
      </c>
      <c r="F58" s="22">
        <v>71190462.420000002</v>
      </c>
    </row>
    <row r="59" spans="2:6" ht="12.95" customHeight="1" x14ac:dyDescent="0.25">
      <c r="B59" s="15" t="s">
        <v>8</v>
      </c>
      <c r="C59" s="16">
        <v>105788</v>
      </c>
      <c r="D59" s="17">
        <v>45205</v>
      </c>
      <c r="E59" s="18">
        <v>221365252</v>
      </c>
      <c r="F59" s="22">
        <v>216937946.96000001</v>
      </c>
    </row>
    <row r="60" spans="2:6" ht="12.95" customHeight="1" x14ac:dyDescent="0.25">
      <c r="B60" s="15" t="s">
        <v>8</v>
      </c>
      <c r="C60" s="16">
        <v>105789</v>
      </c>
      <c r="D60" s="17">
        <v>45205</v>
      </c>
      <c r="E60" s="18">
        <v>831634748</v>
      </c>
      <c r="F60" s="22">
        <v>815002053.03999996</v>
      </c>
    </row>
    <row r="61" spans="2:6" ht="12.95" customHeight="1" x14ac:dyDescent="0.25">
      <c r="B61" s="15" t="s">
        <v>8</v>
      </c>
      <c r="C61" s="16">
        <v>106961</v>
      </c>
      <c r="D61" s="17">
        <v>45216</v>
      </c>
      <c r="E61" s="18">
        <v>4661551</v>
      </c>
      <c r="F61" s="22">
        <v>4568319.9800000004</v>
      </c>
    </row>
    <row r="62" spans="2:6" ht="12.95" customHeight="1" thickBot="1" x14ac:dyDescent="0.3">
      <c r="B62" s="15" t="s">
        <v>8</v>
      </c>
      <c r="C62" s="16">
        <v>106962</v>
      </c>
      <c r="D62" s="17">
        <v>45216</v>
      </c>
      <c r="E62" s="18">
        <v>53537447</v>
      </c>
      <c r="F62" s="22">
        <v>52466698.060000002</v>
      </c>
    </row>
    <row r="63" spans="2:6" ht="15.75" thickBot="1" x14ac:dyDescent="0.3">
      <c r="B63" s="111" t="s">
        <v>9</v>
      </c>
      <c r="C63" s="112"/>
      <c r="D63" s="113"/>
      <c r="E63" s="19">
        <f>SUM(E7:E62)</f>
        <v>14237412497</v>
      </c>
      <c r="F63" s="23">
        <f>SUM(F7:F62)</f>
        <v>13276703856.569994</v>
      </c>
    </row>
  </sheetData>
  <autoFilter ref="B7:F63"/>
  <mergeCells count="5">
    <mergeCell ref="B2:F2"/>
    <mergeCell ref="B3:F3"/>
    <mergeCell ref="B4:F4"/>
    <mergeCell ref="B5:F5"/>
    <mergeCell ref="B63:D63"/>
  </mergeCells>
  <conditionalFormatting sqref="C8:C62">
    <cfRule type="duplicateValues" dxfId="2" priority="5"/>
    <cfRule type="duplicateValues" dxfId="1" priority="6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A6" sqref="A6"/>
    </sheetView>
  </sheetViews>
  <sheetFormatPr baseColWidth="10" defaultRowHeight="15" x14ac:dyDescent="0.25"/>
  <cols>
    <col min="1" max="1" width="36.28515625" bestFit="1" customWidth="1"/>
    <col min="2" max="2" width="11.140625" bestFit="1" customWidth="1"/>
    <col min="3" max="3" width="16.5703125" bestFit="1" customWidth="1"/>
  </cols>
  <sheetData>
    <row r="3" spans="1:3" x14ac:dyDescent="0.25">
      <c r="A3" s="102" t="s">
        <v>177</v>
      </c>
      <c r="B3" t="s">
        <v>178</v>
      </c>
      <c r="C3" t="s">
        <v>179</v>
      </c>
    </row>
    <row r="4" spans="1:3" x14ac:dyDescent="0.25">
      <c r="A4" s="103" t="s">
        <v>122</v>
      </c>
      <c r="B4" s="104">
        <v>5</v>
      </c>
      <c r="C4" s="105">
        <v>513778921.17000002</v>
      </c>
    </row>
    <row r="5" spans="1:3" x14ac:dyDescent="0.25">
      <c r="A5" s="103" t="s">
        <v>120</v>
      </c>
      <c r="B5" s="104">
        <v>6</v>
      </c>
      <c r="C5" s="105">
        <v>7102660</v>
      </c>
    </row>
    <row r="6" spans="1:3" x14ac:dyDescent="0.25">
      <c r="A6" s="103" t="s">
        <v>121</v>
      </c>
      <c r="B6" s="104">
        <v>43</v>
      </c>
      <c r="C6" s="105">
        <v>11940820222.359999</v>
      </c>
    </row>
    <row r="7" spans="1:3" x14ac:dyDescent="0.25">
      <c r="A7" s="103" t="s">
        <v>191</v>
      </c>
      <c r="B7" s="104">
        <v>1</v>
      </c>
      <c r="C7" s="105">
        <v>815002053.03999996</v>
      </c>
    </row>
    <row r="8" spans="1:3" x14ac:dyDescent="0.25">
      <c r="A8" s="103" t="s">
        <v>176</v>
      </c>
      <c r="B8" s="104">
        <v>55</v>
      </c>
      <c r="C8" s="105">
        <v>13276703856.569996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W63"/>
  <sheetViews>
    <sheetView topLeftCell="D1" workbookViewId="0">
      <selection activeCell="E51" sqref="E51"/>
    </sheetView>
  </sheetViews>
  <sheetFormatPr baseColWidth="10" defaultRowHeight="15" x14ac:dyDescent="0.25"/>
  <cols>
    <col min="2" max="2" width="43.85546875" customWidth="1"/>
    <col min="6" max="6" width="21.85546875" customWidth="1"/>
    <col min="8" max="8" width="15.140625" bestFit="1" customWidth="1"/>
    <col min="9" max="9" width="15.5703125" customWidth="1"/>
    <col min="10" max="10" width="31.85546875" customWidth="1"/>
    <col min="11" max="11" width="41" customWidth="1"/>
    <col min="14" max="14" width="14.140625" bestFit="1" customWidth="1"/>
    <col min="16" max="16" width="15" customWidth="1"/>
    <col min="17" max="17" width="12.5703125" bestFit="1" customWidth="1"/>
  </cols>
  <sheetData>
    <row r="1" spans="1:23" x14ac:dyDescent="0.25">
      <c r="H1" s="31">
        <f>SUBTOTAL(9,H3:H57)</f>
        <v>8499464</v>
      </c>
      <c r="I1" s="31">
        <f>SUBTOTAL(9,I3:I57)</f>
        <v>7102660</v>
      </c>
      <c r="S1" s="31">
        <f>SUBTOTAL(9,S3:S57)</f>
        <v>8499464</v>
      </c>
      <c r="T1" s="31">
        <f t="shared" ref="T1:V1" si="0">SUBTOTAL(9,T3:T57)</f>
        <v>8499464</v>
      </c>
      <c r="U1" s="31">
        <f t="shared" si="0"/>
        <v>5205116</v>
      </c>
      <c r="V1" s="31">
        <f t="shared" si="0"/>
        <v>2108384</v>
      </c>
    </row>
    <row r="2" spans="1:23" s="28" customFormat="1" ht="45" x14ac:dyDescent="0.25">
      <c r="A2" s="27" t="s">
        <v>12</v>
      </c>
      <c r="B2" s="27" t="s">
        <v>13</v>
      </c>
      <c r="C2" s="27" t="s">
        <v>3</v>
      </c>
      <c r="D2" s="27" t="s">
        <v>4</v>
      </c>
      <c r="E2" s="29" t="s">
        <v>14</v>
      </c>
      <c r="F2" s="29" t="s">
        <v>63</v>
      </c>
      <c r="G2" s="27" t="s">
        <v>5</v>
      </c>
      <c r="H2" s="27" t="s">
        <v>6</v>
      </c>
      <c r="I2" s="29" t="s">
        <v>7</v>
      </c>
      <c r="J2" s="97" t="s">
        <v>119</v>
      </c>
      <c r="K2" s="29" t="s">
        <v>124</v>
      </c>
      <c r="L2" s="96" t="s">
        <v>162</v>
      </c>
      <c r="M2" s="96" t="s">
        <v>161</v>
      </c>
      <c r="N2" s="98" t="s">
        <v>169</v>
      </c>
      <c r="O2" s="98" t="s">
        <v>170</v>
      </c>
      <c r="P2" s="100" t="s">
        <v>180</v>
      </c>
      <c r="Q2" s="100" t="s">
        <v>181</v>
      </c>
      <c r="R2" s="100" t="s">
        <v>182</v>
      </c>
      <c r="S2" s="99" t="s">
        <v>166</v>
      </c>
      <c r="T2" s="99" t="s">
        <v>166</v>
      </c>
      <c r="U2" s="101" t="s">
        <v>167</v>
      </c>
      <c r="V2" s="101" t="s">
        <v>168</v>
      </c>
      <c r="W2" s="101" t="s">
        <v>171</v>
      </c>
    </row>
    <row r="3" spans="1:23" hidden="1" x14ac:dyDescent="0.25">
      <c r="A3" s="24">
        <v>900826841</v>
      </c>
      <c r="B3" s="24" t="s">
        <v>11</v>
      </c>
      <c r="C3" s="24" t="s">
        <v>8</v>
      </c>
      <c r="D3" s="24">
        <v>101187</v>
      </c>
      <c r="E3" s="106" t="s">
        <v>48</v>
      </c>
      <c r="F3" s="24" t="s">
        <v>104</v>
      </c>
      <c r="G3" s="26">
        <v>45187</v>
      </c>
      <c r="H3" s="25">
        <v>451409897</v>
      </c>
      <c r="I3" s="25">
        <v>440124649.57999998</v>
      </c>
      <c r="J3" s="24" t="s">
        <v>121</v>
      </c>
      <c r="K3" s="24" t="s">
        <v>121</v>
      </c>
      <c r="L3" s="24" t="s">
        <v>164</v>
      </c>
      <c r="M3" s="24" t="s">
        <v>165</v>
      </c>
      <c r="N3" s="24"/>
      <c r="O3" s="24"/>
      <c r="P3" s="24"/>
      <c r="Q3" s="24"/>
      <c r="R3" s="24"/>
      <c r="S3" s="25">
        <v>0</v>
      </c>
      <c r="T3" s="25">
        <v>0</v>
      </c>
      <c r="U3" s="25">
        <v>0</v>
      </c>
      <c r="V3" s="25">
        <v>0</v>
      </c>
      <c r="W3" s="25">
        <v>0</v>
      </c>
    </row>
    <row r="4" spans="1:23" hidden="1" x14ac:dyDescent="0.25">
      <c r="A4" s="24">
        <v>900826841</v>
      </c>
      <c r="B4" s="24" t="s">
        <v>11</v>
      </c>
      <c r="C4" s="24" t="s">
        <v>8</v>
      </c>
      <c r="D4" s="24">
        <v>101188</v>
      </c>
      <c r="E4" s="106" t="s">
        <v>49</v>
      </c>
      <c r="F4" s="24" t="s">
        <v>105</v>
      </c>
      <c r="G4" s="26">
        <v>45187</v>
      </c>
      <c r="H4" s="25">
        <v>1963445886</v>
      </c>
      <c r="I4" s="25">
        <v>1914359738.8499999</v>
      </c>
      <c r="J4" s="24" t="s">
        <v>121</v>
      </c>
      <c r="K4" s="24" t="s">
        <v>121</v>
      </c>
      <c r="L4" s="24" t="s">
        <v>164</v>
      </c>
      <c r="M4" s="24" t="s">
        <v>165</v>
      </c>
      <c r="N4" s="24"/>
      <c r="O4" s="24"/>
      <c r="P4" s="24"/>
      <c r="Q4" s="24"/>
      <c r="R4" s="24"/>
      <c r="S4" s="25">
        <v>0</v>
      </c>
      <c r="T4" s="25">
        <v>0</v>
      </c>
      <c r="U4" s="25">
        <v>0</v>
      </c>
      <c r="V4" s="25">
        <v>0</v>
      </c>
      <c r="W4" s="25">
        <v>0</v>
      </c>
    </row>
    <row r="5" spans="1:23" hidden="1" x14ac:dyDescent="0.25">
      <c r="A5" s="24">
        <v>900826841</v>
      </c>
      <c r="B5" s="24" t="s">
        <v>11</v>
      </c>
      <c r="C5" s="24" t="s">
        <v>8</v>
      </c>
      <c r="D5" s="24">
        <v>101192</v>
      </c>
      <c r="E5" s="106" t="s">
        <v>53</v>
      </c>
      <c r="F5" s="24" t="s">
        <v>109</v>
      </c>
      <c r="G5" s="26">
        <v>45187</v>
      </c>
      <c r="H5" s="25">
        <v>895189657</v>
      </c>
      <c r="I5" s="25">
        <v>872809915.58000004</v>
      </c>
      <c r="J5" s="24" t="s">
        <v>121</v>
      </c>
      <c r="K5" s="24" t="s">
        <v>121</v>
      </c>
      <c r="L5" s="24" t="s">
        <v>164</v>
      </c>
      <c r="M5" s="24" t="s">
        <v>165</v>
      </c>
      <c r="N5" s="24"/>
      <c r="O5" s="24"/>
      <c r="P5" s="24"/>
      <c r="Q5" s="24"/>
      <c r="R5" s="24"/>
      <c r="S5" s="25">
        <v>0</v>
      </c>
      <c r="T5" s="25">
        <v>0</v>
      </c>
      <c r="U5" s="25">
        <v>0</v>
      </c>
      <c r="V5" s="25">
        <v>0</v>
      </c>
      <c r="W5" s="25">
        <v>0</v>
      </c>
    </row>
    <row r="6" spans="1:23" hidden="1" x14ac:dyDescent="0.25">
      <c r="A6" s="24">
        <v>900826841</v>
      </c>
      <c r="B6" s="24" t="s">
        <v>11</v>
      </c>
      <c r="C6" s="24" t="s">
        <v>8</v>
      </c>
      <c r="D6" s="24">
        <v>101194</v>
      </c>
      <c r="E6" s="106" t="s">
        <v>55</v>
      </c>
      <c r="F6" s="24" t="s">
        <v>111</v>
      </c>
      <c r="G6" s="26">
        <v>45187</v>
      </c>
      <c r="H6" s="25">
        <v>325227850</v>
      </c>
      <c r="I6" s="25">
        <v>317097153.75</v>
      </c>
      <c r="J6" s="24" t="s">
        <v>121</v>
      </c>
      <c r="K6" s="24" t="s">
        <v>121</v>
      </c>
      <c r="L6" s="24" t="s">
        <v>164</v>
      </c>
      <c r="M6" s="24" t="s">
        <v>165</v>
      </c>
      <c r="N6" s="24"/>
      <c r="O6" s="24"/>
      <c r="P6" s="24"/>
      <c r="Q6" s="24"/>
      <c r="R6" s="24"/>
      <c r="S6" s="25">
        <v>0</v>
      </c>
      <c r="T6" s="25">
        <v>0</v>
      </c>
      <c r="U6" s="25">
        <v>0</v>
      </c>
      <c r="V6" s="25">
        <v>0</v>
      </c>
      <c r="W6" s="25">
        <v>0</v>
      </c>
    </row>
    <row r="7" spans="1:23" x14ac:dyDescent="0.25">
      <c r="A7" s="24">
        <v>900826841</v>
      </c>
      <c r="B7" s="24" t="s">
        <v>11</v>
      </c>
      <c r="C7" s="24"/>
      <c r="D7" s="24">
        <v>15110</v>
      </c>
      <c r="E7" s="30">
        <v>15110</v>
      </c>
      <c r="F7" s="24" t="s">
        <v>64</v>
      </c>
      <c r="G7" s="26">
        <v>43600</v>
      </c>
      <c r="H7" s="25">
        <v>2569580</v>
      </c>
      <c r="I7" s="25">
        <v>1549654</v>
      </c>
      <c r="J7" s="24" t="s">
        <v>120</v>
      </c>
      <c r="K7" s="24" t="s">
        <v>120</v>
      </c>
      <c r="L7" s="24" t="s">
        <v>163</v>
      </c>
      <c r="M7" s="24"/>
      <c r="N7" s="24"/>
      <c r="O7" s="24"/>
      <c r="P7" s="24"/>
      <c r="Q7" s="24"/>
      <c r="R7" s="24"/>
      <c r="S7" s="25">
        <v>2569580</v>
      </c>
      <c r="T7" s="24">
        <v>2569580</v>
      </c>
      <c r="U7" s="25">
        <v>0</v>
      </c>
      <c r="V7" s="24">
        <v>1581280</v>
      </c>
      <c r="W7" s="24" t="s">
        <v>172</v>
      </c>
    </row>
    <row r="8" spans="1:23" hidden="1" x14ac:dyDescent="0.25">
      <c r="A8" s="24">
        <v>900826841</v>
      </c>
      <c r="B8" s="24" t="s">
        <v>11</v>
      </c>
      <c r="C8" s="24"/>
      <c r="D8" s="24">
        <v>16591</v>
      </c>
      <c r="E8" s="30">
        <v>16591</v>
      </c>
      <c r="F8" s="24" t="s">
        <v>65</v>
      </c>
      <c r="G8" s="26">
        <v>43690</v>
      </c>
      <c r="H8" s="25">
        <v>658880</v>
      </c>
      <c r="I8" s="25">
        <v>645702</v>
      </c>
      <c r="J8" s="24" t="s">
        <v>121</v>
      </c>
      <c r="K8" s="24" t="s">
        <v>121</v>
      </c>
      <c r="L8" s="24" t="s">
        <v>163</v>
      </c>
      <c r="M8" s="24"/>
      <c r="N8" s="24"/>
      <c r="O8" s="24"/>
      <c r="P8" s="24"/>
      <c r="Q8" s="24"/>
      <c r="R8" s="24"/>
      <c r="S8" s="25">
        <v>0</v>
      </c>
      <c r="T8" s="25">
        <v>0</v>
      </c>
      <c r="U8" s="25">
        <v>0</v>
      </c>
      <c r="V8" s="25">
        <v>0</v>
      </c>
      <c r="W8" s="25"/>
    </row>
    <row r="9" spans="1:23" x14ac:dyDescent="0.25">
      <c r="A9" s="24">
        <v>900826841</v>
      </c>
      <c r="B9" s="24" t="s">
        <v>11</v>
      </c>
      <c r="C9" s="24"/>
      <c r="D9" s="24">
        <v>16749</v>
      </c>
      <c r="E9" s="30">
        <v>16749</v>
      </c>
      <c r="F9" s="24" t="s">
        <v>66</v>
      </c>
      <c r="G9" s="26">
        <v>43693</v>
      </c>
      <c r="H9" s="25">
        <v>724768</v>
      </c>
      <c r="I9" s="25">
        <v>516562</v>
      </c>
      <c r="J9" s="24" t="s">
        <v>120</v>
      </c>
      <c r="K9" s="24" t="s">
        <v>120</v>
      </c>
      <c r="L9" s="24" t="s">
        <v>163</v>
      </c>
      <c r="M9" s="24"/>
      <c r="N9" s="24"/>
      <c r="O9" s="24"/>
      <c r="P9" s="24"/>
      <c r="Q9" s="24"/>
      <c r="R9" s="24"/>
      <c r="S9" s="25">
        <v>724768</v>
      </c>
      <c r="T9" s="25">
        <v>724768</v>
      </c>
      <c r="U9" s="25">
        <v>0</v>
      </c>
      <c r="V9" s="25">
        <v>527104</v>
      </c>
      <c r="W9" s="25" t="s">
        <v>173</v>
      </c>
    </row>
    <row r="10" spans="1:23" x14ac:dyDescent="0.25">
      <c r="A10" s="24">
        <v>900826841</v>
      </c>
      <c r="B10" s="24" t="s">
        <v>11</v>
      </c>
      <c r="C10" s="24"/>
      <c r="D10" s="24">
        <v>17911</v>
      </c>
      <c r="E10" s="30">
        <v>17911</v>
      </c>
      <c r="F10" s="24" t="s">
        <v>67</v>
      </c>
      <c r="G10" s="26">
        <v>43754</v>
      </c>
      <c r="H10" s="25">
        <v>1581312</v>
      </c>
      <c r="I10" s="25">
        <v>1549686</v>
      </c>
      <c r="J10" s="24" t="s">
        <v>120</v>
      </c>
      <c r="K10" s="24" t="s">
        <v>120</v>
      </c>
      <c r="L10" s="24" t="s">
        <v>163</v>
      </c>
      <c r="M10" s="24"/>
      <c r="N10" s="24"/>
      <c r="O10" s="24"/>
      <c r="P10" s="24"/>
      <c r="Q10" s="24"/>
      <c r="R10" s="24"/>
      <c r="S10" s="25">
        <v>1581312</v>
      </c>
      <c r="T10" s="25">
        <v>1581312</v>
      </c>
      <c r="U10" s="25">
        <v>1581312</v>
      </c>
      <c r="V10" s="25">
        <v>0</v>
      </c>
      <c r="W10" s="25" t="s">
        <v>174</v>
      </c>
    </row>
    <row r="11" spans="1:23" x14ac:dyDescent="0.25">
      <c r="A11" s="24">
        <v>900826841</v>
      </c>
      <c r="B11" s="24" t="s">
        <v>11</v>
      </c>
      <c r="C11" s="24"/>
      <c r="D11" s="24">
        <v>17960</v>
      </c>
      <c r="E11" s="30">
        <v>17960</v>
      </c>
      <c r="F11" s="24" t="s">
        <v>68</v>
      </c>
      <c r="G11" s="26">
        <v>43754</v>
      </c>
      <c r="H11" s="25">
        <v>1778940</v>
      </c>
      <c r="I11" s="25">
        <v>1743361</v>
      </c>
      <c r="J11" s="24" t="s">
        <v>120</v>
      </c>
      <c r="K11" s="24" t="s">
        <v>120</v>
      </c>
      <c r="L11" s="24" t="s">
        <v>163</v>
      </c>
      <c r="M11" s="24"/>
      <c r="N11" s="24"/>
      <c r="O11" s="24"/>
      <c r="P11" s="24"/>
      <c r="Q11" s="24"/>
      <c r="R11" s="24"/>
      <c r="S11" s="25">
        <v>1778940</v>
      </c>
      <c r="T11" s="25">
        <v>1778940</v>
      </c>
      <c r="U11" s="25">
        <v>1778940</v>
      </c>
      <c r="V11" s="25">
        <v>0</v>
      </c>
      <c r="W11" s="25" t="s">
        <v>174</v>
      </c>
    </row>
    <row r="12" spans="1:23" x14ac:dyDescent="0.25">
      <c r="A12" s="24">
        <v>900826841</v>
      </c>
      <c r="B12" s="24" t="s">
        <v>11</v>
      </c>
      <c r="C12" s="24"/>
      <c r="D12" s="24">
        <v>17964</v>
      </c>
      <c r="E12" s="30">
        <v>17964</v>
      </c>
      <c r="F12" s="24" t="s">
        <v>69</v>
      </c>
      <c r="G12" s="26">
        <v>43754</v>
      </c>
      <c r="H12" s="25">
        <v>1515424</v>
      </c>
      <c r="I12" s="25">
        <v>1485116</v>
      </c>
      <c r="J12" s="24" t="s">
        <v>120</v>
      </c>
      <c r="K12" s="24" t="s">
        <v>120</v>
      </c>
      <c r="L12" s="24" t="s">
        <v>163</v>
      </c>
      <c r="M12" s="24"/>
      <c r="N12" s="24"/>
      <c r="O12" s="24"/>
      <c r="P12" s="24"/>
      <c r="Q12" s="24"/>
      <c r="R12" s="24"/>
      <c r="S12" s="25">
        <v>1515424</v>
      </c>
      <c r="T12" s="25">
        <v>1515424</v>
      </c>
      <c r="U12" s="25">
        <v>1515424</v>
      </c>
      <c r="V12" s="25">
        <v>0</v>
      </c>
      <c r="W12" s="25" t="s">
        <v>174</v>
      </c>
    </row>
    <row r="13" spans="1:23" x14ac:dyDescent="0.25">
      <c r="A13" s="24">
        <v>900826841</v>
      </c>
      <c r="B13" s="24" t="s">
        <v>11</v>
      </c>
      <c r="C13" s="24"/>
      <c r="D13" s="24">
        <v>18793</v>
      </c>
      <c r="E13" s="30">
        <v>18793</v>
      </c>
      <c r="F13" s="24" t="s">
        <v>70</v>
      </c>
      <c r="G13" s="26">
        <v>43811</v>
      </c>
      <c r="H13" s="25">
        <v>329440</v>
      </c>
      <c r="I13" s="25">
        <v>258281</v>
      </c>
      <c r="J13" s="24" t="s">
        <v>120</v>
      </c>
      <c r="K13" s="24" t="s">
        <v>120</v>
      </c>
      <c r="L13" s="24" t="s">
        <v>163</v>
      </c>
      <c r="M13" s="24"/>
      <c r="N13" s="24"/>
      <c r="O13" s="24"/>
      <c r="P13" s="24"/>
      <c r="Q13" s="24"/>
      <c r="R13" s="24"/>
      <c r="S13" s="25">
        <v>329440</v>
      </c>
      <c r="T13" s="25">
        <v>329440</v>
      </c>
      <c r="U13" s="25">
        <v>329440</v>
      </c>
      <c r="V13" s="25">
        <v>0</v>
      </c>
      <c r="W13" s="25" t="s">
        <v>175</v>
      </c>
    </row>
    <row r="14" spans="1:23" hidden="1" x14ac:dyDescent="0.25">
      <c r="A14" s="24">
        <v>900826841</v>
      </c>
      <c r="B14" s="24" t="s">
        <v>11</v>
      </c>
      <c r="C14" s="24" t="s">
        <v>8</v>
      </c>
      <c r="D14" s="24">
        <v>32088</v>
      </c>
      <c r="E14" s="24" t="s">
        <v>15</v>
      </c>
      <c r="F14" s="24" t="s">
        <v>71</v>
      </c>
      <c r="G14" s="26">
        <v>44727</v>
      </c>
      <c r="H14" s="25">
        <v>6706618</v>
      </c>
      <c r="I14" s="25">
        <v>6572485.6399999997</v>
      </c>
      <c r="J14" s="24" t="s">
        <v>121</v>
      </c>
      <c r="K14" s="24" t="s">
        <v>121</v>
      </c>
      <c r="L14" s="24"/>
      <c r="M14" s="24"/>
      <c r="N14" s="25">
        <v>6572485.6399999997</v>
      </c>
      <c r="O14" s="24">
        <v>1222006508</v>
      </c>
      <c r="P14" s="24"/>
      <c r="Q14" s="24"/>
      <c r="R14" s="24"/>
      <c r="S14" s="25">
        <v>0</v>
      </c>
      <c r="T14" s="25">
        <v>0</v>
      </c>
      <c r="U14" s="25">
        <v>0</v>
      </c>
      <c r="V14" s="25">
        <v>0</v>
      </c>
      <c r="W14" s="25">
        <v>0</v>
      </c>
    </row>
    <row r="15" spans="1:23" hidden="1" x14ac:dyDescent="0.25">
      <c r="A15" s="24">
        <v>900826841</v>
      </c>
      <c r="B15" s="24" t="s">
        <v>11</v>
      </c>
      <c r="C15" s="24" t="s">
        <v>8</v>
      </c>
      <c r="D15" s="24">
        <v>55564</v>
      </c>
      <c r="E15" s="24" t="s">
        <v>16</v>
      </c>
      <c r="F15" s="24" t="s">
        <v>72</v>
      </c>
      <c r="G15" s="26">
        <v>44895</v>
      </c>
      <c r="H15" s="25">
        <v>643440490</v>
      </c>
      <c r="I15" s="25">
        <v>782901.75</v>
      </c>
      <c r="J15" s="24" t="s">
        <v>122</v>
      </c>
      <c r="K15" s="24" t="s">
        <v>122</v>
      </c>
      <c r="L15" s="24"/>
      <c r="M15" s="24"/>
      <c r="N15" s="24"/>
      <c r="O15" s="24"/>
      <c r="P15" s="24"/>
      <c r="Q15" s="25">
        <v>782902</v>
      </c>
      <c r="R15" s="24"/>
      <c r="S15" s="25">
        <v>0</v>
      </c>
      <c r="T15" s="25">
        <v>0</v>
      </c>
      <c r="U15" s="25">
        <v>0</v>
      </c>
      <c r="V15" s="25">
        <v>0</v>
      </c>
      <c r="W15" s="25">
        <v>0</v>
      </c>
    </row>
    <row r="16" spans="1:23" hidden="1" x14ac:dyDescent="0.25">
      <c r="A16" s="24">
        <v>900826841</v>
      </c>
      <c r="B16" s="24" t="s">
        <v>11</v>
      </c>
      <c r="C16" s="24" t="s">
        <v>8</v>
      </c>
      <c r="D16" s="24">
        <v>75747</v>
      </c>
      <c r="E16" s="24" t="s">
        <v>17</v>
      </c>
      <c r="F16" s="24" t="s">
        <v>73</v>
      </c>
      <c r="G16" s="26">
        <v>45033</v>
      </c>
      <c r="H16" s="25">
        <v>1005168677</v>
      </c>
      <c r="I16" s="25">
        <v>980038859.08000004</v>
      </c>
      <c r="J16" s="24" t="s">
        <v>121</v>
      </c>
      <c r="K16" s="24" t="s">
        <v>121</v>
      </c>
      <c r="L16" s="24"/>
      <c r="M16" s="24"/>
      <c r="N16" s="24"/>
      <c r="O16" s="24"/>
      <c r="P16" s="24">
        <v>4800061252</v>
      </c>
      <c r="Q16" s="25">
        <v>980038859.08000004</v>
      </c>
      <c r="R16" s="24" t="s">
        <v>183</v>
      </c>
      <c r="S16" s="25">
        <v>0</v>
      </c>
      <c r="T16" s="25">
        <v>0</v>
      </c>
      <c r="U16" s="25">
        <v>0</v>
      </c>
      <c r="V16" s="25">
        <v>0</v>
      </c>
      <c r="W16" s="25">
        <v>0</v>
      </c>
    </row>
    <row r="17" spans="1:23" hidden="1" x14ac:dyDescent="0.25">
      <c r="A17" s="24">
        <v>900826841</v>
      </c>
      <c r="B17" s="24" t="s">
        <v>11</v>
      </c>
      <c r="C17" s="24" t="s">
        <v>8</v>
      </c>
      <c r="D17" s="24">
        <v>77587</v>
      </c>
      <c r="E17" s="24" t="s">
        <v>18</v>
      </c>
      <c r="F17" s="24" t="s">
        <v>74</v>
      </c>
      <c r="G17" s="26">
        <v>45042</v>
      </c>
      <c r="H17" s="25">
        <v>1622556</v>
      </c>
      <c r="I17" s="25">
        <v>1590104.88</v>
      </c>
      <c r="J17" s="24" t="s">
        <v>121</v>
      </c>
      <c r="K17" s="24" t="s">
        <v>121</v>
      </c>
      <c r="L17" s="24"/>
      <c r="M17" s="24"/>
      <c r="N17" s="25">
        <v>1590104.88</v>
      </c>
      <c r="O17" s="24">
        <v>1222248173</v>
      </c>
      <c r="P17" s="24"/>
      <c r="Q17" s="24"/>
      <c r="R17" s="24"/>
      <c r="S17" s="25">
        <v>0</v>
      </c>
      <c r="T17" s="25">
        <v>0</v>
      </c>
      <c r="U17" s="25">
        <v>0</v>
      </c>
      <c r="V17" s="25">
        <v>0</v>
      </c>
      <c r="W17" s="25">
        <v>0</v>
      </c>
    </row>
    <row r="18" spans="1:23" hidden="1" x14ac:dyDescent="0.25">
      <c r="A18" s="24">
        <v>900826841</v>
      </c>
      <c r="B18" s="24" t="s">
        <v>11</v>
      </c>
      <c r="C18" s="24" t="s">
        <v>8</v>
      </c>
      <c r="D18" s="24">
        <v>80280</v>
      </c>
      <c r="E18" s="24" t="s">
        <v>19</v>
      </c>
      <c r="F18" s="24" t="s">
        <v>75</v>
      </c>
      <c r="G18" s="26">
        <v>45056</v>
      </c>
      <c r="H18" s="25">
        <v>132451157</v>
      </c>
      <c r="I18" s="25">
        <v>129053278.08</v>
      </c>
      <c r="J18" s="24" t="s">
        <v>121</v>
      </c>
      <c r="K18" s="24" t="s">
        <v>121</v>
      </c>
      <c r="L18" s="24"/>
      <c r="M18" s="24"/>
      <c r="N18" s="25">
        <v>129053278.08</v>
      </c>
      <c r="O18" s="24">
        <v>1911239057</v>
      </c>
      <c r="P18" s="24"/>
      <c r="Q18" s="24"/>
      <c r="R18" s="24"/>
      <c r="S18" s="25">
        <v>0</v>
      </c>
      <c r="T18" s="25">
        <v>0</v>
      </c>
      <c r="U18" s="25">
        <v>0</v>
      </c>
      <c r="V18" s="25">
        <v>0</v>
      </c>
      <c r="W18" s="25">
        <v>0</v>
      </c>
    </row>
    <row r="19" spans="1:23" hidden="1" x14ac:dyDescent="0.25">
      <c r="A19" s="24">
        <v>900826841</v>
      </c>
      <c r="B19" s="24" t="s">
        <v>11</v>
      </c>
      <c r="C19" s="24" t="s">
        <v>8</v>
      </c>
      <c r="D19" s="24">
        <v>80283</v>
      </c>
      <c r="E19" s="24" t="s">
        <v>20</v>
      </c>
      <c r="F19" s="24" t="s">
        <v>76</v>
      </c>
      <c r="G19" s="26">
        <v>45056</v>
      </c>
      <c r="H19" s="25">
        <v>1163674388</v>
      </c>
      <c r="I19" s="25">
        <v>1134580778.3</v>
      </c>
      <c r="J19" s="24" t="s">
        <v>121</v>
      </c>
      <c r="K19" s="24" t="s">
        <v>121</v>
      </c>
      <c r="L19" s="24"/>
      <c r="M19" s="24"/>
      <c r="N19" s="25">
        <v>1134580778.3</v>
      </c>
      <c r="O19" s="24">
        <v>1222288196</v>
      </c>
      <c r="P19" s="24"/>
      <c r="Q19" s="24"/>
      <c r="R19" s="24"/>
      <c r="S19" s="25">
        <v>0</v>
      </c>
      <c r="T19" s="25">
        <v>0</v>
      </c>
      <c r="U19" s="25">
        <v>0</v>
      </c>
      <c r="V19" s="25">
        <v>0</v>
      </c>
      <c r="W19" s="25">
        <v>0</v>
      </c>
    </row>
    <row r="20" spans="1:23" hidden="1" x14ac:dyDescent="0.25">
      <c r="A20" s="24">
        <v>900826841</v>
      </c>
      <c r="B20" s="24" t="s">
        <v>11</v>
      </c>
      <c r="C20" s="24" t="s">
        <v>8</v>
      </c>
      <c r="D20" s="24">
        <v>80555</v>
      </c>
      <c r="E20" s="24" t="s">
        <v>21</v>
      </c>
      <c r="F20" s="24" t="s">
        <v>77</v>
      </c>
      <c r="G20" s="26">
        <v>45056</v>
      </c>
      <c r="H20" s="25">
        <v>248003514</v>
      </c>
      <c r="I20" s="25">
        <v>241803426.15000001</v>
      </c>
      <c r="J20" s="24" t="s">
        <v>121</v>
      </c>
      <c r="K20" s="24" t="s">
        <v>121</v>
      </c>
      <c r="L20" s="24"/>
      <c r="M20" s="24"/>
      <c r="N20" s="25">
        <v>241803426.15000001</v>
      </c>
      <c r="O20" s="24">
        <v>1222288197</v>
      </c>
      <c r="P20" s="24"/>
      <c r="Q20" s="24"/>
      <c r="R20" s="24"/>
      <c r="S20" s="25">
        <v>0</v>
      </c>
      <c r="T20" s="25">
        <v>0</v>
      </c>
      <c r="U20" s="25">
        <v>0</v>
      </c>
      <c r="V20" s="25">
        <v>0</v>
      </c>
      <c r="W20" s="25">
        <v>0</v>
      </c>
    </row>
    <row r="21" spans="1:23" hidden="1" x14ac:dyDescent="0.25">
      <c r="A21" s="24">
        <v>900826841</v>
      </c>
      <c r="B21" s="24" t="s">
        <v>11</v>
      </c>
      <c r="C21" s="24" t="s">
        <v>8</v>
      </c>
      <c r="D21" s="24">
        <v>80557</v>
      </c>
      <c r="E21" s="24" t="s">
        <v>22</v>
      </c>
      <c r="F21" s="24" t="s">
        <v>78</v>
      </c>
      <c r="G21" s="26">
        <v>45056</v>
      </c>
      <c r="H21" s="25">
        <v>275650019</v>
      </c>
      <c r="I21" s="25">
        <v>268758768.52999997</v>
      </c>
      <c r="J21" s="24" t="s">
        <v>121</v>
      </c>
      <c r="K21" s="24" t="s">
        <v>121</v>
      </c>
      <c r="L21" s="24"/>
      <c r="M21" s="24"/>
      <c r="N21" s="25">
        <v>268758768.52999997</v>
      </c>
      <c r="O21" s="24">
        <v>1222288198</v>
      </c>
      <c r="P21" s="24"/>
      <c r="Q21" s="24"/>
      <c r="R21" s="24"/>
      <c r="S21" s="25">
        <v>0</v>
      </c>
      <c r="T21" s="25">
        <v>0</v>
      </c>
      <c r="U21" s="25">
        <v>0</v>
      </c>
      <c r="V21" s="25">
        <v>0</v>
      </c>
      <c r="W21" s="25">
        <v>0</v>
      </c>
    </row>
    <row r="22" spans="1:23" hidden="1" x14ac:dyDescent="0.25">
      <c r="A22" s="24">
        <v>900826841</v>
      </c>
      <c r="B22" s="24" t="s">
        <v>11</v>
      </c>
      <c r="C22" s="24" t="s">
        <v>8</v>
      </c>
      <c r="D22" s="24">
        <v>80559</v>
      </c>
      <c r="E22" s="24" t="s">
        <v>23</v>
      </c>
      <c r="F22" s="24" t="s">
        <v>79</v>
      </c>
      <c r="G22" s="26">
        <v>45056</v>
      </c>
      <c r="H22" s="25">
        <v>582478226</v>
      </c>
      <c r="I22" s="25">
        <v>567916270.35000002</v>
      </c>
      <c r="J22" s="24" t="s">
        <v>121</v>
      </c>
      <c r="K22" s="24" t="s">
        <v>121</v>
      </c>
      <c r="L22" s="24"/>
      <c r="M22" s="24"/>
      <c r="N22" s="25">
        <v>567916270.35000002</v>
      </c>
      <c r="O22" s="24">
        <v>1222288199</v>
      </c>
      <c r="P22" s="24"/>
      <c r="Q22" s="24"/>
      <c r="R22" s="24"/>
      <c r="S22" s="25">
        <v>0</v>
      </c>
      <c r="T22" s="25">
        <v>0</v>
      </c>
      <c r="U22" s="25">
        <v>0</v>
      </c>
      <c r="V22" s="25">
        <v>0</v>
      </c>
      <c r="W22" s="25">
        <v>0</v>
      </c>
    </row>
    <row r="23" spans="1:23" hidden="1" x14ac:dyDescent="0.25">
      <c r="A23" s="24">
        <v>900826841</v>
      </c>
      <c r="B23" s="24" t="s">
        <v>11</v>
      </c>
      <c r="C23" s="24" t="s">
        <v>8</v>
      </c>
      <c r="D23" s="24">
        <v>80561</v>
      </c>
      <c r="E23" s="24" t="s">
        <v>24</v>
      </c>
      <c r="F23" s="24" t="s">
        <v>80</v>
      </c>
      <c r="G23" s="26">
        <v>45056</v>
      </c>
      <c r="H23" s="25">
        <v>336355453</v>
      </c>
      <c r="I23" s="25">
        <v>327946566.68000001</v>
      </c>
      <c r="J23" s="24" t="s">
        <v>121</v>
      </c>
      <c r="K23" s="24" t="s">
        <v>121</v>
      </c>
      <c r="L23" s="24"/>
      <c r="M23" s="24"/>
      <c r="N23" s="25">
        <v>327946566.68000001</v>
      </c>
      <c r="O23" s="24">
        <v>1222288200</v>
      </c>
      <c r="P23" s="24"/>
      <c r="Q23" s="24"/>
      <c r="R23" s="24"/>
      <c r="S23" s="25">
        <v>0</v>
      </c>
      <c r="T23" s="25">
        <v>0</v>
      </c>
      <c r="U23" s="25">
        <v>0</v>
      </c>
      <c r="V23" s="25">
        <v>0</v>
      </c>
      <c r="W23" s="25">
        <v>0</v>
      </c>
    </row>
    <row r="24" spans="1:23" hidden="1" x14ac:dyDescent="0.25">
      <c r="A24" s="24">
        <v>900826841</v>
      </c>
      <c r="B24" s="24" t="s">
        <v>11</v>
      </c>
      <c r="C24" s="24" t="s">
        <v>8</v>
      </c>
      <c r="D24" s="24">
        <v>80563</v>
      </c>
      <c r="E24" s="24" t="s">
        <v>25</v>
      </c>
      <c r="F24" s="24" t="s">
        <v>81</v>
      </c>
      <c r="G24" s="26">
        <v>45056</v>
      </c>
      <c r="H24" s="25">
        <v>280395562</v>
      </c>
      <c r="I24" s="25">
        <v>273385672.94999999</v>
      </c>
      <c r="J24" s="24" t="s">
        <v>121</v>
      </c>
      <c r="K24" s="24" t="s">
        <v>121</v>
      </c>
      <c r="L24" s="24"/>
      <c r="M24" s="24"/>
      <c r="N24" s="25">
        <v>273385672.94999999</v>
      </c>
      <c r="O24" s="24">
        <v>1222288201</v>
      </c>
      <c r="P24" s="24"/>
      <c r="Q24" s="24"/>
      <c r="R24" s="24"/>
      <c r="S24" s="25">
        <v>0</v>
      </c>
      <c r="T24" s="25">
        <v>0</v>
      </c>
      <c r="U24" s="25">
        <v>0</v>
      </c>
      <c r="V24" s="25">
        <v>0</v>
      </c>
      <c r="W24" s="25">
        <v>0</v>
      </c>
    </row>
    <row r="25" spans="1:23" hidden="1" x14ac:dyDescent="0.25">
      <c r="A25" s="24">
        <v>900826841</v>
      </c>
      <c r="B25" s="24" t="s">
        <v>11</v>
      </c>
      <c r="C25" s="24" t="s">
        <v>8</v>
      </c>
      <c r="D25" s="24">
        <v>85490</v>
      </c>
      <c r="E25" s="24" t="s">
        <v>26</v>
      </c>
      <c r="F25" s="24" t="s">
        <v>82</v>
      </c>
      <c r="G25" s="26">
        <v>45090</v>
      </c>
      <c r="H25" s="25">
        <v>703383513</v>
      </c>
      <c r="I25" s="25">
        <v>685790725.17999995</v>
      </c>
      <c r="J25" s="24" t="s">
        <v>121</v>
      </c>
      <c r="K25" s="24" t="s">
        <v>121</v>
      </c>
      <c r="L25" s="24"/>
      <c r="M25" s="24"/>
      <c r="N25" s="25">
        <v>685790725.17999995</v>
      </c>
      <c r="O25" s="24">
        <v>1222288202</v>
      </c>
      <c r="P25" s="24"/>
      <c r="Q25" s="24"/>
      <c r="R25" s="24"/>
      <c r="S25" s="25">
        <v>0</v>
      </c>
      <c r="T25" s="25">
        <v>0</v>
      </c>
      <c r="U25" s="25">
        <v>0</v>
      </c>
      <c r="V25" s="25">
        <v>0</v>
      </c>
      <c r="W25" s="25">
        <v>0</v>
      </c>
    </row>
    <row r="26" spans="1:23" hidden="1" x14ac:dyDescent="0.25">
      <c r="A26" s="24">
        <v>900826841</v>
      </c>
      <c r="B26" s="24" t="s">
        <v>11</v>
      </c>
      <c r="C26" s="24" t="s">
        <v>8</v>
      </c>
      <c r="D26" s="24">
        <v>85491</v>
      </c>
      <c r="E26" s="24" t="s">
        <v>27</v>
      </c>
      <c r="F26" s="24" t="s">
        <v>83</v>
      </c>
      <c r="G26" s="26">
        <v>45090</v>
      </c>
      <c r="H26" s="25">
        <v>71019741</v>
      </c>
      <c r="I26" s="25">
        <v>69202597.480000004</v>
      </c>
      <c r="J26" s="24" t="s">
        <v>121</v>
      </c>
      <c r="K26" s="24" t="s">
        <v>121</v>
      </c>
      <c r="L26" s="24"/>
      <c r="M26" s="24"/>
      <c r="N26" s="25">
        <v>69202597.480000004</v>
      </c>
      <c r="O26" s="24">
        <v>1911239058</v>
      </c>
      <c r="P26" s="24"/>
      <c r="Q26" s="24"/>
      <c r="R26" s="24"/>
      <c r="S26" s="25">
        <v>0</v>
      </c>
      <c r="T26" s="25">
        <v>0</v>
      </c>
      <c r="U26" s="25">
        <v>0</v>
      </c>
      <c r="V26" s="25">
        <v>0</v>
      </c>
      <c r="W26" s="25">
        <v>0</v>
      </c>
    </row>
    <row r="27" spans="1:23" hidden="1" x14ac:dyDescent="0.25">
      <c r="A27" s="24">
        <v>900826841</v>
      </c>
      <c r="B27" s="24" t="s">
        <v>11</v>
      </c>
      <c r="C27" s="24" t="s">
        <v>8</v>
      </c>
      <c r="D27" s="24">
        <v>88768</v>
      </c>
      <c r="E27" s="24" t="s">
        <v>28</v>
      </c>
      <c r="F27" s="24" t="s">
        <v>84</v>
      </c>
      <c r="G27" s="26">
        <v>45103</v>
      </c>
      <c r="H27" s="25">
        <v>304135</v>
      </c>
      <c r="I27" s="25">
        <v>298052.3</v>
      </c>
      <c r="J27" s="24" t="s">
        <v>121</v>
      </c>
      <c r="K27" s="24" t="s">
        <v>121</v>
      </c>
      <c r="L27" s="24"/>
      <c r="M27" s="24"/>
      <c r="N27" s="25">
        <v>298052.3</v>
      </c>
      <c r="O27" s="24">
        <v>1222277624</v>
      </c>
      <c r="P27" s="24"/>
      <c r="Q27" s="24"/>
      <c r="R27" s="24"/>
      <c r="S27" s="25">
        <v>0</v>
      </c>
      <c r="T27" s="25">
        <v>0</v>
      </c>
      <c r="U27" s="25">
        <v>0</v>
      </c>
      <c r="V27" s="25">
        <v>0</v>
      </c>
      <c r="W27" s="25">
        <v>0</v>
      </c>
    </row>
    <row r="28" spans="1:23" hidden="1" x14ac:dyDescent="0.25">
      <c r="A28" s="24">
        <v>900826841</v>
      </c>
      <c r="B28" s="24" t="s">
        <v>11</v>
      </c>
      <c r="C28" s="24" t="s">
        <v>8</v>
      </c>
      <c r="D28" s="24">
        <v>90555</v>
      </c>
      <c r="E28" s="24" t="s">
        <v>29</v>
      </c>
      <c r="F28" s="24" t="s">
        <v>85</v>
      </c>
      <c r="G28" s="26">
        <v>45107</v>
      </c>
      <c r="H28" s="25">
        <v>17233765</v>
      </c>
      <c r="I28" s="25">
        <v>16802920.879999999</v>
      </c>
      <c r="J28" s="24" t="s">
        <v>121</v>
      </c>
      <c r="K28" s="24" t="s">
        <v>121</v>
      </c>
      <c r="L28" s="24" t="s">
        <v>163</v>
      </c>
      <c r="M28" s="24" t="s">
        <v>165</v>
      </c>
      <c r="N28" s="25">
        <v>16802920.879999999</v>
      </c>
      <c r="O28" s="24">
        <v>1222305485</v>
      </c>
      <c r="P28" s="24"/>
      <c r="Q28" s="24"/>
      <c r="R28" s="24"/>
      <c r="S28" s="25">
        <v>0</v>
      </c>
      <c r="T28" s="25">
        <v>0</v>
      </c>
      <c r="U28" s="25">
        <v>0</v>
      </c>
      <c r="V28" s="25">
        <v>0</v>
      </c>
      <c r="W28" s="25">
        <v>0</v>
      </c>
    </row>
    <row r="29" spans="1:23" hidden="1" x14ac:dyDescent="0.25">
      <c r="A29" s="24">
        <v>900826841</v>
      </c>
      <c r="B29" s="24" t="s">
        <v>11</v>
      </c>
      <c r="C29" s="24" t="s">
        <v>8</v>
      </c>
      <c r="D29" s="24">
        <v>90556</v>
      </c>
      <c r="E29" s="24" t="s">
        <v>30</v>
      </c>
      <c r="F29" s="24" t="s">
        <v>86</v>
      </c>
      <c r="G29" s="26">
        <v>45107</v>
      </c>
      <c r="H29" s="25">
        <v>80728049</v>
      </c>
      <c r="I29" s="108">
        <v>78709847.780000001</v>
      </c>
      <c r="J29" s="24" t="s">
        <v>121</v>
      </c>
      <c r="K29" s="24" t="s">
        <v>122</v>
      </c>
      <c r="L29" s="24" t="s">
        <v>163</v>
      </c>
      <c r="M29" s="24" t="s">
        <v>165</v>
      </c>
      <c r="N29" s="24"/>
      <c r="O29" s="24"/>
      <c r="P29" s="24">
        <v>4800061653</v>
      </c>
      <c r="Q29" s="25">
        <v>78709847.780000001</v>
      </c>
      <c r="R29" s="24" t="s">
        <v>184</v>
      </c>
      <c r="S29" s="25">
        <v>0</v>
      </c>
      <c r="T29" s="25">
        <v>0</v>
      </c>
      <c r="U29" s="25">
        <v>0</v>
      </c>
      <c r="V29" s="25">
        <v>0</v>
      </c>
      <c r="W29" s="25">
        <v>0</v>
      </c>
    </row>
    <row r="30" spans="1:23" hidden="1" x14ac:dyDescent="0.25">
      <c r="A30" s="24">
        <v>900826841</v>
      </c>
      <c r="B30" s="24" t="s">
        <v>11</v>
      </c>
      <c r="C30" s="24" t="s">
        <v>8</v>
      </c>
      <c r="D30" s="24">
        <v>90557</v>
      </c>
      <c r="E30" s="24" t="s">
        <v>31</v>
      </c>
      <c r="F30" s="24" t="s">
        <v>87</v>
      </c>
      <c r="G30" s="26">
        <v>45107</v>
      </c>
      <c r="H30" s="25">
        <v>17577306</v>
      </c>
      <c r="I30" s="25">
        <v>17137873.350000001</v>
      </c>
      <c r="J30" s="24" t="s">
        <v>121</v>
      </c>
      <c r="K30" s="24" t="s">
        <v>121</v>
      </c>
      <c r="L30" s="24" t="s">
        <v>163</v>
      </c>
      <c r="M30" s="24" t="s">
        <v>165</v>
      </c>
      <c r="N30" s="25">
        <v>17137873.350000001</v>
      </c>
      <c r="O30" s="24">
        <v>1222305489</v>
      </c>
      <c r="P30" s="24"/>
      <c r="Q30" s="24"/>
      <c r="R30" s="24"/>
      <c r="S30" s="25">
        <v>0</v>
      </c>
      <c r="T30" s="25">
        <v>0</v>
      </c>
      <c r="U30" s="25">
        <v>0</v>
      </c>
      <c r="V30" s="25">
        <v>0</v>
      </c>
      <c r="W30" s="25">
        <v>0</v>
      </c>
    </row>
    <row r="31" spans="1:23" hidden="1" x14ac:dyDescent="0.25">
      <c r="A31" s="24">
        <v>900826841</v>
      </c>
      <c r="B31" s="24" t="s">
        <v>11</v>
      </c>
      <c r="C31" s="24" t="s">
        <v>8</v>
      </c>
      <c r="D31" s="24">
        <v>90558</v>
      </c>
      <c r="E31" s="24" t="s">
        <v>32</v>
      </c>
      <c r="F31" s="24" t="s">
        <v>88</v>
      </c>
      <c r="G31" s="26">
        <v>45107</v>
      </c>
      <c r="H31" s="25">
        <v>82337301</v>
      </c>
      <c r="I31" s="108">
        <v>80278868.480000004</v>
      </c>
      <c r="J31" s="24" t="s">
        <v>121</v>
      </c>
      <c r="K31" s="24" t="s">
        <v>122</v>
      </c>
      <c r="L31" s="24" t="s">
        <v>163</v>
      </c>
      <c r="M31" s="24" t="s">
        <v>165</v>
      </c>
      <c r="N31" s="24"/>
      <c r="O31" s="24"/>
      <c r="P31" s="24">
        <v>4800061653</v>
      </c>
      <c r="Q31" s="25">
        <v>80278868.480000004</v>
      </c>
      <c r="R31" s="24" t="s">
        <v>184</v>
      </c>
      <c r="S31" s="25">
        <v>0</v>
      </c>
      <c r="T31" s="25">
        <v>0</v>
      </c>
      <c r="U31" s="25">
        <v>0</v>
      </c>
      <c r="V31" s="25">
        <v>0</v>
      </c>
      <c r="W31" s="25">
        <v>0</v>
      </c>
    </row>
    <row r="32" spans="1:23" hidden="1" x14ac:dyDescent="0.25">
      <c r="A32" s="24">
        <v>900826841</v>
      </c>
      <c r="B32" s="24" t="s">
        <v>11</v>
      </c>
      <c r="C32" s="24" t="s">
        <v>8</v>
      </c>
      <c r="D32" s="24">
        <v>91256</v>
      </c>
      <c r="E32" s="24" t="s">
        <v>33</v>
      </c>
      <c r="F32" s="24" t="s">
        <v>89</v>
      </c>
      <c r="G32" s="26">
        <v>45124</v>
      </c>
      <c r="H32" s="25">
        <v>33124657</v>
      </c>
      <c r="I32" s="25">
        <v>32462163.859999999</v>
      </c>
      <c r="J32" s="24" t="s">
        <v>121</v>
      </c>
      <c r="K32" s="24" t="s">
        <v>121</v>
      </c>
      <c r="L32" s="24" t="s">
        <v>163</v>
      </c>
      <c r="M32" s="24" t="s">
        <v>165</v>
      </c>
      <c r="N32" s="25">
        <v>32462163.859999999</v>
      </c>
      <c r="O32" s="24">
        <v>1222284884</v>
      </c>
      <c r="P32" s="24"/>
      <c r="Q32" s="24"/>
      <c r="R32" s="24"/>
      <c r="S32" s="25">
        <v>0</v>
      </c>
      <c r="T32" s="25">
        <v>0</v>
      </c>
      <c r="U32" s="25">
        <v>0</v>
      </c>
      <c r="V32" s="25">
        <v>0</v>
      </c>
      <c r="W32" s="25">
        <v>0</v>
      </c>
    </row>
    <row r="33" spans="1:23" hidden="1" x14ac:dyDescent="0.25">
      <c r="A33" s="24">
        <v>900826841</v>
      </c>
      <c r="B33" s="24" t="s">
        <v>11</v>
      </c>
      <c r="C33" s="24" t="s">
        <v>8</v>
      </c>
      <c r="D33" s="24">
        <v>95718</v>
      </c>
      <c r="E33" s="24" t="s">
        <v>34</v>
      </c>
      <c r="F33" s="24" t="s">
        <v>90</v>
      </c>
      <c r="G33" s="26">
        <v>45140</v>
      </c>
      <c r="H33" s="25">
        <v>221365252</v>
      </c>
      <c r="I33" s="25">
        <v>216937946.96000001</v>
      </c>
      <c r="J33" s="24" t="s">
        <v>121</v>
      </c>
      <c r="K33" s="24" t="s">
        <v>121</v>
      </c>
      <c r="L33" s="24" t="s">
        <v>164</v>
      </c>
      <c r="M33" s="24" t="s">
        <v>165</v>
      </c>
      <c r="N33" s="25">
        <v>216937946.96000001</v>
      </c>
      <c r="O33" s="24">
        <v>1222287749</v>
      </c>
      <c r="P33" s="24"/>
      <c r="Q33" s="24"/>
      <c r="R33" s="24"/>
      <c r="S33" s="25">
        <v>0</v>
      </c>
      <c r="T33" s="25">
        <v>0</v>
      </c>
      <c r="U33" s="25">
        <v>0</v>
      </c>
      <c r="V33" s="25">
        <v>0</v>
      </c>
      <c r="W33" s="25">
        <v>0</v>
      </c>
    </row>
    <row r="34" spans="1:23" hidden="1" x14ac:dyDescent="0.25">
      <c r="A34" s="24">
        <v>900826841</v>
      </c>
      <c r="B34" s="24" t="s">
        <v>11</v>
      </c>
      <c r="C34" s="24" t="s">
        <v>8</v>
      </c>
      <c r="D34" s="24">
        <v>95719</v>
      </c>
      <c r="E34" s="24" t="s">
        <v>35</v>
      </c>
      <c r="F34" s="24" t="s">
        <v>91</v>
      </c>
      <c r="G34" s="26">
        <v>45140</v>
      </c>
      <c r="H34" s="25">
        <v>831634748</v>
      </c>
      <c r="I34" s="108">
        <v>815002053.03999996</v>
      </c>
      <c r="J34" s="24" t="s">
        <v>121</v>
      </c>
      <c r="K34" s="24" t="s">
        <v>191</v>
      </c>
      <c r="L34" s="24" t="s">
        <v>164</v>
      </c>
      <c r="M34" s="24" t="s">
        <v>165</v>
      </c>
      <c r="N34" s="24"/>
      <c r="O34" s="24"/>
      <c r="P34" s="24">
        <v>4800061653</v>
      </c>
      <c r="Q34" s="25">
        <v>495052896</v>
      </c>
      <c r="R34" s="24" t="s">
        <v>184</v>
      </c>
      <c r="S34" s="25">
        <v>0</v>
      </c>
      <c r="T34" s="25">
        <v>0</v>
      </c>
      <c r="U34" s="25">
        <v>0</v>
      </c>
      <c r="V34" s="25">
        <v>0</v>
      </c>
      <c r="W34" s="25">
        <v>0</v>
      </c>
    </row>
    <row r="35" spans="1:23" hidden="1" x14ac:dyDescent="0.25">
      <c r="A35" s="24">
        <v>900826841</v>
      </c>
      <c r="B35" s="24" t="s">
        <v>11</v>
      </c>
      <c r="C35" s="24" t="s">
        <v>8</v>
      </c>
      <c r="D35" s="24">
        <v>95724</v>
      </c>
      <c r="E35" s="24" t="s">
        <v>36</v>
      </c>
      <c r="F35" s="24" t="s">
        <v>92</v>
      </c>
      <c r="G35" s="26">
        <v>45140</v>
      </c>
      <c r="H35" s="25">
        <v>352359882</v>
      </c>
      <c r="I35" s="108">
        <v>345312684.36000001</v>
      </c>
      <c r="J35" s="24" t="s">
        <v>121</v>
      </c>
      <c r="K35" s="24" t="s">
        <v>122</v>
      </c>
      <c r="L35" s="24" t="s">
        <v>164</v>
      </c>
      <c r="M35" s="24" t="s">
        <v>165</v>
      </c>
      <c r="N35" s="24"/>
      <c r="O35" s="24"/>
      <c r="P35" s="24">
        <v>4800061653</v>
      </c>
      <c r="Q35" s="25">
        <v>345312684.36000001</v>
      </c>
      <c r="R35" s="24" t="s">
        <v>184</v>
      </c>
      <c r="S35" s="25">
        <v>0</v>
      </c>
      <c r="T35" s="25">
        <v>0</v>
      </c>
      <c r="U35" s="25">
        <v>0</v>
      </c>
      <c r="V35" s="25">
        <v>0</v>
      </c>
      <c r="W35" s="25">
        <v>0</v>
      </c>
    </row>
    <row r="36" spans="1:23" hidden="1" x14ac:dyDescent="0.25">
      <c r="A36" s="24">
        <v>900826841</v>
      </c>
      <c r="B36" s="24" t="s">
        <v>11</v>
      </c>
      <c r="C36" s="24" t="s">
        <v>8</v>
      </c>
      <c r="D36" s="24">
        <v>95725</v>
      </c>
      <c r="E36" s="24" t="s">
        <v>37</v>
      </c>
      <c r="F36" s="24" t="s">
        <v>93</v>
      </c>
      <c r="G36" s="26">
        <v>45140</v>
      </c>
      <c r="H36" s="25">
        <v>72643329</v>
      </c>
      <c r="I36" s="25">
        <v>71190462.420000002</v>
      </c>
      <c r="J36" s="24" t="s">
        <v>121</v>
      </c>
      <c r="K36" s="24" t="s">
        <v>121</v>
      </c>
      <c r="L36" s="24" t="s">
        <v>164</v>
      </c>
      <c r="M36" s="24" t="s">
        <v>165</v>
      </c>
      <c r="N36" s="25">
        <v>71190462.420000002</v>
      </c>
      <c r="O36" s="24">
        <v>1222287752</v>
      </c>
      <c r="P36" s="24"/>
      <c r="Q36" s="24"/>
      <c r="R36" s="24"/>
      <c r="S36" s="25">
        <v>0</v>
      </c>
      <c r="T36" s="25">
        <v>0</v>
      </c>
      <c r="U36" s="25">
        <v>0</v>
      </c>
      <c r="V36" s="25">
        <v>0</v>
      </c>
      <c r="W36" s="25">
        <v>0</v>
      </c>
    </row>
    <row r="37" spans="1:23" hidden="1" x14ac:dyDescent="0.25">
      <c r="A37" s="24">
        <v>900826841</v>
      </c>
      <c r="B37" s="24" t="s">
        <v>11</v>
      </c>
      <c r="C37" s="24" t="s">
        <v>8</v>
      </c>
      <c r="D37" s="24">
        <v>96960</v>
      </c>
      <c r="E37" s="24" t="s">
        <v>38</v>
      </c>
      <c r="F37" s="24" t="s">
        <v>94</v>
      </c>
      <c r="G37" s="26">
        <v>45153</v>
      </c>
      <c r="H37" s="25">
        <v>681857</v>
      </c>
      <c r="I37" s="25">
        <v>668219.86</v>
      </c>
      <c r="J37" s="24" t="s">
        <v>121</v>
      </c>
      <c r="K37" s="24" t="s">
        <v>121</v>
      </c>
      <c r="L37" s="24" t="s">
        <v>164</v>
      </c>
      <c r="M37" s="24" t="s">
        <v>165</v>
      </c>
      <c r="N37" s="25">
        <v>668219.86</v>
      </c>
      <c r="O37" s="24">
        <v>1222288052</v>
      </c>
      <c r="P37" s="24"/>
      <c r="Q37" s="24"/>
      <c r="R37" s="24"/>
      <c r="S37" s="25">
        <v>0</v>
      </c>
      <c r="T37" s="25">
        <v>0</v>
      </c>
      <c r="U37" s="25">
        <v>0</v>
      </c>
      <c r="V37" s="25">
        <v>0</v>
      </c>
      <c r="W37" s="25">
        <v>0</v>
      </c>
    </row>
    <row r="38" spans="1:23" hidden="1" x14ac:dyDescent="0.25">
      <c r="A38" s="24">
        <v>900826841</v>
      </c>
      <c r="B38" s="24" t="s">
        <v>11</v>
      </c>
      <c r="C38" s="24" t="s">
        <v>8</v>
      </c>
      <c r="D38" s="24">
        <v>96961</v>
      </c>
      <c r="E38" s="24" t="s">
        <v>39</v>
      </c>
      <c r="F38" s="24" t="s">
        <v>95</v>
      </c>
      <c r="G38" s="26">
        <v>45153</v>
      </c>
      <c r="H38" s="25">
        <v>31929178</v>
      </c>
      <c r="I38" s="25">
        <v>31290594.440000001</v>
      </c>
      <c r="J38" s="24" t="s">
        <v>121</v>
      </c>
      <c r="K38" s="24" t="s">
        <v>121</v>
      </c>
      <c r="L38" s="24" t="s">
        <v>164</v>
      </c>
      <c r="M38" s="24" t="s">
        <v>165</v>
      </c>
      <c r="N38" s="25">
        <v>31290594.440000001</v>
      </c>
      <c r="O38" s="24">
        <v>1222288051</v>
      </c>
      <c r="P38" s="24"/>
      <c r="Q38" s="24"/>
      <c r="R38" s="24"/>
      <c r="S38" s="25">
        <v>0</v>
      </c>
      <c r="T38" s="25">
        <v>0</v>
      </c>
      <c r="U38" s="25">
        <v>0</v>
      </c>
      <c r="V38" s="25">
        <v>0</v>
      </c>
      <c r="W38" s="25">
        <v>0</v>
      </c>
    </row>
    <row r="39" spans="1:23" hidden="1" x14ac:dyDescent="0.25">
      <c r="A39" s="24">
        <v>900826841</v>
      </c>
      <c r="B39" s="24" t="s">
        <v>11</v>
      </c>
      <c r="C39" s="24" t="s">
        <v>8</v>
      </c>
      <c r="D39" s="24">
        <v>100579</v>
      </c>
      <c r="E39" s="24" t="s">
        <v>40</v>
      </c>
      <c r="F39" s="24" t="s">
        <v>96</v>
      </c>
      <c r="G39" s="26">
        <v>45173</v>
      </c>
      <c r="H39" s="25">
        <v>352359882</v>
      </c>
      <c r="I39" s="25">
        <v>345312684.36000001</v>
      </c>
      <c r="J39" s="24" t="s">
        <v>121</v>
      </c>
      <c r="K39" s="24" t="s">
        <v>121</v>
      </c>
      <c r="L39" s="24" t="s">
        <v>164</v>
      </c>
      <c r="M39" s="24" t="s">
        <v>165</v>
      </c>
      <c r="N39" s="25">
        <v>345312684.36000001</v>
      </c>
      <c r="O39" s="24">
        <v>1222305400</v>
      </c>
      <c r="P39" s="24"/>
      <c r="Q39" s="24"/>
      <c r="R39" s="24"/>
      <c r="S39" s="25">
        <v>0</v>
      </c>
      <c r="T39" s="25">
        <v>0</v>
      </c>
      <c r="U39" s="25">
        <v>0</v>
      </c>
      <c r="V39" s="25">
        <v>0</v>
      </c>
      <c r="W39" s="25">
        <v>0</v>
      </c>
    </row>
    <row r="40" spans="1:23" hidden="1" x14ac:dyDescent="0.25">
      <c r="A40" s="24">
        <v>900826841</v>
      </c>
      <c r="B40" s="24" t="s">
        <v>11</v>
      </c>
      <c r="C40" s="24" t="s">
        <v>8</v>
      </c>
      <c r="D40" s="24">
        <v>100581</v>
      </c>
      <c r="E40" s="24" t="s">
        <v>41</v>
      </c>
      <c r="F40" s="24" t="s">
        <v>97</v>
      </c>
      <c r="G40" s="26">
        <v>45173</v>
      </c>
      <c r="H40" s="25">
        <v>72643329</v>
      </c>
      <c r="I40" s="25">
        <v>71190462.420000002</v>
      </c>
      <c r="J40" s="24" t="s">
        <v>121</v>
      </c>
      <c r="K40" s="24" t="s">
        <v>121</v>
      </c>
      <c r="L40" s="24" t="s">
        <v>164</v>
      </c>
      <c r="M40" s="24" t="s">
        <v>165</v>
      </c>
      <c r="N40" s="25">
        <v>71190462.420000002</v>
      </c>
      <c r="O40" s="24">
        <v>1222305401</v>
      </c>
      <c r="P40" s="24"/>
      <c r="Q40" s="24"/>
      <c r="R40" s="24"/>
      <c r="S40" s="25">
        <v>0</v>
      </c>
      <c r="T40" s="25">
        <v>0</v>
      </c>
      <c r="U40" s="25">
        <v>0</v>
      </c>
      <c r="V40" s="25">
        <v>0</v>
      </c>
      <c r="W40" s="25">
        <v>0</v>
      </c>
    </row>
    <row r="41" spans="1:23" hidden="1" x14ac:dyDescent="0.25">
      <c r="A41" s="24">
        <v>900826841</v>
      </c>
      <c r="B41" s="24" t="s">
        <v>11</v>
      </c>
      <c r="C41" s="24" t="s">
        <v>8</v>
      </c>
      <c r="D41" s="24">
        <v>100635</v>
      </c>
      <c r="E41" s="24" t="s">
        <v>42</v>
      </c>
      <c r="F41" s="24" t="s">
        <v>98</v>
      </c>
      <c r="G41" s="26">
        <v>45174</v>
      </c>
      <c r="H41" s="25">
        <v>221365252</v>
      </c>
      <c r="I41" s="25">
        <v>216937946.96000001</v>
      </c>
      <c r="J41" s="24" t="s">
        <v>121</v>
      </c>
      <c r="K41" s="24" t="s">
        <v>121</v>
      </c>
      <c r="L41" s="24" t="s">
        <v>164</v>
      </c>
      <c r="M41" s="24" t="s">
        <v>165</v>
      </c>
      <c r="N41" s="25">
        <v>216937946.96000001</v>
      </c>
      <c r="O41" s="24">
        <v>1222310510</v>
      </c>
      <c r="P41" s="24"/>
      <c r="Q41" s="24"/>
      <c r="R41" s="24"/>
      <c r="S41" s="25">
        <v>0</v>
      </c>
      <c r="T41" s="25">
        <v>0</v>
      </c>
      <c r="U41" s="25">
        <v>0</v>
      </c>
      <c r="V41" s="25">
        <v>0</v>
      </c>
      <c r="W41" s="25">
        <v>0</v>
      </c>
    </row>
    <row r="42" spans="1:23" hidden="1" x14ac:dyDescent="0.25">
      <c r="A42" s="24">
        <v>900826841</v>
      </c>
      <c r="B42" s="24" t="s">
        <v>11</v>
      </c>
      <c r="C42" s="24" t="s">
        <v>8</v>
      </c>
      <c r="D42" s="24">
        <v>100636</v>
      </c>
      <c r="E42" s="24" t="s">
        <v>43</v>
      </c>
      <c r="F42" s="24" t="s">
        <v>99</v>
      </c>
      <c r="G42" s="26">
        <v>45174</v>
      </c>
      <c r="H42" s="25">
        <v>831634748</v>
      </c>
      <c r="I42" s="25">
        <v>815002053.03999996</v>
      </c>
      <c r="J42" s="24" t="s">
        <v>121</v>
      </c>
      <c r="K42" s="24" t="s">
        <v>121</v>
      </c>
      <c r="L42" s="24" t="s">
        <v>164</v>
      </c>
      <c r="M42" s="24" t="s">
        <v>165</v>
      </c>
      <c r="N42" s="25">
        <v>815002053.03999996</v>
      </c>
      <c r="O42" s="24">
        <v>1222310511</v>
      </c>
      <c r="P42" s="24"/>
      <c r="Q42" s="24"/>
      <c r="R42" s="24"/>
      <c r="S42" s="25">
        <v>0</v>
      </c>
      <c r="T42" s="25">
        <v>0</v>
      </c>
      <c r="U42" s="25">
        <v>0</v>
      </c>
      <c r="V42" s="25">
        <v>0</v>
      </c>
      <c r="W42" s="25">
        <v>0</v>
      </c>
    </row>
    <row r="43" spans="1:23" hidden="1" x14ac:dyDescent="0.25">
      <c r="A43" s="24">
        <v>900826841</v>
      </c>
      <c r="B43" s="24" t="s">
        <v>11</v>
      </c>
      <c r="C43" s="24" t="s">
        <v>8</v>
      </c>
      <c r="D43" s="24">
        <v>101923</v>
      </c>
      <c r="E43" s="24" t="s">
        <v>44</v>
      </c>
      <c r="F43" s="24" t="s">
        <v>100</v>
      </c>
      <c r="G43" s="26">
        <v>45187</v>
      </c>
      <c r="H43" s="25">
        <v>45954241</v>
      </c>
      <c r="I43" s="25">
        <v>45035156.18</v>
      </c>
      <c r="J43" s="24" t="s">
        <v>121</v>
      </c>
      <c r="K43" s="24" t="s">
        <v>121</v>
      </c>
      <c r="L43" s="24" t="s">
        <v>164</v>
      </c>
      <c r="M43" s="24" t="s">
        <v>165</v>
      </c>
      <c r="N43" s="25">
        <v>45035156.18</v>
      </c>
      <c r="O43" s="24">
        <v>1222306078</v>
      </c>
      <c r="P43" s="24"/>
      <c r="Q43" s="24"/>
      <c r="R43" s="24"/>
      <c r="S43" s="25">
        <v>0</v>
      </c>
      <c r="T43" s="25">
        <v>0</v>
      </c>
      <c r="U43" s="25">
        <v>0</v>
      </c>
      <c r="V43" s="25">
        <v>0</v>
      </c>
      <c r="W43" s="25">
        <v>0</v>
      </c>
    </row>
    <row r="44" spans="1:23" hidden="1" x14ac:dyDescent="0.25">
      <c r="A44" s="24">
        <v>900826841</v>
      </c>
      <c r="B44" s="24" t="s">
        <v>11</v>
      </c>
      <c r="C44" s="24" t="s">
        <v>8</v>
      </c>
      <c r="D44" s="24">
        <v>101924</v>
      </c>
      <c r="E44" s="24" t="s">
        <v>45</v>
      </c>
      <c r="F44" s="24" t="s">
        <v>101</v>
      </c>
      <c r="G44" s="26">
        <v>45187</v>
      </c>
      <c r="H44" s="25">
        <v>2210533</v>
      </c>
      <c r="I44" s="25">
        <v>2166322.34</v>
      </c>
      <c r="J44" s="24" t="s">
        <v>121</v>
      </c>
      <c r="K44" s="24" t="s">
        <v>121</v>
      </c>
      <c r="L44" s="24" t="s">
        <v>164</v>
      </c>
      <c r="M44" s="24" t="s">
        <v>165</v>
      </c>
      <c r="N44" s="25">
        <v>2166322.34</v>
      </c>
      <c r="O44" s="24">
        <v>1222306079</v>
      </c>
      <c r="P44" s="24"/>
      <c r="Q44" s="24"/>
      <c r="R44" s="24"/>
      <c r="S44" s="25">
        <v>0</v>
      </c>
      <c r="T44" s="25">
        <v>0</v>
      </c>
      <c r="U44" s="25">
        <v>0</v>
      </c>
      <c r="V44" s="25">
        <v>0</v>
      </c>
      <c r="W44" s="25">
        <v>0</v>
      </c>
    </row>
    <row r="45" spans="1:23" hidden="1" x14ac:dyDescent="0.25">
      <c r="A45" s="24">
        <v>900826841</v>
      </c>
      <c r="B45" s="24" t="s">
        <v>11</v>
      </c>
      <c r="C45" s="24" t="s">
        <v>8</v>
      </c>
      <c r="D45" s="24">
        <v>101185</v>
      </c>
      <c r="E45" s="24" t="s">
        <v>46</v>
      </c>
      <c r="F45" s="24" t="s">
        <v>102</v>
      </c>
      <c r="G45" s="26">
        <v>45187</v>
      </c>
      <c r="H45" s="25">
        <v>7803776</v>
      </c>
      <c r="I45" s="25">
        <v>7608681.5999999996</v>
      </c>
      <c r="J45" s="24" t="s">
        <v>121</v>
      </c>
      <c r="K45" s="24" t="s">
        <v>121</v>
      </c>
      <c r="L45" s="24" t="s">
        <v>164</v>
      </c>
      <c r="M45" s="24" t="s">
        <v>165</v>
      </c>
      <c r="N45" s="25">
        <v>7608681.5999999996</v>
      </c>
      <c r="O45" s="24">
        <v>1222310534</v>
      </c>
      <c r="P45" s="24"/>
      <c r="Q45" s="24"/>
      <c r="R45" s="24"/>
      <c r="S45" s="25">
        <v>0</v>
      </c>
      <c r="T45" s="25">
        <v>0</v>
      </c>
      <c r="U45" s="25">
        <v>0</v>
      </c>
      <c r="V45" s="25">
        <v>0</v>
      </c>
      <c r="W45" s="25">
        <v>0</v>
      </c>
    </row>
    <row r="46" spans="1:23" hidden="1" x14ac:dyDescent="0.25">
      <c r="A46" s="24">
        <v>900826841</v>
      </c>
      <c r="B46" s="24" t="s">
        <v>11</v>
      </c>
      <c r="C46" s="24" t="s">
        <v>8</v>
      </c>
      <c r="D46" s="24">
        <v>101186</v>
      </c>
      <c r="E46" s="24" t="s">
        <v>47</v>
      </c>
      <c r="F46" s="24" t="s">
        <v>103</v>
      </c>
      <c r="G46" s="26">
        <v>45187</v>
      </c>
      <c r="H46" s="25">
        <v>33943192</v>
      </c>
      <c r="I46" s="25">
        <v>33094612.199999999</v>
      </c>
      <c r="J46" s="24" t="s">
        <v>121</v>
      </c>
      <c r="K46" s="24" t="s">
        <v>121</v>
      </c>
      <c r="L46" s="24" t="s">
        <v>164</v>
      </c>
      <c r="M46" s="24" t="s">
        <v>165</v>
      </c>
      <c r="N46" s="25">
        <v>33094612.199999999</v>
      </c>
      <c r="O46" s="24">
        <v>1222310535</v>
      </c>
      <c r="P46" s="24"/>
      <c r="Q46" s="24"/>
      <c r="R46" s="24"/>
      <c r="S46" s="25">
        <v>0</v>
      </c>
      <c r="T46" s="25">
        <v>0</v>
      </c>
      <c r="U46" s="25">
        <v>0</v>
      </c>
      <c r="V46" s="25">
        <v>0</v>
      </c>
      <c r="W46" s="25">
        <v>0</v>
      </c>
    </row>
    <row r="47" spans="1:23" hidden="1" x14ac:dyDescent="0.25">
      <c r="A47" s="24">
        <v>900826841</v>
      </c>
      <c r="B47" s="24" t="s">
        <v>11</v>
      </c>
      <c r="C47" s="24" t="s">
        <v>8</v>
      </c>
      <c r="D47" s="24">
        <v>101189</v>
      </c>
      <c r="E47" s="24" t="s">
        <v>50</v>
      </c>
      <c r="F47" s="24" t="s">
        <v>106</v>
      </c>
      <c r="G47" s="26">
        <v>45187</v>
      </c>
      <c r="H47" s="25">
        <v>1334641</v>
      </c>
      <c r="I47" s="25">
        <v>1301274.98</v>
      </c>
      <c r="J47" s="24" t="s">
        <v>121</v>
      </c>
      <c r="K47" s="24" t="s">
        <v>121</v>
      </c>
      <c r="L47" s="24" t="s">
        <v>164</v>
      </c>
      <c r="M47" s="24" t="s">
        <v>165</v>
      </c>
      <c r="N47" s="25">
        <v>1301274.98</v>
      </c>
      <c r="O47" s="24">
        <v>1222310536</v>
      </c>
      <c r="P47" s="24"/>
      <c r="Q47" s="24"/>
      <c r="R47" s="24"/>
      <c r="S47" s="25">
        <v>0</v>
      </c>
      <c r="T47" s="25">
        <v>0</v>
      </c>
      <c r="U47" s="25">
        <v>0</v>
      </c>
      <c r="V47" s="25">
        <v>0</v>
      </c>
      <c r="W47" s="25">
        <v>0</v>
      </c>
    </row>
    <row r="48" spans="1:23" hidden="1" x14ac:dyDescent="0.25">
      <c r="A48" s="24">
        <v>900826841</v>
      </c>
      <c r="B48" s="24" t="s">
        <v>11</v>
      </c>
      <c r="C48" s="24" t="s">
        <v>8</v>
      </c>
      <c r="D48" s="24">
        <v>101190</v>
      </c>
      <c r="E48" s="24" t="s">
        <v>51</v>
      </c>
      <c r="F48" s="24" t="s">
        <v>107</v>
      </c>
      <c r="G48" s="26">
        <v>45187</v>
      </c>
      <c r="H48" s="25">
        <v>5805134</v>
      </c>
      <c r="I48" s="25">
        <v>5660005.6500000004</v>
      </c>
      <c r="J48" s="24" t="s">
        <v>121</v>
      </c>
      <c r="K48" s="24" t="s">
        <v>121</v>
      </c>
      <c r="L48" s="24" t="s">
        <v>164</v>
      </c>
      <c r="M48" s="24" t="s">
        <v>165</v>
      </c>
      <c r="N48" s="25">
        <v>5660005.6500000004</v>
      </c>
      <c r="O48" s="24">
        <v>1222310537</v>
      </c>
      <c r="P48" s="24"/>
      <c r="Q48" s="24"/>
      <c r="R48" s="24"/>
      <c r="S48" s="25">
        <v>0</v>
      </c>
      <c r="T48" s="25">
        <v>0</v>
      </c>
      <c r="U48" s="25">
        <v>0</v>
      </c>
      <c r="V48" s="25">
        <v>0</v>
      </c>
      <c r="W48" s="25">
        <v>0</v>
      </c>
    </row>
    <row r="49" spans="1:23" hidden="1" x14ac:dyDescent="0.25">
      <c r="A49" s="24">
        <v>900826841</v>
      </c>
      <c r="B49" s="24" t="s">
        <v>11</v>
      </c>
      <c r="C49" s="24" t="s">
        <v>8</v>
      </c>
      <c r="D49" s="24">
        <v>101191</v>
      </c>
      <c r="E49" s="24" t="s">
        <v>52</v>
      </c>
      <c r="F49" s="24" t="s">
        <v>108</v>
      </c>
      <c r="G49" s="26">
        <v>45187</v>
      </c>
      <c r="H49" s="25">
        <v>205810343</v>
      </c>
      <c r="I49" s="25">
        <v>200665084.43000001</v>
      </c>
      <c r="J49" s="24" t="s">
        <v>121</v>
      </c>
      <c r="K49" s="24" t="s">
        <v>121</v>
      </c>
      <c r="L49" s="24" t="s">
        <v>164</v>
      </c>
      <c r="M49" s="24" t="s">
        <v>165</v>
      </c>
      <c r="N49" s="25">
        <v>200665084.43000001</v>
      </c>
      <c r="O49" s="24">
        <v>1222310538</v>
      </c>
      <c r="P49" s="24"/>
      <c r="Q49" s="24"/>
      <c r="R49" s="24"/>
      <c r="S49" s="25">
        <v>0</v>
      </c>
      <c r="T49" s="25">
        <v>0</v>
      </c>
      <c r="U49" s="25">
        <v>0</v>
      </c>
      <c r="V49" s="25">
        <v>0</v>
      </c>
      <c r="W49" s="25">
        <v>0</v>
      </c>
    </row>
    <row r="50" spans="1:23" hidden="1" x14ac:dyDescent="0.25">
      <c r="A50" s="24">
        <v>900826841</v>
      </c>
      <c r="B50" s="24" t="s">
        <v>11</v>
      </c>
      <c r="C50" s="24" t="s">
        <v>8</v>
      </c>
      <c r="D50" s="24">
        <v>101193</v>
      </c>
      <c r="E50" s="24" t="s">
        <v>54</v>
      </c>
      <c r="F50" s="24" t="s">
        <v>110</v>
      </c>
      <c r="G50" s="26">
        <v>45187</v>
      </c>
      <c r="H50" s="25">
        <v>74772150</v>
      </c>
      <c r="I50" s="25">
        <v>72902846.25</v>
      </c>
      <c r="J50" s="24" t="s">
        <v>121</v>
      </c>
      <c r="K50" s="24" t="s">
        <v>121</v>
      </c>
      <c r="L50" s="24" t="s">
        <v>164</v>
      </c>
      <c r="M50" s="24" t="s">
        <v>165</v>
      </c>
      <c r="N50" s="25">
        <v>72902846.25</v>
      </c>
      <c r="O50" s="24">
        <v>1222310540</v>
      </c>
      <c r="P50" s="24"/>
      <c r="Q50" s="24"/>
      <c r="R50" s="24"/>
      <c r="S50" s="25">
        <v>0</v>
      </c>
      <c r="T50" s="25">
        <v>0</v>
      </c>
      <c r="U50" s="25">
        <v>0</v>
      </c>
      <c r="V50" s="25">
        <v>0</v>
      </c>
      <c r="W50" s="25">
        <v>0</v>
      </c>
    </row>
    <row r="51" spans="1:23" hidden="1" x14ac:dyDescent="0.25">
      <c r="A51" s="24">
        <v>900826841</v>
      </c>
      <c r="B51" s="24" t="s">
        <v>11</v>
      </c>
      <c r="C51" s="24" t="s">
        <v>8</v>
      </c>
      <c r="D51" s="24">
        <v>104780</v>
      </c>
      <c r="E51" s="24" t="s">
        <v>56</v>
      </c>
      <c r="F51" s="24" t="s">
        <v>112</v>
      </c>
      <c r="G51" s="26">
        <v>45195</v>
      </c>
      <c r="H51" s="25">
        <v>8872060</v>
      </c>
      <c r="I51" s="25">
        <v>8694618.8000000007</v>
      </c>
      <c r="J51" s="24" t="s">
        <v>123</v>
      </c>
      <c r="K51" s="24" t="s">
        <v>122</v>
      </c>
      <c r="L51" s="24" t="s">
        <v>164</v>
      </c>
      <c r="M51" s="24" t="s">
        <v>165</v>
      </c>
      <c r="N51" s="24"/>
      <c r="O51" s="24"/>
      <c r="P51" s="24">
        <v>2201451936</v>
      </c>
      <c r="Q51" s="25">
        <v>8694618.8000000007</v>
      </c>
      <c r="R51" s="24" t="s">
        <v>185</v>
      </c>
      <c r="S51" s="25">
        <v>0</v>
      </c>
      <c r="T51" s="25">
        <v>0</v>
      </c>
      <c r="U51" s="25">
        <v>0</v>
      </c>
      <c r="V51" s="25">
        <v>0</v>
      </c>
      <c r="W51" s="25">
        <v>0</v>
      </c>
    </row>
    <row r="52" spans="1:23" hidden="1" x14ac:dyDescent="0.25">
      <c r="A52" s="24">
        <v>900826841</v>
      </c>
      <c r="B52" s="24" t="s">
        <v>11</v>
      </c>
      <c r="C52" s="24" t="s">
        <v>8</v>
      </c>
      <c r="D52" s="24">
        <v>105784</v>
      </c>
      <c r="E52" s="24" t="s">
        <v>57</v>
      </c>
      <c r="F52" s="24" t="s">
        <v>113</v>
      </c>
      <c r="G52" s="26">
        <v>45204</v>
      </c>
      <c r="H52" s="25">
        <v>352359882</v>
      </c>
      <c r="I52" s="25">
        <v>345312684.36000001</v>
      </c>
      <c r="J52" s="24" t="e">
        <v>#N/A</v>
      </c>
      <c r="K52" s="24" t="s">
        <v>121</v>
      </c>
      <c r="L52" s="24" t="s">
        <v>164</v>
      </c>
      <c r="M52" s="24" t="s">
        <v>165</v>
      </c>
      <c r="N52" s="25">
        <v>345312684.36000001</v>
      </c>
      <c r="O52" s="24">
        <v>1222329971</v>
      </c>
      <c r="P52" s="24"/>
      <c r="Q52" s="24"/>
      <c r="R52" s="24"/>
      <c r="S52" s="25">
        <v>0</v>
      </c>
      <c r="T52" s="25">
        <v>0</v>
      </c>
      <c r="U52" s="25">
        <v>0</v>
      </c>
      <c r="V52" s="25">
        <v>0</v>
      </c>
      <c r="W52" s="25">
        <v>0</v>
      </c>
    </row>
    <row r="53" spans="1:23" hidden="1" x14ac:dyDescent="0.25">
      <c r="A53" s="24">
        <v>900826841</v>
      </c>
      <c r="B53" s="24" t="s">
        <v>11</v>
      </c>
      <c r="C53" s="24" t="s">
        <v>8</v>
      </c>
      <c r="D53" s="24">
        <v>105786</v>
      </c>
      <c r="E53" s="24" t="s">
        <v>58</v>
      </c>
      <c r="F53" s="24" t="s">
        <v>114</v>
      </c>
      <c r="G53" s="26">
        <v>45204</v>
      </c>
      <c r="H53" s="25">
        <v>72643329</v>
      </c>
      <c r="I53" s="25">
        <v>71190462.420000002</v>
      </c>
      <c r="J53" s="24" t="e">
        <v>#N/A</v>
      </c>
      <c r="K53" s="24" t="s">
        <v>121</v>
      </c>
      <c r="L53" s="24" t="s">
        <v>164</v>
      </c>
      <c r="M53" s="24" t="s">
        <v>165</v>
      </c>
      <c r="N53" s="25">
        <v>71190462.420000002</v>
      </c>
      <c r="O53" s="24">
        <v>1222329972</v>
      </c>
      <c r="P53" s="24"/>
      <c r="Q53" s="24"/>
      <c r="R53" s="24"/>
      <c r="S53" s="25">
        <v>0</v>
      </c>
      <c r="T53" s="25">
        <v>0</v>
      </c>
      <c r="U53" s="25">
        <v>0</v>
      </c>
      <c r="V53" s="25">
        <v>0</v>
      </c>
      <c r="W53" s="25">
        <v>0</v>
      </c>
    </row>
    <row r="54" spans="1:23" hidden="1" x14ac:dyDescent="0.25">
      <c r="A54" s="24">
        <v>900826841</v>
      </c>
      <c r="B54" s="24" t="s">
        <v>11</v>
      </c>
      <c r="C54" s="24" t="s">
        <v>8</v>
      </c>
      <c r="D54" s="24">
        <v>105788</v>
      </c>
      <c r="E54" s="24" t="s">
        <v>59</v>
      </c>
      <c r="F54" s="24" t="s">
        <v>115</v>
      </c>
      <c r="G54" s="26">
        <v>45205</v>
      </c>
      <c r="H54" s="25">
        <v>221365252</v>
      </c>
      <c r="I54" s="25">
        <v>216937946.96000001</v>
      </c>
      <c r="J54" s="24" t="e">
        <v>#N/A</v>
      </c>
      <c r="K54" s="24" t="s">
        <v>121</v>
      </c>
      <c r="L54" s="24" t="s">
        <v>164</v>
      </c>
      <c r="M54" s="24" t="s">
        <v>165</v>
      </c>
      <c r="N54" s="25">
        <v>216937946.96000001</v>
      </c>
      <c r="O54" s="24">
        <v>1222329973</v>
      </c>
      <c r="P54" s="24"/>
      <c r="Q54" s="24"/>
      <c r="R54" s="24"/>
      <c r="S54" s="25">
        <v>0</v>
      </c>
      <c r="T54" s="25">
        <v>0</v>
      </c>
      <c r="U54" s="25">
        <v>0</v>
      </c>
      <c r="V54" s="25">
        <v>0</v>
      </c>
      <c r="W54" s="25">
        <v>0</v>
      </c>
    </row>
    <row r="55" spans="1:23" hidden="1" x14ac:dyDescent="0.25">
      <c r="A55" s="24">
        <v>900826841</v>
      </c>
      <c r="B55" s="24" t="s">
        <v>11</v>
      </c>
      <c r="C55" s="24" t="s">
        <v>8</v>
      </c>
      <c r="D55" s="24">
        <v>105789</v>
      </c>
      <c r="E55" s="24" t="s">
        <v>60</v>
      </c>
      <c r="F55" s="24" t="s">
        <v>116</v>
      </c>
      <c r="G55" s="26">
        <v>45205</v>
      </c>
      <c r="H55" s="25">
        <v>831634748</v>
      </c>
      <c r="I55" s="25">
        <v>815002053.03999996</v>
      </c>
      <c r="J55" s="24" t="e">
        <v>#N/A</v>
      </c>
      <c r="K55" s="24" t="s">
        <v>121</v>
      </c>
      <c r="L55" s="24" t="s">
        <v>164</v>
      </c>
      <c r="M55" s="24" t="s">
        <v>165</v>
      </c>
      <c r="N55" s="25">
        <v>815002053.03999996</v>
      </c>
      <c r="O55" s="24">
        <v>1222329974</v>
      </c>
      <c r="P55" s="24"/>
      <c r="Q55" s="24"/>
      <c r="R55" s="24"/>
      <c r="S55" s="25">
        <v>0</v>
      </c>
      <c r="T55" s="25">
        <v>0</v>
      </c>
      <c r="U55" s="25">
        <v>0</v>
      </c>
      <c r="V55" s="25">
        <v>0</v>
      </c>
      <c r="W55" s="25">
        <v>0</v>
      </c>
    </row>
    <row r="56" spans="1:23" hidden="1" x14ac:dyDescent="0.25">
      <c r="A56" s="24">
        <v>900826841</v>
      </c>
      <c r="B56" s="24" t="s">
        <v>11</v>
      </c>
      <c r="C56" s="24" t="s">
        <v>8</v>
      </c>
      <c r="D56" s="24">
        <v>106961</v>
      </c>
      <c r="E56" s="24" t="s">
        <v>61</v>
      </c>
      <c r="F56" s="24" t="s">
        <v>117</v>
      </c>
      <c r="G56" s="26">
        <v>45216</v>
      </c>
      <c r="H56" s="25">
        <v>4661551</v>
      </c>
      <c r="I56" s="25">
        <v>4568319.9800000004</v>
      </c>
      <c r="J56" s="24" t="e">
        <v>#N/A</v>
      </c>
      <c r="K56" s="24" t="s">
        <v>121</v>
      </c>
      <c r="L56" s="24" t="s">
        <v>164</v>
      </c>
      <c r="M56" s="24" t="s">
        <v>165</v>
      </c>
      <c r="N56" s="25">
        <v>4568319.9800000004</v>
      </c>
      <c r="O56" s="24">
        <v>1222331192</v>
      </c>
      <c r="P56" s="24"/>
      <c r="Q56" s="24"/>
      <c r="R56" s="24"/>
      <c r="S56" s="25">
        <v>0</v>
      </c>
      <c r="T56" s="25">
        <v>0</v>
      </c>
      <c r="U56" s="25">
        <v>0</v>
      </c>
      <c r="V56" s="25">
        <v>0</v>
      </c>
      <c r="W56" s="25">
        <v>0</v>
      </c>
    </row>
    <row r="57" spans="1:23" hidden="1" x14ac:dyDescent="0.25">
      <c r="A57" s="24">
        <v>900826841</v>
      </c>
      <c r="B57" s="24" t="s">
        <v>11</v>
      </c>
      <c r="C57" s="24" t="s">
        <v>8</v>
      </c>
      <c r="D57" s="24">
        <v>106962</v>
      </c>
      <c r="E57" s="24" t="s">
        <v>62</v>
      </c>
      <c r="F57" s="24" t="s">
        <v>118</v>
      </c>
      <c r="G57" s="26">
        <v>45216</v>
      </c>
      <c r="H57" s="25">
        <v>53537447</v>
      </c>
      <c r="I57" s="25">
        <v>52466698.060000002</v>
      </c>
      <c r="J57" s="24" t="e">
        <v>#N/A</v>
      </c>
      <c r="K57" s="24" t="s">
        <v>121</v>
      </c>
      <c r="L57" s="24" t="s">
        <v>164</v>
      </c>
      <c r="M57" s="24" t="s">
        <v>165</v>
      </c>
      <c r="N57" s="25">
        <v>52466698.060000002</v>
      </c>
      <c r="O57" s="24">
        <v>1222331191</v>
      </c>
      <c r="P57" s="24"/>
      <c r="Q57" s="24"/>
      <c r="R57" s="24"/>
      <c r="S57" s="25">
        <v>0</v>
      </c>
      <c r="T57" s="25">
        <v>0</v>
      </c>
      <c r="U57" s="25">
        <v>0</v>
      </c>
      <c r="V57" s="25">
        <v>0</v>
      </c>
      <c r="W57" s="25">
        <v>0</v>
      </c>
    </row>
    <row r="58" spans="1:23" hidden="1" x14ac:dyDescent="0.25">
      <c r="B58" s="107" t="s">
        <v>190</v>
      </c>
    </row>
    <row r="63" spans="1:23" x14ac:dyDescent="0.25">
      <c r="Q63" s="31"/>
    </row>
  </sheetData>
  <autoFilter ref="A2:W58">
    <filterColumn colId="10">
      <filters>
        <filter val="FACTURA DEVUELTA"/>
      </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0"/>
  <sheetViews>
    <sheetView showGridLines="0" tabSelected="1" topLeftCell="A10" zoomScaleNormal="100" workbookViewId="0">
      <selection activeCell="L20" sqref="L20"/>
    </sheetView>
  </sheetViews>
  <sheetFormatPr baseColWidth="10" defaultRowHeight="12.75" x14ac:dyDescent="0.2"/>
  <cols>
    <col min="1" max="1" width="1" style="32" customWidth="1"/>
    <col min="2" max="2" width="11.42578125" style="32"/>
    <col min="3" max="3" width="17.5703125" style="32" customWidth="1"/>
    <col min="4" max="4" width="11.5703125" style="32" customWidth="1"/>
    <col min="5" max="7" width="11.42578125" style="32"/>
    <col min="8" max="8" width="9.5703125" style="32" bestFit="1" customWidth="1"/>
    <col min="9" max="9" width="16.5703125" style="33" bestFit="1" customWidth="1"/>
    <col min="10" max="10" width="14.85546875" style="32" bestFit="1" customWidth="1"/>
    <col min="11" max="11" width="1.7109375" style="32" customWidth="1"/>
    <col min="12" max="12" width="11.42578125" style="32"/>
    <col min="13" max="13" width="36.28515625" style="32" bestFit="1" customWidth="1"/>
    <col min="14" max="14" width="11.140625" style="32" customWidth="1"/>
    <col min="15" max="15" width="16.5703125" style="32" customWidth="1"/>
    <col min="16" max="16" width="14.85546875" style="32" customWidth="1"/>
    <col min="17" max="221" width="11.42578125" style="32"/>
    <col min="222" max="222" width="4.42578125" style="32" customWidth="1"/>
    <col min="223" max="223" width="11.42578125" style="32"/>
    <col min="224" max="224" width="17.5703125" style="32" customWidth="1"/>
    <col min="225" max="225" width="11.5703125" style="32" customWidth="1"/>
    <col min="226" max="229" width="11.42578125" style="32"/>
    <col min="230" max="230" width="22.5703125" style="32" customWidth="1"/>
    <col min="231" max="231" width="14" style="32" customWidth="1"/>
    <col min="232" max="232" width="1.7109375" style="32" customWidth="1"/>
    <col min="233" max="477" width="11.42578125" style="32"/>
    <col min="478" max="478" width="4.42578125" style="32" customWidth="1"/>
    <col min="479" max="479" width="11.42578125" style="32"/>
    <col min="480" max="480" width="17.5703125" style="32" customWidth="1"/>
    <col min="481" max="481" width="11.5703125" style="32" customWidth="1"/>
    <col min="482" max="485" width="11.42578125" style="32"/>
    <col min="486" max="486" width="22.5703125" style="32" customWidth="1"/>
    <col min="487" max="487" width="14" style="32" customWidth="1"/>
    <col min="488" max="488" width="1.7109375" style="32" customWidth="1"/>
    <col min="489" max="733" width="11.42578125" style="32"/>
    <col min="734" max="734" width="4.42578125" style="32" customWidth="1"/>
    <col min="735" max="735" width="11.42578125" style="32"/>
    <col min="736" max="736" width="17.5703125" style="32" customWidth="1"/>
    <col min="737" max="737" width="11.5703125" style="32" customWidth="1"/>
    <col min="738" max="741" width="11.42578125" style="32"/>
    <col min="742" max="742" width="22.5703125" style="32" customWidth="1"/>
    <col min="743" max="743" width="14" style="32" customWidth="1"/>
    <col min="744" max="744" width="1.7109375" style="32" customWidth="1"/>
    <col min="745" max="989" width="11.42578125" style="32"/>
    <col min="990" max="990" width="4.42578125" style="32" customWidth="1"/>
    <col min="991" max="991" width="11.42578125" style="32"/>
    <col min="992" max="992" width="17.5703125" style="32" customWidth="1"/>
    <col min="993" max="993" width="11.5703125" style="32" customWidth="1"/>
    <col min="994" max="997" width="11.42578125" style="32"/>
    <col min="998" max="998" width="22.5703125" style="32" customWidth="1"/>
    <col min="999" max="999" width="14" style="32" customWidth="1"/>
    <col min="1000" max="1000" width="1.7109375" style="32" customWidth="1"/>
    <col min="1001" max="1245" width="11.42578125" style="32"/>
    <col min="1246" max="1246" width="4.42578125" style="32" customWidth="1"/>
    <col min="1247" max="1247" width="11.42578125" style="32"/>
    <col min="1248" max="1248" width="17.5703125" style="32" customWidth="1"/>
    <col min="1249" max="1249" width="11.5703125" style="32" customWidth="1"/>
    <col min="1250" max="1253" width="11.42578125" style="32"/>
    <col min="1254" max="1254" width="22.5703125" style="32" customWidth="1"/>
    <col min="1255" max="1255" width="14" style="32" customWidth="1"/>
    <col min="1256" max="1256" width="1.7109375" style="32" customWidth="1"/>
    <col min="1257" max="1501" width="11.42578125" style="32"/>
    <col min="1502" max="1502" width="4.42578125" style="32" customWidth="1"/>
    <col min="1503" max="1503" width="11.42578125" style="32"/>
    <col min="1504" max="1504" width="17.5703125" style="32" customWidth="1"/>
    <col min="1505" max="1505" width="11.5703125" style="32" customWidth="1"/>
    <col min="1506" max="1509" width="11.42578125" style="32"/>
    <col min="1510" max="1510" width="22.5703125" style="32" customWidth="1"/>
    <col min="1511" max="1511" width="14" style="32" customWidth="1"/>
    <col min="1512" max="1512" width="1.7109375" style="32" customWidth="1"/>
    <col min="1513" max="1757" width="11.42578125" style="32"/>
    <col min="1758" max="1758" width="4.42578125" style="32" customWidth="1"/>
    <col min="1759" max="1759" width="11.42578125" style="32"/>
    <col min="1760" max="1760" width="17.5703125" style="32" customWidth="1"/>
    <col min="1761" max="1761" width="11.5703125" style="32" customWidth="1"/>
    <col min="1762" max="1765" width="11.42578125" style="32"/>
    <col min="1766" max="1766" width="22.5703125" style="32" customWidth="1"/>
    <col min="1767" max="1767" width="14" style="32" customWidth="1"/>
    <col min="1768" max="1768" width="1.7109375" style="32" customWidth="1"/>
    <col min="1769" max="2013" width="11.42578125" style="32"/>
    <col min="2014" max="2014" width="4.42578125" style="32" customWidth="1"/>
    <col min="2015" max="2015" width="11.42578125" style="32"/>
    <col min="2016" max="2016" width="17.5703125" style="32" customWidth="1"/>
    <col min="2017" max="2017" width="11.5703125" style="32" customWidth="1"/>
    <col min="2018" max="2021" width="11.42578125" style="32"/>
    <col min="2022" max="2022" width="22.5703125" style="32" customWidth="1"/>
    <col min="2023" max="2023" width="14" style="32" customWidth="1"/>
    <col min="2024" max="2024" width="1.7109375" style="32" customWidth="1"/>
    <col min="2025" max="2269" width="11.42578125" style="32"/>
    <col min="2270" max="2270" width="4.42578125" style="32" customWidth="1"/>
    <col min="2271" max="2271" width="11.42578125" style="32"/>
    <col min="2272" max="2272" width="17.5703125" style="32" customWidth="1"/>
    <col min="2273" max="2273" width="11.5703125" style="32" customWidth="1"/>
    <col min="2274" max="2277" width="11.42578125" style="32"/>
    <col min="2278" max="2278" width="22.5703125" style="32" customWidth="1"/>
    <col min="2279" max="2279" width="14" style="32" customWidth="1"/>
    <col min="2280" max="2280" width="1.7109375" style="32" customWidth="1"/>
    <col min="2281" max="2525" width="11.42578125" style="32"/>
    <col min="2526" max="2526" width="4.42578125" style="32" customWidth="1"/>
    <col min="2527" max="2527" width="11.42578125" style="32"/>
    <col min="2528" max="2528" width="17.5703125" style="32" customWidth="1"/>
    <col min="2529" max="2529" width="11.5703125" style="32" customWidth="1"/>
    <col min="2530" max="2533" width="11.42578125" style="32"/>
    <col min="2534" max="2534" width="22.5703125" style="32" customWidth="1"/>
    <col min="2535" max="2535" width="14" style="32" customWidth="1"/>
    <col min="2536" max="2536" width="1.7109375" style="32" customWidth="1"/>
    <col min="2537" max="2781" width="11.42578125" style="32"/>
    <col min="2782" max="2782" width="4.42578125" style="32" customWidth="1"/>
    <col min="2783" max="2783" width="11.42578125" style="32"/>
    <col min="2784" max="2784" width="17.5703125" style="32" customWidth="1"/>
    <col min="2785" max="2785" width="11.5703125" style="32" customWidth="1"/>
    <col min="2786" max="2789" width="11.42578125" style="32"/>
    <col min="2790" max="2790" width="22.5703125" style="32" customWidth="1"/>
    <col min="2791" max="2791" width="14" style="32" customWidth="1"/>
    <col min="2792" max="2792" width="1.7109375" style="32" customWidth="1"/>
    <col min="2793" max="3037" width="11.42578125" style="32"/>
    <col min="3038" max="3038" width="4.42578125" style="32" customWidth="1"/>
    <col min="3039" max="3039" width="11.42578125" style="32"/>
    <col min="3040" max="3040" width="17.5703125" style="32" customWidth="1"/>
    <col min="3041" max="3041" width="11.5703125" style="32" customWidth="1"/>
    <col min="3042" max="3045" width="11.42578125" style="32"/>
    <col min="3046" max="3046" width="22.5703125" style="32" customWidth="1"/>
    <col min="3047" max="3047" width="14" style="32" customWidth="1"/>
    <col min="3048" max="3048" width="1.7109375" style="32" customWidth="1"/>
    <col min="3049" max="3293" width="11.42578125" style="32"/>
    <col min="3294" max="3294" width="4.42578125" style="32" customWidth="1"/>
    <col min="3295" max="3295" width="11.42578125" style="32"/>
    <col min="3296" max="3296" width="17.5703125" style="32" customWidth="1"/>
    <col min="3297" max="3297" width="11.5703125" style="32" customWidth="1"/>
    <col min="3298" max="3301" width="11.42578125" style="32"/>
    <col min="3302" max="3302" width="22.5703125" style="32" customWidth="1"/>
    <col min="3303" max="3303" width="14" style="32" customWidth="1"/>
    <col min="3304" max="3304" width="1.7109375" style="32" customWidth="1"/>
    <col min="3305" max="3549" width="11.42578125" style="32"/>
    <col min="3550" max="3550" width="4.42578125" style="32" customWidth="1"/>
    <col min="3551" max="3551" width="11.42578125" style="32"/>
    <col min="3552" max="3552" width="17.5703125" style="32" customWidth="1"/>
    <col min="3553" max="3553" width="11.5703125" style="32" customWidth="1"/>
    <col min="3554" max="3557" width="11.42578125" style="32"/>
    <col min="3558" max="3558" width="22.5703125" style="32" customWidth="1"/>
    <col min="3559" max="3559" width="14" style="32" customWidth="1"/>
    <col min="3560" max="3560" width="1.7109375" style="32" customWidth="1"/>
    <col min="3561" max="3805" width="11.42578125" style="32"/>
    <col min="3806" max="3806" width="4.42578125" style="32" customWidth="1"/>
    <col min="3807" max="3807" width="11.42578125" style="32"/>
    <col min="3808" max="3808" width="17.5703125" style="32" customWidth="1"/>
    <col min="3809" max="3809" width="11.5703125" style="32" customWidth="1"/>
    <col min="3810" max="3813" width="11.42578125" style="32"/>
    <col min="3814" max="3814" width="22.5703125" style="32" customWidth="1"/>
    <col min="3815" max="3815" width="14" style="32" customWidth="1"/>
    <col min="3816" max="3816" width="1.7109375" style="32" customWidth="1"/>
    <col min="3817" max="4061" width="11.42578125" style="32"/>
    <col min="4062" max="4062" width="4.42578125" style="32" customWidth="1"/>
    <col min="4063" max="4063" width="11.42578125" style="32"/>
    <col min="4064" max="4064" width="17.5703125" style="32" customWidth="1"/>
    <col min="4065" max="4065" width="11.5703125" style="32" customWidth="1"/>
    <col min="4066" max="4069" width="11.42578125" style="32"/>
    <col min="4070" max="4070" width="22.5703125" style="32" customWidth="1"/>
    <col min="4071" max="4071" width="14" style="32" customWidth="1"/>
    <col min="4072" max="4072" width="1.7109375" style="32" customWidth="1"/>
    <col min="4073" max="4317" width="11.42578125" style="32"/>
    <col min="4318" max="4318" width="4.42578125" style="32" customWidth="1"/>
    <col min="4319" max="4319" width="11.42578125" style="32"/>
    <col min="4320" max="4320" width="17.5703125" style="32" customWidth="1"/>
    <col min="4321" max="4321" width="11.5703125" style="32" customWidth="1"/>
    <col min="4322" max="4325" width="11.42578125" style="32"/>
    <col min="4326" max="4326" width="22.5703125" style="32" customWidth="1"/>
    <col min="4327" max="4327" width="14" style="32" customWidth="1"/>
    <col min="4328" max="4328" width="1.7109375" style="32" customWidth="1"/>
    <col min="4329" max="4573" width="11.42578125" style="32"/>
    <col min="4574" max="4574" width="4.42578125" style="32" customWidth="1"/>
    <col min="4575" max="4575" width="11.42578125" style="32"/>
    <col min="4576" max="4576" width="17.5703125" style="32" customWidth="1"/>
    <col min="4577" max="4577" width="11.5703125" style="32" customWidth="1"/>
    <col min="4578" max="4581" width="11.42578125" style="32"/>
    <col min="4582" max="4582" width="22.5703125" style="32" customWidth="1"/>
    <col min="4583" max="4583" width="14" style="32" customWidth="1"/>
    <col min="4584" max="4584" width="1.7109375" style="32" customWidth="1"/>
    <col min="4585" max="4829" width="11.42578125" style="32"/>
    <col min="4830" max="4830" width="4.42578125" style="32" customWidth="1"/>
    <col min="4831" max="4831" width="11.42578125" style="32"/>
    <col min="4832" max="4832" width="17.5703125" style="32" customWidth="1"/>
    <col min="4833" max="4833" width="11.5703125" style="32" customWidth="1"/>
    <col min="4834" max="4837" width="11.42578125" style="32"/>
    <col min="4838" max="4838" width="22.5703125" style="32" customWidth="1"/>
    <col min="4839" max="4839" width="14" style="32" customWidth="1"/>
    <col min="4840" max="4840" width="1.7109375" style="32" customWidth="1"/>
    <col min="4841" max="5085" width="11.42578125" style="32"/>
    <col min="5086" max="5086" width="4.42578125" style="32" customWidth="1"/>
    <col min="5087" max="5087" width="11.42578125" style="32"/>
    <col min="5088" max="5088" width="17.5703125" style="32" customWidth="1"/>
    <col min="5089" max="5089" width="11.5703125" style="32" customWidth="1"/>
    <col min="5090" max="5093" width="11.42578125" style="32"/>
    <col min="5094" max="5094" width="22.5703125" style="32" customWidth="1"/>
    <col min="5095" max="5095" width="14" style="32" customWidth="1"/>
    <col min="5096" max="5096" width="1.7109375" style="32" customWidth="1"/>
    <col min="5097" max="5341" width="11.42578125" style="32"/>
    <col min="5342" max="5342" width="4.42578125" style="32" customWidth="1"/>
    <col min="5343" max="5343" width="11.42578125" style="32"/>
    <col min="5344" max="5344" width="17.5703125" style="32" customWidth="1"/>
    <col min="5345" max="5345" width="11.5703125" style="32" customWidth="1"/>
    <col min="5346" max="5349" width="11.42578125" style="32"/>
    <col min="5350" max="5350" width="22.5703125" style="32" customWidth="1"/>
    <col min="5351" max="5351" width="14" style="32" customWidth="1"/>
    <col min="5352" max="5352" width="1.7109375" style="32" customWidth="1"/>
    <col min="5353" max="5597" width="11.42578125" style="32"/>
    <col min="5598" max="5598" width="4.42578125" style="32" customWidth="1"/>
    <col min="5599" max="5599" width="11.42578125" style="32"/>
    <col min="5600" max="5600" width="17.5703125" style="32" customWidth="1"/>
    <col min="5601" max="5601" width="11.5703125" style="32" customWidth="1"/>
    <col min="5602" max="5605" width="11.42578125" style="32"/>
    <col min="5606" max="5606" width="22.5703125" style="32" customWidth="1"/>
    <col min="5607" max="5607" width="14" style="32" customWidth="1"/>
    <col min="5608" max="5608" width="1.7109375" style="32" customWidth="1"/>
    <col min="5609" max="5853" width="11.42578125" style="32"/>
    <col min="5854" max="5854" width="4.42578125" style="32" customWidth="1"/>
    <col min="5855" max="5855" width="11.42578125" style="32"/>
    <col min="5856" max="5856" width="17.5703125" style="32" customWidth="1"/>
    <col min="5857" max="5857" width="11.5703125" style="32" customWidth="1"/>
    <col min="5858" max="5861" width="11.42578125" style="32"/>
    <col min="5862" max="5862" width="22.5703125" style="32" customWidth="1"/>
    <col min="5863" max="5863" width="14" style="32" customWidth="1"/>
    <col min="5864" max="5864" width="1.7109375" style="32" customWidth="1"/>
    <col min="5865" max="6109" width="11.42578125" style="32"/>
    <col min="6110" max="6110" width="4.42578125" style="32" customWidth="1"/>
    <col min="6111" max="6111" width="11.42578125" style="32"/>
    <col min="6112" max="6112" width="17.5703125" style="32" customWidth="1"/>
    <col min="6113" max="6113" width="11.5703125" style="32" customWidth="1"/>
    <col min="6114" max="6117" width="11.42578125" style="32"/>
    <col min="6118" max="6118" width="22.5703125" style="32" customWidth="1"/>
    <col min="6119" max="6119" width="14" style="32" customWidth="1"/>
    <col min="6120" max="6120" width="1.7109375" style="32" customWidth="1"/>
    <col min="6121" max="6365" width="11.42578125" style="32"/>
    <col min="6366" max="6366" width="4.42578125" style="32" customWidth="1"/>
    <col min="6367" max="6367" width="11.42578125" style="32"/>
    <col min="6368" max="6368" width="17.5703125" style="32" customWidth="1"/>
    <col min="6369" max="6369" width="11.5703125" style="32" customWidth="1"/>
    <col min="6370" max="6373" width="11.42578125" style="32"/>
    <col min="6374" max="6374" width="22.5703125" style="32" customWidth="1"/>
    <col min="6375" max="6375" width="14" style="32" customWidth="1"/>
    <col min="6376" max="6376" width="1.7109375" style="32" customWidth="1"/>
    <col min="6377" max="6621" width="11.42578125" style="32"/>
    <col min="6622" max="6622" width="4.42578125" style="32" customWidth="1"/>
    <col min="6623" max="6623" width="11.42578125" style="32"/>
    <col min="6624" max="6624" width="17.5703125" style="32" customWidth="1"/>
    <col min="6625" max="6625" width="11.5703125" style="32" customWidth="1"/>
    <col min="6626" max="6629" width="11.42578125" style="32"/>
    <col min="6630" max="6630" width="22.5703125" style="32" customWidth="1"/>
    <col min="6631" max="6631" width="14" style="32" customWidth="1"/>
    <col min="6632" max="6632" width="1.7109375" style="32" customWidth="1"/>
    <col min="6633" max="6877" width="11.42578125" style="32"/>
    <col min="6878" max="6878" width="4.42578125" style="32" customWidth="1"/>
    <col min="6879" max="6879" width="11.42578125" style="32"/>
    <col min="6880" max="6880" width="17.5703125" style="32" customWidth="1"/>
    <col min="6881" max="6881" width="11.5703125" style="32" customWidth="1"/>
    <col min="6882" max="6885" width="11.42578125" style="32"/>
    <col min="6886" max="6886" width="22.5703125" style="32" customWidth="1"/>
    <col min="6887" max="6887" width="14" style="32" customWidth="1"/>
    <col min="6888" max="6888" width="1.7109375" style="32" customWidth="1"/>
    <col min="6889" max="7133" width="11.42578125" style="32"/>
    <col min="7134" max="7134" width="4.42578125" style="32" customWidth="1"/>
    <col min="7135" max="7135" width="11.42578125" style="32"/>
    <col min="7136" max="7136" width="17.5703125" style="32" customWidth="1"/>
    <col min="7137" max="7137" width="11.5703125" style="32" customWidth="1"/>
    <col min="7138" max="7141" width="11.42578125" style="32"/>
    <col min="7142" max="7142" width="22.5703125" style="32" customWidth="1"/>
    <col min="7143" max="7143" width="14" style="32" customWidth="1"/>
    <col min="7144" max="7144" width="1.7109375" style="32" customWidth="1"/>
    <col min="7145" max="7389" width="11.42578125" style="32"/>
    <col min="7390" max="7390" width="4.42578125" style="32" customWidth="1"/>
    <col min="7391" max="7391" width="11.42578125" style="32"/>
    <col min="7392" max="7392" width="17.5703125" style="32" customWidth="1"/>
    <col min="7393" max="7393" width="11.5703125" style="32" customWidth="1"/>
    <col min="7394" max="7397" width="11.42578125" style="32"/>
    <col min="7398" max="7398" width="22.5703125" style="32" customWidth="1"/>
    <col min="7399" max="7399" width="14" style="32" customWidth="1"/>
    <col min="7400" max="7400" width="1.7109375" style="32" customWidth="1"/>
    <col min="7401" max="7645" width="11.42578125" style="32"/>
    <col min="7646" max="7646" width="4.42578125" style="32" customWidth="1"/>
    <col min="7647" max="7647" width="11.42578125" style="32"/>
    <col min="7648" max="7648" width="17.5703125" style="32" customWidth="1"/>
    <col min="7649" max="7649" width="11.5703125" style="32" customWidth="1"/>
    <col min="7650" max="7653" width="11.42578125" style="32"/>
    <col min="7654" max="7654" width="22.5703125" style="32" customWidth="1"/>
    <col min="7655" max="7655" width="14" style="32" customWidth="1"/>
    <col min="7656" max="7656" width="1.7109375" style="32" customWidth="1"/>
    <col min="7657" max="7901" width="11.42578125" style="32"/>
    <col min="7902" max="7902" width="4.42578125" style="32" customWidth="1"/>
    <col min="7903" max="7903" width="11.42578125" style="32"/>
    <col min="7904" max="7904" width="17.5703125" style="32" customWidth="1"/>
    <col min="7905" max="7905" width="11.5703125" style="32" customWidth="1"/>
    <col min="7906" max="7909" width="11.42578125" style="32"/>
    <col min="7910" max="7910" width="22.5703125" style="32" customWidth="1"/>
    <col min="7911" max="7911" width="14" style="32" customWidth="1"/>
    <col min="7912" max="7912" width="1.7109375" style="32" customWidth="1"/>
    <col min="7913" max="8157" width="11.42578125" style="32"/>
    <col min="8158" max="8158" width="4.42578125" style="32" customWidth="1"/>
    <col min="8159" max="8159" width="11.42578125" style="32"/>
    <col min="8160" max="8160" width="17.5703125" style="32" customWidth="1"/>
    <col min="8161" max="8161" width="11.5703125" style="32" customWidth="1"/>
    <col min="8162" max="8165" width="11.42578125" style="32"/>
    <col min="8166" max="8166" width="22.5703125" style="32" customWidth="1"/>
    <col min="8167" max="8167" width="14" style="32" customWidth="1"/>
    <col min="8168" max="8168" width="1.7109375" style="32" customWidth="1"/>
    <col min="8169" max="8413" width="11.42578125" style="32"/>
    <col min="8414" max="8414" width="4.42578125" style="32" customWidth="1"/>
    <col min="8415" max="8415" width="11.42578125" style="32"/>
    <col min="8416" max="8416" width="17.5703125" style="32" customWidth="1"/>
    <col min="8417" max="8417" width="11.5703125" style="32" customWidth="1"/>
    <col min="8418" max="8421" width="11.42578125" style="32"/>
    <col min="8422" max="8422" width="22.5703125" style="32" customWidth="1"/>
    <col min="8423" max="8423" width="14" style="32" customWidth="1"/>
    <col min="8424" max="8424" width="1.7109375" style="32" customWidth="1"/>
    <col min="8425" max="8669" width="11.42578125" style="32"/>
    <col min="8670" max="8670" width="4.42578125" style="32" customWidth="1"/>
    <col min="8671" max="8671" width="11.42578125" style="32"/>
    <col min="8672" max="8672" width="17.5703125" style="32" customWidth="1"/>
    <col min="8673" max="8673" width="11.5703125" style="32" customWidth="1"/>
    <col min="8674" max="8677" width="11.42578125" style="32"/>
    <col min="8678" max="8678" width="22.5703125" style="32" customWidth="1"/>
    <col min="8679" max="8679" width="14" style="32" customWidth="1"/>
    <col min="8680" max="8680" width="1.7109375" style="32" customWidth="1"/>
    <col min="8681" max="8925" width="11.42578125" style="32"/>
    <col min="8926" max="8926" width="4.42578125" style="32" customWidth="1"/>
    <col min="8927" max="8927" width="11.42578125" style="32"/>
    <col min="8928" max="8928" width="17.5703125" style="32" customWidth="1"/>
    <col min="8929" max="8929" width="11.5703125" style="32" customWidth="1"/>
    <col min="8930" max="8933" width="11.42578125" style="32"/>
    <col min="8934" max="8934" width="22.5703125" style="32" customWidth="1"/>
    <col min="8935" max="8935" width="14" style="32" customWidth="1"/>
    <col min="8936" max="8936" width="1.7109375" style="32" customWidth="1"/>
    <col min="8937" max="9181" width="11.42578125" style="32"/>
    <col min="9182" max="9182" width="4.42578125" style="32" customWidth="1"/>
    <col min="9183" max="9183" width="11.42578125" style="32"/>
    <col min="9184" max="9184" width="17.5703125" style="32" customWidth="1"/>
    <col min="9185" max="9185" width="11.5703125" style="32" customWidth="1"/>
    <col min="9186" max="9189" width="11.42578125" style="32"/>
    <col min="9190" max="9190" width="22.5703125" style="32" customWidth="1"/>
    <col min="9191" max="9191" width="14" style="32" customWidth="1"/>
    <col min="9192" max="9192" width="1.7109375" style="32" customWidth="1"/>
    <col min="9193" max="9437" width="11.42578125" style="32"/>
    <col min="9438" max="9438" width="4.42578125" style="32" customWidth="1"/>
    <col min="9439" max="9439" width="11.42578125" style="32"/>
    <col min="9440" max="9440" width="17.5703125" style="32" customWidth="1"/>
    <col min="9441" max="9441" width="11.5703125" style="32" customWidth="1"/>
    <col min="9442" max="9445" width="11.42578125" style="32"/>
    <col min="9446" max="9446" width="22.5703125" style="32" customWidth="1"/>
    <col min="9447" max="9447" width="14" style="32" customWidth="1"/>
    <col min="9448" max="9448" width="1.7109375" style="32" customWidth="1"/>
    <col min="9449" max="9693" width="11.42578125" style="32"/>
    <col min="9694" max="9694" width="4.42578125" style="32" customWidth="1"/>
    <col min="9695" max="9695" width="11.42578125" style="32"/>
    <col min="9696" max="9696" width="17.5703125" style="32" customWidth="1"/>
    <col min="9697" max="9697" width="11.5703125" style="32" customWidth="1"/>
    <col min="9698" max="9701" width="11.42578125" style="32"/>
    <col min="9702" max="9702" width="22.5703125" style="32" customWidth="1"/>
    <col min="9703" max="9703" width="14" style="32" customWidth="1"/>
    <col min="9704" max="9704" width="1.7109375" style="32" customWidth="1"/>
    <col min="9705" max="9949" width="11.42578125" style="32"/>
    <col min="9950" max="9950" width="4.42578125" style="32" customWidth="1"/>
    <col min="9951" max="9951" width="11.42578125" style="32"/>
    <col min="9952" max="9952" width="17.5703125" style="32" customWidth="1"/>
    <col min="9953" max="9953" width="11.5703125" style="32" customWidth="1"/>
    <col min="9954" max="9957" width="11.42578125" style="32"/>
    <col min="9958" max="9958" width="22.5703125" style="32" customWidth="1"/>
    <col min="9959" max="9959" width="14" style="32" customWidth="1"/>
    <col min="9960" max="9960" width="1.7109375" style="32" customWidth="1"/>
    <col min="9961" max="10205" width="11.42578125" style="32"/>
    <col min="10206" max="10206" width="4.42578125" style="32" customWidth="1"/>
    <col min="10207" max="10207" width="11.42578125" style="32"/>
    <col min="10208" max="10208" width="17.5703125" style="32" customWidth="1"/>
    <col min="10209" max="10209" width="11.5703125" style="32" customWidth="1"/>
    <col min="10210" max="10213" width="11.42578125" style="32"/>
    <col min="10214" max="10214" width="22.5703125" style="32" customWidth="1"/>
    <col min="10215" max="10215" width="14" style="32" customWidth="1"/>
    <col min="10216" max="10216" width="1.7109375" style="32" customWidth="1"/>
    <col min="10217" max="10461" width="11.42578125" style="32"/>
    <col min="10462" max="10462" width="4.42578125" style="32" customWidth="1"/>
    <col min="10463" max="10463" width="11.42578125" style="32"/>
    <col min="10464" max="10464" width="17.5703125" style="32" customWidth="1"/>
    <col min="10465" max="10465" width="11.5703125" style="32" customWidth="1"/>
    <col min="10466" max="10469" width="11.42578125" style="32"/>
    <col min="10470" max="10470" width="22.5703125" style="32" customWidth="1"/>
    <col min="10471" max="10471" width="14" style="32" customWidth="1"/>
    <col min="10472" max="10472" width="1.7109375" style="32" customWidth="1"/>
    <col min="10473" max="10717" width="11.42578125" style="32"/>
    <col min="10718" max="10718" width="4.42578125" style="32" customWidth="1"/>
    <col min="10719" max="10719" width="11.42578125" style="32"/>
    <col min="10720" max="10720" width="17.5703125" style="32" customWidth="1"/>
    <col min="10721" max="10721" width="11.5703125" style="32" customWidth="1"/>
    <col min="10722" max="10725" width="11.42578125" style="32"/>
    <col min="10726" max="10726" width="22.5703125" style="32" customWidth="1"/>
    <col min="10727" max="10727" width="14" style="32" customWidth="1"/>
    <col min="10728" max="10728" width="1.7109375" style="32" customWidth="1"/>
    <col min="10729" max="10973" width="11.42578125" style="32"/>
    <col min="10974" max="10974" width="4.42578125" style="32" customWidth="1"/>
    <col min="10975" max="10975" width="11.42578125" style="32"/>
    <col min="10976" max="10976" width="17.5703125" style="32" customWidth="1"/>
    <col min="10977" max="10977" width="11.5703125" style="32" customWidth="1"/>
    <col min="10978" max="10981" width="11.42578125" style="32"/>
    <col min="10982" max="10982" width="22.5703125" style="32" customWidth="1"/>
    <col min="10983" max="10983" width="14" style="32" customWidth="1"/>
    <col min="10984" max="10984" width="1.7109375" style="32" customWidth="1"/>
    <col min="10985" max="11229" width="11.42578125" style="32"/>
    <col min="11230" max="11230" width="4.42578125" style="32" customWidth="1"/>
    <col min="11231" max="11231" width="11.42578125" style="32"/>
    <col min="11232" max="11232" width="17.5703125" style="32" customWidth="1"/>
    <col min="11233" max="11233" width="11.5703125" style="32" customWidth="1"/>
    <col min="11234" max="11237" width="11.42578125" style="32"/>
    <col min="11238" max="11238" width="22.5703125" style="32" customWidth="1"/>
    <col min="11239" max="11239" width="14" style="32" customWidth="1"/>
    <col min="11240" max="11240" width="1.7109375" style="32" customWidth="1"/>
    <col min="11241" max="11485" width="11.42578125" style="32"/>
    <col min="11486" max="11486" width="4.42578125" style="32" customWidth="1"/>
    <col min="11487" max="11487" width="11.42578125" style="32"/>
    <col min="11488" max="11488" width="17.5703125" style="32" customWidth="1"/>
    <col min="11489" max="11489" width="11.5703125" style="32" customWidth="1"/>
    <col min="11490" max="11493" width="11.42578125" style="32"/>
    <col min="11494" max="11494" width="22.5703125" style="32" customWidth="1"/>
    <col min="11495" max="11495" width="14" style="32" customWidth="1"/>
    <col min="11496" max="11496" width="1.7109375" style="32" customWidth="1"/>
    <col min="11497" max="11741" width="11.42578125" style="32"/>
    <col min="11742" max="11742" width="4.42578125" style="32" customWidth="1"/>
    <col min="11743" max="11743" width="11.42578125" style="32"/>
    <col min="11744" max="11744" width="17.5703125" style="32" customWidth="1"/>
    <col min="11745" max="11745" width="11.5703125" style="32" customWidth="1"/>
    <col min="11746" max="11749" width="11.42578125" style="32"/>
    <col min="11750" max="11750" width="22.5703125" style="32" customWidth="1"/>
    <col min="11751" max="11751" width="14" style="32" customWidth="1"/>
    <col min="11752" max="11752" width="1.7109375" style="32" customWidth="1"/>
    <col min="11753" max="11997" width="11.42578125" style="32"/>
    <col min="11998" max="11998" width="4.42578125" style="32" customWidth="1"/>
    <col min="11999" max="11999" width="11.42578125" style="32"/>
    <col min="12000" max="12000" width="17.5703125" style="32" customWidth="1"/>
    <col min="12001" max="12001" width="11.5703125" style="32" customWidth="1"/>
    <col min="12002" max="12005" width="11.42578125" style="32"/>
    <col min="12006" max="12006" width="22.5703125" style="32" customWidth="1"/>
    <col min="12007" max="12007" width="14" style="32" customWidth="1"/>
    <col min="12008" max="12008" width="1.7109375" style="32" customWidth="1"/>
    <col min="12009" max="12253" width="11.42578125" style="32"/>
    <col min="12254" max="12254" width="4.42578125" style="32" customWidth="1"/>
    <col min="12255" max="12255" width="11.42578125" style="32"/>
    <col min="12256" max="12256" width="17.5703125" style="32" customWidth="1"/>
    <col min="12257" max="12257" width="11.5703125" style="32" customWidth="1"/>
    <col min="12258" max="12261" width="11.42578125" style="32"/>
    <col min="12262" max="12262" width="22.5703125" style="32" customWidth="1"/>
    <col min="12263" max="12263" width="14" style="32" customWidth="1"/>
    <col min="12264" max="12264" width="1.7109375" style="32" customWidth="1"/>
    <col min="12265" max="12509" width="11.42578125" style="32"/>
    <col min="12510" max="12510" width="4.42578125" style="32" customWidth="1"/>
    <col min="12511" max="12511" width="11.42578125" style="32"/>
    <col min="12512" max="12512" width="17.5703125" style="32" customWidth="1"/>
    <col min="12513" max="12513" width="11.5703125" style="32" customWidth="1"/>
    <col min="12514" max="12517" width="11.42578125" style="32"/>
    <col min="12518" max="12518" width="22.5703125" style="32" customWidth="1"/>
    <col min="12519" max="12519" width="14" style="32" customWidth="1"/>
    <col min="12520" max="12520" width="1.7109375" style="32" customWidth="1"/>
    <col min="12521" max="12765" width="11.42578125" style="32"/>
    <col min="12766" max="12766" width="4.42578125" style="32" customWidth="1"/>
    <col min="12767" max="12767" width="11.42578125" style="32"/>
    <col min="12768" max="12768" width="17.5703125" style="32" customWidth="1"/>
    <col min="12769" max="12769" width="11.5703125" style="32" customWidth="1"/>
    <col min="12770" max="12773" width="11.42578125" style="32"/>
    <col min="12774" max="12774" width="22.5703125" style="32" customWidth="1"/>
    <col min="12775" max="12775" width="14" style="32" customWidth="1"/>
    <col min="12776" max="12776" width="1.7109375" style="32" customWidth="1"/>
    <col min="12777" max="13021" width="11.42578125" style="32"/>
    <col min="13022" max="13022" width="4.42578125" style="32" customWidth="1"/>
    <col min="13023" max="13023" width="11.42578125" style="32"/>
    <col min="13024" max="13024" width="17.5703125" style="32" customWidth="1"/>
    <col min="13025" max="13025" width="11.5703125" style="32" customWidth="1"/>
    <col min="13026" max="13029" width="11.42578125" style="32"/>
    <col min="13030" max="13030" width="22.5703125" style="32" customWidth="1"/>
    <col min="13031" max="13031" width="14" style="32" customWidth="1"/>
    <col min="13032" max="13032" width="1.7109375" style="32" customWidth="1"/>
    <col min="13033" max="13277" width="11.42578125" style="32"/>
    <col min="13278" max="13278" width="4.42578125" style="32" customWidth="1"/>
    <col min="13279" max="13279" width="11.42578125" style="32"/>
    <col min="13280" max="13280" width="17.5703125" style="32" customWidth="1"/>
    <col min="13281" max="13281" width="11.5703125" style="32" customWidth="1"/>
    <col min="13282" max="13285" width="11.42578125" style="32"/>
    <col min="13286" max="13286" width="22.5703125" style="32" customWidth="1"/>
    <col min="13287" max="13287" width="14" style="32" customWidth="1"/>
    <col min="13288" max="13288" width="1.7109375" style="32" customWidth="1"/>
    <col min="13289" max="13533" width="11.42578125" style="32"/>
    <col min="13534" max="13534" width="4.42578125" style="32" customWidth="1"/>
    <col min="13535" max="13535" width="11.42578125" style="32"/>
    <col min="13536" max="13536" width="17.5703125" style="32" customWidth="1"/>
    <col min="13537" max="13537" width="11.5703125" style="32" customWidth="1"/>
    <col min="13538" max="13541" width="11.42578125" style="32"/>
    <col min="13542" max="13542" width="22.5703125" style="32" customWidth="1"/>
    <col min="13543" max="13543" width="14" style="32" customWidth="1"/>
    <col min="13544" max="13544" width="1.7109375" style="32" customWidth="1"/>
    <col min="13545" max="13789" width="11.42578125" style="32"/>
    <col min="13790" max="13790" width="4.42578125" style="32" customWidth="1"/>
    <col min="13791" max="13791" width="11.42578125" style="32"/>
    <col min="13792" max="13792" width="17.5703125" style="32" customWidth="1"/>
    <col min="13793" max="13793" width="11.5703125" style="32" customWidth="1"/>
    <col min="13794" max="13797" width="11.42578125" style="32"/>
    <col min="13798" max="13798" width="22.5703125" style="32" customWidth="1"/>
    <col min="13799" max="13799" width="14" style="32" customWidth="1"/>
    <col min="13800" max="13800" width="1.7109375" style="32" customWidth="1"/>
    <col min="13801" max="14045" width="11.42578125" style="32"/>
    <col min="14046" max="14046" width="4.42578125" style="32" customWidth="1"/>
    <col min="14047" max="14047" width="11.42578125" style="32"/>
    <col min="14048" max="14048" width="17.5703125" style="32" customWidth="1"/>
    <col min="14049" max="14049" width="11.5703125" style="32" customWidth="1"/>
    <col min="14050" max="14053" width="11.42578125" style="32"/>
    <col min="14054" max="14054" width="22.5703125" style="32" customWidth="1"/>
    <col min="14055" max="14055" width="14" style="32" customWidth="1"/>
    <col min="14056" max="14056" width="1.7109375" style="32" customWidth="1"/>
    <col min="14057" max="14301" width="11.42578125" style="32"/>
    <col min="14302" max="14302" width="4.42578125" style="32" customWidth="1"/>
    <col min="14303" max="14303" width="11.42578125" style="32"/>
    <col min="14304" max="14304" width="17.5703125" style="32" customWidth="1"/>
    <col min="14305" max="14305" width="11.5703125" style="32" customWidth="1"/>
    <col min="14306" max="14309" width="11.42578125" style="32"/>
    <col min="14310" max="14310" width="22.5703125" style="32" customWidth="1"/>
    <col min="14311" max="14311" width="14" style="32" customWidth="1"/>
    <col min="14312" max="14312" width="1.7109375" style="32" customWidth="1"/>
    <col min="14313" max="14557" width="11.42578125" style="32"/>
    <col min="14558" max="14558" width="4.42578125" style="32" customWidth="1"/>
    <col min="14559" max="14559" width="11.42578125" style="32"/>
    <col min="14560" max="14560" width="17.5703125" style="32" customWidth="1"/>
    <col min="14561" max="14561" width="11.5703125" style="32" customWidth="1"/>
    <col min="14562" max="14565" width="11.42578125" style="32"/>
    <col min="14566" max="14566" width="22.5703125" style="32" customWidth="1"/>
    <col min="14567" max="14567" width="14" style="32" customWidth="1"/>
    <col min="14568" max="14568" width="1.7109375" style="32" customWidth="1"/>
    <col min="14569" max="14813" width="11.42578125" style="32"/>
    <col min="14814" max="14814" width="4.42578125" style="32" customWidth="1"/>
    <col min="14815" max="14815" width="11.42578125" style="32"/>
    <col min="14816" max="14816" width="17.5703125" style="32" customWidth="1"/>
    <col min="14817" max="14817" width="11.5703125" style="32" customWidth="1"/>
    <col min="14818" max="14821" width="11.42578125" style="32"/>
    <col min="14822" max="14822" width="22.5703125" style="32" customWidth="1"/>
    <col min="14823" max="14823" width="14" style="32" customWidth="1"/>
    <col min="14824" max="14824" width="1.7109375" style="32" customWidth="1"/>
    <col min="14825" max="15069" width="11.42578125" style="32"/>
    <col min="15070" max="15070" width="4.42578125" style="32" customWidth="1"/>
    <col min="15071" max="15071" width="11.42578125" style="32"/>
    <col min="15072" max="15072" width="17.5703125" style="32" customWidth="1"/>
    <col min="15073" max="15073" width="11.5703125" style="32" customWidth="1"/>
    <col min="15074" max="15077" width="11.42578125" style="32"/>
    <col min="15078" max="15078" width="22.5703125" style="32" customWidth="1"/>
    <col min="15079" max="15079" width="14" style="32" customWidth="1"/>
    <col min="15080" max="15080" width="1.7109375" style="32" customWidth="1"/>
    <col min="15081" max="15325" width="11.42578125" style="32"/>
    <col min="15326" max="15326" width="4.42578125" style="32" customWidth="1"/>
    <col min="15327" max="15327" width="11.42578125" style="32"/>
    <col min="15328" max="15328" width="17.5703125" style="32" customWidth="1"/>
    <col min="15329" max="15329" width="11.5703125" style="32" customWidth="1"/>
    <col min="15330" max="15333" width="11.42578125" style="32"/>
    <col min="15334" max="15334" width="22.5703125" style="32" customWidth="1"/>
    <col min="15335" max="15335" width="14" style="32" customWidth="1"/>
    <col min="15336" max="15336" width="1.7109375" style="32" customWidth="1"/>
    <col min="15337" max="15581" width="11.42578125" style="32"/>
    <col min="15582" max="15582" width="4.42578125" style="32" customWidth="1"/>
    <col min="15583" max="15583" width="11.42578125" style="32"/>
    <col min="15584" max="15584" width="17.5703125" style="32" customWidth="1"/>
    <col min="15585" max="15585" width="11.5703125" style="32" customWidth="1"/>
    <col min="15586" max="15589" width="11.42578125" style="32"/>
    <col min="15590" max="15590" width="22.5703125" style="32" customWidth="1"/>
    <col min="15591" max="15591" width="14" style="32" customWidth="1"/>
    <col min="15592" max="15592" width="1.7109375" style="32" customWidth="1"/>
    <col min="15593" max="15837" width="11.42578125" style="32"/>
    <col min="15838" max="15838" width="4.42578125" style="32" customWidth="1"/>
    <col min="15839" max="15839" width="11.42578125" style="32"/>
    <col min="15840" max="15840" width="17.5703125" style="32" customWidth="1"/>
    <col min="15841" max="15841" width="11.5703125" style="32" customWidth="1"/>
    <col min="15842" max="15845" width="11.42578125" style="32"/>
    <col min="15846" max="15846" width="22.5703125" style="32" customWidth="1"/>
    <col min="15847" max="15847" width="14" style="32" customWidth="1"/>
    <col min="15848" max="15848" width="1.7109375" style="32" customWidth="1"/>
    <col min="15849" max="16093" width="11.42578125" style="32"/>
    <col min="16094" max="16094" width="4.42578125" style="32" customWidth="1"/>
    <col min="16095" max="16095" width="11.42578125" style="32"/>
    <col min="16096" max="16096" width="17.5703125" style="32" customWidth="1"/>
    <col min="16097" max="16097" width="11.5703125" style="32" customWidth="1"/>
    <col min="16098" max="16101" width="11.42578125" style="32"/>
    <col min="16102" max="16102" width="22.5703125" style="32" customWidth="1"/>
    <col min="16103" max="16103" width="14" style="32" customWidth="1"/>
    <col min="16104" max="16104" width="1.7109375" style="32" customWidth="1"/>
    <col min="16105" max="16384" width="11.42578125" style="32"/>
  </cols>
  <sheetData>
    <row r="1" spans="2:10" ht="6" customHeight="1" thickBot="1" x14ac:dyDescent="0.25"/>
    <row r="2" spans="2:10" ht="19.5" customHeight="1" x14ac:dyDescent="0.2">
      <c r="B2" s="34"/>
      <c r="C2" s="35"/>
      <c r="D2" s="36" t="s">
        <v>125</v>
      </c>
      <c r="E2" s="37"/>
      <c r="F2" s="37"/>
      <c r="G2" s="37"/>
      <c r="H2" s="37"/>
      <c r="I2" s="38"/>
      <c r="J2" s="39" t="s">
        <v>126</v>
      </c>
    </row>
    <row r="3" spans="2:10" ht="13.5" thickBot="1" x14ac:dyDescent="0.25">
      <c r="B3" s="40"/>
      <c r="C3" s="41"/>
      <c r="D3" s="42"/>
      <c r="E3" s="43"/>
      <c r="F3" s="43"/>
      <c r="G3" s="43"/>
      <c r="H3" s="43"/>
      <c r="I3" s="44"/>
      <c r="J3" s="45"/>
    </row>
    <row r="4" spans="2:10" x14ac:dyDescent="0.2">
      <c r="B4" s="40"/>
      <c r="C4" s="41"/>
      <c r="D4" s="36" t="s">
        <v>127</v>
      </c>
      <c r="E4" s="37"/>
      <c r="F4" s="37"/>
      <c r="G4" s="37"/>
      <c r="H4" s="37"/>
      <c r="I4" s="38"/>
      <c r="J4" s="39" t="s">
        <v>128</v>
      </c>
    </row>
    <row r="5" spans="2:10" x14ac:dyDescent="0.2">
      <c r="B5" s="40"/>
      <c r="C5" s="41"/>
      <c r="D5" s="46"/>
      <c r="E5" s="47"/>
      <c r="F5" s="47"/>
      <c r="G5" s="47"/>
      <c r="H5" s="47"/>
      <c r="I5" s="48"/>
      <c r="J5" s="49"/>
    </row>
    <row r="6" spans="2:10" ht="13.5" thickBot="1" x14ac:dyDescent="0.25">
      <c r="B6" s="50"/>
      <c r="C6" s="51"/>
      <c r="D6" s="42"/>
      <c r="E6" s="43"/>
      <c r="F6" s="43"/>
      <c r="G6" s="43"/>
      <c r="H6" s="43"/>
      <c r="I6" s="44"/>
      <c r="J6" s="45"/>
    </row>
    <row r="7" spans="2:10" x14ac:dyDescent="0.2">
      <c r="B7" s="52"/>
      <c r="J7" s="53"/>
    </row>
    <row r="8" spans="2:10" x14ac:dyDescent="0.2">
      <c r="B8" s="52"/>
      <c r="J8" s="53"/>
    </row>
    <row r="9" spans="2:10" x14ac:dyDescent="0.2">
      <c r="B9" s="52"/>
      <c r="J9" s="53"/>
    </row>
    <row r="10" spans="2:10" x14ac:dyDescent="0.2">
      <c r="B10" s="52"/>
      <c r="C10" s="54" t="s">
        <v>186</v>
      </c>
      <c r="E10" s="55"/>
      <c r="H10" s="56"/>
      <c r="J10" s="53"/>
    </row>
    <row r="11" spans="2:10" x14ac:dyDescent="0.2">
      <c r="B11" s="52"/>
      <c r="J11" s="53"/>
    </row>
    <row r="12" spans="2:10" x14ac:dyDescent="0.2">
      <c r="B12" s="52"/>
      <c r="C12" s="54" t="s">
        <v>129</v>
      </c>
      <c r="J12" s="53"/>
    </row>
    <row r="13" spans="2:10" x14ac:dyDescent="0.2">
      <c r="B13" s="52"/>
      <c r="C13" s="54" t="s">
        <v>130</v>
      </c>
      <c r="J13" s="53"/>
    </row>
    <row r="14" spans="2:10" x14ac:dyDescent="0.2">
      <c r="B14" s="52"/>
      <c r="J14" s="53"/>
    </row>
    <row r="15" spans="2:10" x14ac:dyDescent="0.2">
      <c r="B15" s="52"/>
      <c r="C15" s="32" t="s">
        <v>187</v>
      </c>
      <c r="J15" s="53"/>
    </row>
    <row r="16" spans="2:10" x14ac:dyDescent="0.2">
      <c r="B16" s="52"/>
      <c r="C16" s="57"/>
      <c r="J16" s="53"/>
    </row>
    <row r="17" spans="2:12" x14ac:dyDescent="0.2">
      <c r="B17" s="52"/>
      <c r="C17" s="32" t="s">
        <v>188</v>
      </c>
      <c r="D17" s="55"/>
      <c r="H17" s="58" t="s">
        <v>131</v>
      </c>
      <c r="I17" s="59" t="s">
        <v>132</v>
      </c>
      <c r="J17" s="53"/>
    </row>
    <row r="18" spans="2:12" x14ac:dyDescent="0.2">
      <c r="B18" s="52"/>
      <c r="C18" s="54" t="s">
        <v>133</v>
      </c>
      <c r="D18" s="54"/>
      <c r="E18" s="54"/>
      <c r="F18" s="54"/>
      <c r="H18" s="60">
        <v>55</v>
      </c>
      <c r="I18" s="61">
        <v>13276703857</v>
      </c>
      <c r="J18" s="53"/>
    </row>
    <row r="19" spans="2:12" x14ac:dyDescent="0.2">
      <c r="B19" s="52"/>
      <c r="C19" s="32" t="s">
        <v>134</v>
      </c>
      <c r="H19" s="62">
        <v>6</v>
      </c>
      <c r="I19" s="63">
        <v>1008831817</v>
      </c>
      <c r="J19" s="53"/>
      <c r="L19" s="32" t="s">
        <v>192</v>
      </c>
    </row>
    <row r="20" spans="2:12" ht="15" x14ac:dyDescent="0.25">
      <c r="B20" s="52"/>
      <c r="C20" s="32" t="s">
        <v>135</v>
      </c>
      <c r="H20" s="62">
        <v>6</v>
      </c>
      <c r="I20" s="63">
        <v>7102660</v>
      </c>
      <c r="J20" s="53"/>
      <c r="L20" s="24" t="s">
        <v>193</v>
      </c>
    </row>
    <row r="21" spans="2:12" x14ac:dyDescent="0.2">
      <c r="B21" s="52"/>
      <c r="C21" s="32" t="s">
        <v>136</v>
      </c>
      <c r="H21" s="64"/>
      <c r="I21" s="63">
        <v>0</v>
      </c>
      <c r="J21" s="53"/>
      <c r="L21" s="32" t="s">
        <v>194</v>
      </c>
    </row>
    <row r="22" spans="2:12" x14ac:dyDescent="0.2">
      <c r="B22" s="52"/>
      <c r="C22" s="32" t="s">
        <v>137</v>
      </c>
      <c r="H22" s="65">
        <v>0</v>
      </c>
      <c r="I22" s="63">
        <v>0</v>
      </c>
      <c r="J22" s="53"/>
    </row>
    <row r="23" spans="2:12" ht="13.5" thickBot="1" x14ac:dyDescent="0.25">
      <c r="B23" s="52"/>
      <c r="C23" s="32" t="s">
        <v>138</v>
      </c>
      <c r="H23" s="66">
        <v>0</v>
      </c>
      <c r="I23" s="67">
        <v>0</v>
      </c>
      <c r="J23" s="53"/>
    </row>
    <row r="24" spans="2:12" x14ac:dyDescent="0.2">
      <c r="B24" s="52"/>
      <c r="C24" s="54" t="s">
        <v>139</v>
      </c>
      <c r="D24" s="54"/>
      <c r="E24" s="54"/>
      <c r="F24" s="54"/>
      <c r="H24" s="60">
        <f>H19+H20+H21+H22+H23</f>
        <v>12</v>
      </c>
      <c r="I24" s="61">
        <f>I19+I20+I21+I22+I23</f>
        <v>1015934477</v>
      </c>
      <c r="J24" s="53"/>
    </row>
    <row r="25" spans="2:12" x14ac:dyDescent="0.2">
      <c r="B25" s="52"/>
      <c r="C25" s="68" t="s">
        <v>140</v>
      </c>
      <c r="D25" s="68"/>
      <c r="E25" s="68"/>
      <c r="F25" s="68"/>
      <c r="G25" s="68"/>
      <c r="H25" s="69">
        <v>43</v>
      </c>
      <c r="I25" s="70">
        <f>11940820222+319949158</f>
        <v>12260769380</v>
      </c>
      <c r="J25" s="71"/>
      <c r="L25" s="32" t="s">
        <v>195</v>
      </c>
    </row>
    <row r="26" spans="2:12" ht="13.5" thickBot="1" x14ac:dyDescent="0.25">
      <c r="B26" s="52"/>
      <c r="C26" s="68" t="s">
        <v>141</v>
      </c>
      <c r="D26" s="68"/>
      <c r="E26" s="68"/>
      <c r="F26" s="68"/>
      <c r="G26" s="68"/>
      <c r="H26" s="72">
        <v>0</v>
      </c>
      <c r="I26" s="73"/>
      <c r="J26" s="53"/>
    </row>
    <row r="27" spans="2:12" x14ac:dyDescent="0.2">
      <c r="B27" s="52"/>
      <c r="C27" s="54" t="s">
        <v>142</v>
      </c>
      <c r="D27" s="54"/>
      <c r="E27" s="54"/>
      <c r="F27" s="54"/>
      <c r="H27" s="60">
        <f>H25+H26</f>
        <v>43</v>
      </c>
      <c r="I27" s="61">
        <f>I25+I26</f>
        <v>12260769380</v>
      </c>
      <c r="J27" s="53"/>
    </row>
    <row r="28" spans="2:12" ht="13.5" thickBot="1" x14ac:dyDescent="0.25">
      <c r="B28" s="52"/>
      <c r="C28" s="32" t="s">
        <v>143</v>
      </c>
      <c r="D28" s="54"/>
      <c r="E28" s="54"/>
      <c r="F28" s="54"/>
      <c r="H28" s="66">
        <v>0</v>
      </c>
      <c r="I28" s="67">
        <v>0</v>
      </c>
      <c r="J28" s="53"/>
    </row>
    <row r="29" spans="2:12" x14ac:dyDescent="0.2">
      <c r="B29" s="52"/>
      <c r="C29" s="54" t="s">
        <v>144</v>
      </c>
      <c r="D29" s="54"/>
      <c r="E29" s="54"/>
      <c r="F29" s="54"/>
      <c r="H29" s="65">
        <f>H28</f>
        <v>0</v>
      </c>
      <c r="I29" s="63">
        <f>I28</f>
        <v>0</v>
      </c>
      <c r="J29" s="53"/>
    </row>
    <row r="30" spans="2:12" x14ac:dyDescent="0.2">
      <c r="B30" s="52"/>
      <c r="C30" s="54"/>
      <c r="D30" s="54"/>
      <c r="E30" s="54"/>
      <c r="F30" s="54"/>
      <c r="H30" s="74"/>
      <c r="I30" s="61"/>
      <c r="J30" s="53"/>
    </row>
    <row r="31" spans="2:12" ht="13.5" thickBot="1" x14ac:dyDescent="0.25">
      <c r="B31" s="52"/>
      <c r="C31" s="54" t="s">
        <v>145</v>
      </c>
      <c r="D31" s="54"/>
      <c r="H31" s="75">
        <f>H24+H27+H29</f>
        <v>55</v>
      </c>
      <c r="I31" s="76">
        <f>I24+I25</f>
        <v>13276703857</v>
      </c>
      <c r="J31" s="53"/>
    </row>
    <row r="32" spans="2:12" ht="13.5" thickTop="1" x14ac:dyDescent="0.2">
      <c r="B32" s="52"/>
      <c r="C32" s="54"/>
      <c r="D32" s="54"/>
      <c r="H32" s="77"/>
      <c r="I32" s="63">
        <f>+I18-I31</f>
        <v>0</v>
      </c>
      <c r="J32" s="53"/>
    </row>
    <row r="33" spans="2:10" x14ac:dyDescent="0.2">
      <c r="B33" s="52"/>
      <c r="G33" s="77"/>
      <c r="H33" s="77"/>
      <c r="J33" s="53"/>
    </row>
    <row r="34" spans="2:10" x14ac:dyDescent="0.2">
      <c r="B34" s="52"/>
      <c r="G34" s="77"/>
      <c r="H34" s="77"/>
      <c r="J34" s="53"/>
    </row>
    <row r="35" spans="2:10" x14ac:dyDescent="0.2">
      <c r="B35" s="52"/>
      <c r="G35" s="77"/>
      <c r="H35" s="77"/>
      <c r="J35" s="53"/>
    </row>
    <row r="36" spans="2:10" ht="13.5" thickBot="1" x14ac:dyDescent="0.25">
      <c r="B36" s="52"/>
      <c r="C36" s="78" t="s">
        <v>146</v>
      </c>
      <c r="D36" s="78"/>
      <c r="G36" s="79" t="s">
        <v>147</v>
      </c>
      <c r="H36" s="78"/>
      <c r="J36" s="53"/>
    </row>
    <row r="37" spans="2:10" ht="4.5" customHeight="1" x14ac:dyDescent="0.2">
      <c r="B37" s="52"/>
      <c r="C37" s="77"/>
      <c r="D37" s="77"/>
      <c r="G37" s="77"/>
      <c r="H37" s="77"/>
      <c r="J37" s="53"/>
    </row>
    <row r="38" spans="2:10" x14ac:dyDescent="0.2">
      <c r="B38" s="52"/>
      <c r="C38" s="54" t="s">
        <v>148</v>
      </c>
      <c r="G38" s="80" t="s">
        <v>149</v>
      </c>
      <c r="H38" s="77"/>
      <c r="J38" s="53"/>
    </row>
    <row r="39" spans="2:10" x14ac:dyDescent="0.2">
      <c r="B39" s="52"/>
      <c r="G39" s="77"/>
      <c r="H39" s="77"/>
      <c r="J39" s="53"/>
    </row>
    <row r="40" spans="2:10" ht="18.75" customHeight="1" thickBot="1" x14ac:dyDescent="0.25">
      <c r="B40" s="81"/>
      <c r="C40" s="82"/>
      <c r="D40" s="82"/>
      <c r="E40" s="82"/>
      <c r="F40" s="82"/>
      <c r="G40" s="78"/>
      <c r="H40" s="78"/>
      <c r="I40" s="83"/>
      <c r="J40" s="84"/>
    </row>
  </sheetData>
  <printOptions horizontalCentered="1" verticalCentered="1"/>
  <pageMargins left="0.70866141732283472" right="0.70866141732283472" top="0.74803149606299213" bottom="0.74803149606299213" header="0.31496062992125984" footer="0.31496062992125984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opLeftCell="A4" zoomScaleNormal="100" zoomScaleSheetLayoutView="100" workbookViewId="0">
      <selection activeCell="L4" sqref="L1:O1048576"/>
    </sheetView>
  </sheetViews>
  <sheetFormatPr baseColWidth="10" defaultRowHeight="12.75" x14ac:dyDescent="0.2"/>
  <cols>
    <col min="1" max="1" width="4.42578125" style="32" customWidth="1"/>
    <col min="2" max="2" width="11.42578125" style="32"/>
    <col min="3" max="3" width="18.7109375" style="32" customWidth="1"/>
    <col min="4" max="4" width="18.28515625" style="32" customWidth="1"/>
    <col min="5" max="5" width="9.140625" style="32" customWidth="1"/>
    <col min="6" max="8" width="11.42578125" style="32"/>
    <col min="9" max="9" width="19.85546875" style="32" customWidth="1"/>
    <col min="10" max="10" width="15.85546875" style="32" customWidth="1"/>
    <col min="11" max="11" width="7.140625" style="32" customWidth="1"/>
    <col min="12" max="212" width="11.42578125" style="32"/>
    <col min="213" max="213" width="4.42578125" style="32" customWidth="1"/>
    <col min="214" max="214" width="11.42578125" style="32"/>
    <col min="215" max="215" width="17.5703125" style="32" customWidth="1"/>
    <col min="216" max="216" width="11.5703125" style="32" customWidth="1"/>
    <col min="217" max="220" width="11.42578125" style="32"/>
    <col min="221" max="221" width="22.5703125" style="32" customWidth="1"/>
    <col min="222" max="222" width="14" style="32" customWidth="1"/>
    <col min="223" max="223" width="1.7109375" style="32" customWidth="1"/>
    <col min="224" max="468" width="11.42578125" style="32"/>
    <col min="469" max="469" width="4.42578125" style="32" customWidth="1"/>
    <col min="470" max="470" width="11.42578125" style="32"/>
    <col min="471" max="471" width="17.5703125" style="32" customWidth="1"/>
    <col min="472" max="472" width="11.5703125" style="32" customWidth="1"/>
    <col min="473" max="476" width="11.42578125" style="32"/>
    <col min="477" max="477" width="22.5703125" style="32" customWidth="1"/>
    <col min="478" max="478" width="14" style="32" customWidth="1"/>
    <col min="479" max="479" width="1.7109375" style="32" customWidth="1"/>
    <col min="480" max="724" width="11.42578125" style="32"/>
    <col min="725" max="725" width="4.42578125" style="32" customWidth="1"/>
    <col min="726" max="726" width="11.42578125" style="32"/>
    <col min="727" max="727" width="17.5703125" style="32" customWidth="1"/>
    <col min="728" max="728" width="11.5703125" style="32" customWidth="1"/>
    <col min="729" max="732" width="11.42578125" style="32"/>
    <col min="733" max="733" width="22.5703125" style="32" customWidth="1"/>
    <col min="734" max="734" width="14" style="32" customWidth="1"/>
    <col min="735" max="735" width="1.7109375" style="32" customWidth="1"/>
    <col min="736" max="980" width="11.42578125" style="32"/>
    <col min="981" max="981" width="4.42578125" style="32" customWidth="1"/>
    <col min="982" max="982" width="11.42578125" style="32"/>
    <col min="983" max="983" width="17.5703125" style="32" customWidth="1"/>
    <col min="984" max="984" width="11.5703125" style="32" customWidth="1"/>
    <col min="985" max="988" width="11.42578125" style="32"/>
    <col min="989" max="989" width="22.5703125" style="32" customWidth="1"/>
    <col min="990" max="990" width="14" style="32" customWidth="1"/>
    <col min="991" max="991" width="1.7109375" style="32" customWidth="1"/>
    <col min="992" max="1236" width="11.42578125" style="32"/>
    <col min="1237" max="1237" width="4.42578125" style="32" customWidth="1"/>
    <col min="1238" max="1238" width="11.42578125" style="32"/>
    <col min="1239" max="1239" width="17.5703125" style="32" customWidth="1"/>
    <col min="1240" max="1240" width="11.5703125" style="32" customWidth="1"/>
    <col min="1241" max="1244" width="11.42578125" style="32"/>
    <col min="1245" max="1245" width="22.5703125" style="32" customWidth="1"/>
    <col min="1246" max="1246" width="14" style="32" customWidth="1"/>
    <col min="1247" max="1247" width="1.7109375" style="32" customWidth="1"/>
    <col min="1248" max="1492" width="11.42578125" style="32"/>
    <col min="1493" max="1493" width="4.42578125" style="32" customWidth="1"/>
    <col min="1494" max="1494" width="11.42578125" style="32"/>
    <col min="1495" max="1495" width="17.5703125" style="32" customWidth="1"/>
    <col min="1496" max="1496" width="11.5703125" style="32" customWidth="1"/>
    <col min="1497" max="1500" width="11.42578125" style="32"/>
    <col min="1501" max="1501" width="22.5703125" style="32" customWidth="1"/>
    <col min="1502" max="1502" width="14" style="32" customWidth="1"/>
    <col min="1503" max="1503" width="1.7109375" style="32" customWidth="1"/>
    <col min="1504" max="1748" width="11.42578125" style="32"/>
    <col min="1749" max="1749" width="4.42578125" style="32" customWidth="1"/>
    <col min="1750" max="1750" width="11.42578125" style="32"/>
    <col min="1751" max="1751" width="17.5703125" style="32" customWidth="1"/>
    <col min="1752" max="1752" width="11.5703125" style="32" customWidth="1"/>
    <col min="1753" max="1756" width="11.42578125" style="32"/>
    <col min="1757" max="1757" width="22.5703125" style="32" customWidth="1"/>
    <col min="1758" max="1758" width="14" style="32" customWidth="1"/>
    <col min="1759" max="1759" width="1.7109375" style="32" customWidth="1"/>
    <col min="1760" max="2004" width="11.42578125" style="32"/>
    <col min="2005" max="2005" width="4.42578125" style="32" customWidth="1"/>
    <col min="2006" max="2006" width="11.42578125" style="32"/>
    <col min="2007" max="2007" width="17.5703125" style="32" customWidth="1"/>
    <col min="2008" max="2008" width="11.5703125" style="32" customWidth="1"/>
    <col min="2009" max="2012" width="11.42578125" style="32"/>
    <col min="2013" max="2013" width="22.5703125" style="32" customWidth="1"/>
    <col min="2014" max="2014" width="14" style="32" customWidth="1"/>
    <col min="2015" max="2015" width="1.7109375" style="32" customWidth="1"/>
    <col min="2016" max="2260" width="11.42578125" style="32"/>
    <col min="2261" max="2261" width="4.42578125" style="32" customWidth="1"/>
    <col min="2262" max="2262" width="11.42578125" style="32"/>
    <col min="2263" max="2263" width="17.5703125" style="32" customWidth="1"/>
    <col min="2264" max="2264" width="11.5703125" style="32" customWidth="1"/>
    <col min="2265" max="2268" width="11.42578125" style="32"/>
    <col min="2269" max="2269" width="22.5703125" style="32" customWidth="1"/>
    <col min="2270" max="2270" width="14" style="32" customWidth="1"/>
    <col min="2271" max="2271" width="1.7109375" style="32" customWidth="1"/>
    <col min="2272" max="2516" width="11.42578125" style="32"/>
    <col min="2517" max="2517" width="4.42578125" style="32" customWidth="1"/>
    <col min="2518" max="2518" width="11.42578125" style="32"/>
    <col min="2519" max="2519" width="17.5703125" style="32" customWidth="1"/>
    <col min="2520" max="2520" width="11.5703125" style="32" customWidth="1"/>
    <col min="2521" max="2524" width="11.42578125" style="32"/>
    <col min="2525" max="2525" width="22.5703125" style="32" customWidth="1"/>
    <col min="2526" max="2526" width="14" style="32" customWidth="1"/>
    <col min="2527" max="2527" width="1.7109375" style="32" customWidth="1"/>
    <col min="2528" max="2772" width="11.42578125" style="32"/>
    <col min="2773" max="2773" width="4.42578125" style="32" customWidth="1"/>
    <col min="2774" max="2774" width="11.42578125" style="32"/>
    <col min="2775" max="2775" width="17.5703125" style="32" customWidth="1"/>
    <col min="2776" max="2776" width="11.5703125" style="32" customWidth="1"/>
    <col min="2777" max="2780" width="11.42578125" style="32"/>
    <col min="2781" max="2781" width="22.5703125" style="32" customWidth="1"/>
    <col min="2782" max="2782" width="14" style="32" customWidth="1"/>
    <col min="2783" max="2783" width="1.7109375" style="32" customWidth="1"/>
    <col min="2784" max="3028" width="11.42578125" style="32"/>
    <col min="3029" max="3029" width="4.42578125" style="32" customWidth="1"/>
    <col min="3030" max="3030" width="11.42578125" style="32"/>
    <col min="3031" max="3031" width="17.5703125" style="32" customWidth="1"/>
    <col min="3032" max="3032" width="11.5703125" style="32" customWidth="1"/>
    <col min="3033" max="3036" width="11.42578125" style="32"/>
    <col min="3037" max="3037" width="22.5703125" style="32" customWidth="1"/>
    <col min="3038" max="3038" width="14" style="32" customWidth="1"/>
    <col min="3039" max="3039" width="1.7109375" style="32" customWidth="1"/>
    <col min="3040" max="3284" width="11.42578125" style="32"/>
    <col min="3285" max="3285" width="4.42578125" style="32" customWidth="1"/>
    <col min="3286" max="3286" width="11.42578125" style="32"/>
    <col min="3287" max="3287" width="17.5703125" style="32" customWidth="1"/>
    <col min="3288" max="3288" width="11.5703125" style="32" customWidth="1"/>
    <col min="3289" max="3292" width="11.42578125" style="32"/>
    <col min="3293" max="3293" width="22.5703125" style="32" customWidth="1"/>
    <col min="3294" max="3294" width="14" style="32" customWidth="1"/>
    <col min="3295" max="3295" width="1.7109375" style="32" customWidth="1"/>
    <col min="3296" max="3540" width="11.42578125" style="32"/>
    <col min="3541" max="3541" width="4.42578125" style="32" customWidth="1"/>
    <col min="3542" max="3542" width="11.42578125" style="32"/>
    <col min="3543" max="3543" width="17.5703125" style="32" customWidth="1"/>
    <col min="3544" max="3544" width="11.5703125" style="32" customWidth="1"/>
    <col min="3545" max="3548" width="11.42578125" style="32"/>
    <col min="3549" max="3549" width="22.5703125" style="32" customWidth="1"/>
    <col min="3550" max="3550" width="14" style="32" customWidth="1"/>
    <col min="3551" max="3551" width="1.7109375" style="32" customWidth="1"/>
    <col min="3552" max="3796" width="11.42578125" style="32"/>
    <col min="3797" max="3797" width="4.42578125" style="32" customWidth="1"/>
    <col min="3798" max="3798" width="11.42578125" style="32"/>
    <col min="3799" max="3799" width="17.5703125" style="32" customWidth="1"/>
    <col min="3800" max="3800" width="11.5703125" style="32" customWidth="1"/>
    <col min="3801" max="3804" width="11.42578125" style="32"/>
    <col min="3805" max="3805" width="22.5703125" style="32" customWidth="1"/>
    <col min="3806" max="3806" width="14" style="32" customWidth="1"/>
    <col min="3807" max="3807" width="1.7109375" style="32" customWidth="1"/>
    <col min="3808" max="4052" width="11.42578125" style="32"/>
    <col min="4053" max="4053" width="4.42578125" style="32" customWidth="1"/>
    <col min="4054" max="4054" width="11.42578125" style="32"/>
    <col min="4055" max="4055" width="17.5703125" style="32" customWidth="1"/>
    <col min="4056" max="4056" width="11.5703125" style="32" customWidth="1"/>
    <col min="4057" max="4060" width="11.42578125" style="32"/>
    <col min="4061" max="4061" width="22.5703125" style="32" customWidth="1"/>
    <col min="4062" max="4062" width="14" style="32" customWidth="1"/>
    <col min="4063" max="4063" width="1.7109375" style="32" customWidth="1"/>
    <col min="4064" max="4308" width="11.42578125" style="32"/>
    <col min="4309" max="4309" width="4.42578125" style="32" customWidth="1"/>
    <col min="4310" max="4310" width="11.42578125" style="32"/>
    <col min="4311" max="4311" width="17.5703125" style="32" customWidth="1"/>
    <col min="4312" max="4312" width="11.5703125" style="32" customWidth="1"/>
    <col min="4313" max="4316" width="11.42578125" style="32"/>
    <col min="4317" max="4317" width="22.5703125" style="32" customWidth="1"/>
    <col min="4318" max="4318" width="14" style="32" customWidth="1"/>
    <col min="4319" max="4319" width="1.7109375" style="32" customWidth="1"/>
    <col min="4320" max="4564" width="11.42578125" style="32"/>
    <col min="4565" max="4565" width="4.42578125" style="32" customWidth="1"/>
    <col min="4566" max="4566" width="11.42578125" style="32"/>
    <col min="4567" max="4567" width="17.5703125" style="32" customWidth="1"/>
    <col min="4568" max="4568" width="11.5703125" style="32" customWidth="1"/>
    <col min="4569" max="4572" width="11.42578125" style="32"/>
    <col min="4573" max="4573" width="22.5703125" style="32" customWidth="1"/>
    <col min="4574" max="4574" width="14" style="32" customWidth="1"/>
    <col min="4575" max="4575" width="1.7109375" style="32" customWidth="1"/>
    <col min="4576" max="4820" width="11.42578125" style="32"/>
    <col min="4821" max="4821" width="4.42578125" style="32" customWidth="1"/>
    <col min="4822" max="4822" width="11.42578125" style="32"/>
    <col min="4823" max="4823" width="17.5703125" style="32" customWidth="1"/>
    <col min="4824" max="4824" width="11.5703125" style="32" customWidth="1"/>
    <col min="4825" max="4828" width="11.42578125" style="32"/>
    <col min="4829" max="4829" width="22.5703125" style="32" customWidth="1"/>
    <col min="4830" max="4830" width="14" style="32" customWidth="1"/>
    <col min="4831" max="4831" width="1.7109375" style="32" customWidth="1"/>
    <col min="4832" max="5076" width="11.42578125" style="32"/>
    <col min="5077" max="5077" width="4.42578125" style="32" customWidth="1"/>
    <col min="5078" max="5078" width="11.42578125" style="32"/>
    <col min="5079" max="5079" width="17.5703125" style="32" customWidth="1"/>
    <col min="5080" max="5080" width="11.5703125" style="32" customWidth="1"/>
    <col min="5081" max="5084" width="11.42578125" style="32"/>
    <col min="5085" max="5085" width="22.5703125" style="32" customWidth="1"/>
    <col min="5086" max="5086" width="14" style="32" customWidth="1"/>
    <col min="5087" max="5087" width="1.7109375" style="32" customWidth="1"/>
    <col min="5088" max="5332" width="11.42578125" style="32"/>
    <col min="5333" max="5333" width="4.42578125" style="32" customWidth="1"/>
    <col min="5334" max="5334" width="11.42578125" style="32"/>
    <col min="5335" max="5335" width="17.5703125" style="32" customWidth="1"/>
    <col min="5336" max="5336" width="11.5703125" style="32" customWidth="1"/>
    <col min="5337" max="5340" width="11.42578125" style="32"/>
    <col min="5341" max="5341" width="22.5703125" style="32" customWidth="1"/>
    <col min="5342" max="5342" width="14" style="32" customWidth="1"/>
    <col min="5343" max="5343" width="1.7109375" style="32" customWidth="1"/>
    <col min="5344" max="5588" width="11.42578125" style="32"/>
    <col min="5589" max="5589" width="4.42578125" style="32" customWidth="1"/>
    <col min="5590" max="5590" width="11.42578125" style="32"/>
    <col min="5591" max="5591" width="17.5703125" style="32" customWidth="1"/>
    <col min="5592" max="5592" width="11.5703125" style="32" customWidth="1"/>
    <col min="5593" max="5596" width="11.42578125" style="32"/>
    <col min="5597" max="5597" width="22.5703125" style="32" customWidth="1"/>
    <col min="5598" max="5598" width="14" style="32" customWidth="1"/>
    <col min="5599" max="5599" width="1.7109375" style="32" customWidth="1"/>
    <col min="5600" max="5844" width="11.42578125" style="32"/>
    <col min="5845" max="5845" width="4.42578125" style="32" customWidth="1"/>
    <col min="5846" max="5846" width="11.42578125" style="32"/>
    <col min="5847" max="5847" width="17.5703125" style="32" customWidth="1"/>
    <col min="5848" max="5848" width="11.5703125" style="32" customWidth="1"/>
    <col min="5849" max="5852" width="11.42578125" style="32"/>
    <col min="5853" max="5853" width="22.5703125" style="32" customWidth="1"/>
    <col min="5854" max="5854" width="14" style="32" customWidth="1"/>
    <col min="5855" max="5855" width="1.7109375" style="32" customWidth="1"/>
    <col min="5856" max="6100" width="11.42578125" style="32"/>
    <col min="6101" max="6101" width="4.42578125" style="32" customWidth="1"/>
    <col min="6102" max="6102" width="11.42578125" style="32"/>
    <col min="6103" max="6103" width="17.5703125" style="32" customWidth="1"/>
    <col min="6104" max="6104" width="11.5703125" style="32" customWidth="1"/>
    <col min="6105" max="6108" width="11.42578125" style="32"/>
    <col min="6109" max="6109" width="22.5703125" style="32" customWidth="1"/>
    <col min="6110" max="6110" width="14" style="32" customWidth="1"/>
    <col min="6111" max="6111" width="1.7109375" style="32" customWidth="1"/>
    <col min="6112" max="6356" width="11.42578125" style="32"/>
    <col min="6357" max="6357" width="4.42578125" style="32" customWidth="1"/>
    <col min="6358" max="6358" width="11.42578125" style="32"/>
    <col min="6359" max="6359" width="17.5703125" style="32" customWidth="1"/>
    <col min="6360" max="6360" width="11.5703125" style="32" customWidth="1"/>
    <col min="6361" max="6364" width="11.42578125" style="32"/>
    <col min="6365" max="6365" width="22.5703125" style="32" customWidth="1"/>
    <col min="6366" max="6366" width="14" style="32" customWidth="1"/>
    <col min="6367" max="6367" width="1.7109375" style="32" customWidth="1"/>
    <col min="6368" max="6612" width="11.42578125" style="32"/>
    <col min="6613" max="6613" width="4.42578125" style="32" customWidth="1"/>
    <col min="6614" max="6614" width="11.42578125" style="32"/>
    <col min="6615" max="6615" width="17.5703125" style="32" customWidth="1"/>
    <col min="6616" max="6616" width="11.5703125" style="32" customWidth="1"/>
    <col min="6617" max="6620" width="11.42578125" style="32"/>
    <col min="6621" max="6621" width="22.5703125" style="32" customWidth="1"/>
    <col min="6622" max="6622" width="14" style="32" customWidth="1"/>
    <col min="6623" max="6623" width="1.7109375" style="32" customWidth="1"/>
    <col min="6624" max="6868" width="11.42578125" style="32"/>
    <col min="6869" max="6869" width="4.42578125" style="32" customWidth="1"/>
    <col min="6870" max="6870" width="11.42578125" style="32"/>
    <col min="6871" max="6871" width="17.5703125" style="32" customWidth="1"/>
    <col min="6872" max="6872" width="11.5703125" style="32" customWidth="1"/>
    <col min="6873" max="6876" width="11.42578125" style="32"/>
    <col min="6877" max="6877" width="22.5703125" style="32" customWidth="1"/>
    <col min="6878" max="6878" width="14" style="32" customWidth="1"/>
    <col min="6879" max="6879" width="1.7109375" style="32" customWidth="1"/>
    <col min="6880" max="7124" width="11.42578125" style="32"/>
    <col min="7125" max="7125" width="4.42578125" style="32" customWidth="1"/>
    <col min="7126" max="7126" width="11.42578125" style="32"/>
    <col min="7127" max="7127" width="17.5703125" style="32" customWidth="1"/>
    <col min="7128" max="7128" width="11.5703125" style="32" customWidth="1"/>
    <col min="7129" max="7132" width="11.42578125" style="32"/>
    <col min="7133" max="7133" width="22.5703125" style="32" customWidth="1"/>
    <col min="7134" max="7134" width="14" style="32" customWidth="1"/>
    <col min="7135" max="7135" width="1.7109375" style="32" customWidth="1"/>
    <col min="7136" max="7380" width="11.42578125" style="32"/>
    <col min="7381" max="7381" width="4.42578125" style="32" customWidth="1"/>
    <col min="7382" max="7382" width="11.42578125" style="32"/>
    <col min="7383" max="7383" width="17.5703125" style="32" customWidth="1"/>
    <col min="7384" max="7384" width="11.5703125" style="32" customWidth="1"/>
    <col min="7385" max="7388" width="11.42578125" style="32"/>
    <col min="7389" max="7389" width="22.5703125" style="32" customWidth="1"/>
    <col min="7390" max="7390" width="14" style="32" customWidth="1"/>
    <col min="7391" max="7391" width="1.7109375" style="32" customWidth="1"/>
    <col min="7392" max="7636" width="11.42578125" style="32"/>
    <col min="7637" max="7637" width="4.42578125" style="32" customWidth="1"/>
    <col min="7638" max="7638" width="11.42578125" style="32"/>
    <col min="7639" max="7639" width="17.5703125" style="32" customWidth="1"/>
    <col min="7640" max="7640" width="11.5703125" style="32" customWidth="1"/>
    <col min="7641" max="7644" width="11.42578125" style="32"/>
    <col min="7645" max="7645" width="22.5703125" style="32" customWidth="1"/>
    <col min="7646" max="7646" width="14" style="32" customWidth="1"/>
    <col min="7647" max="7647" width="1.7109375" style="32" customWidth="1"/>
    <col min="7648" max="7892" width="11.42578125" style="32"/>
    <col min="7893" max="7893" width="4.42578125" style="32" customWidth="1"/>
    <col min="7894" max="7894" width="11.42578125" style="32"/>
    <col min="7895" max="7895" width="17.5703125" style="32" customWidth="1"/>
    <col min="7896" max="7896" width="11.5703125" style="32" customWidth="1"/>
    <col min="7897" max="7900" width="11.42578125" style="32"/>
    <col min="7901" max="7901" width="22.5703125" style="32" customWidth="1"/>
    <col min="7902" max="7902" width="14" style="32" customWidth="1"/>
    <col min="7903" max="7903" width="1.7109375" style="32" customWidth="1"/>
    <col min="7904" max="8148" width="11.42578125" style="32"/>
    <col min="8149" max="8149" width="4.42578125" style="32" customWidth="1"/>
    <col min="8150" max="8150" width="11.42578125" style="32"/>
    <col min="8151" max="8151" width="17.5703125" style="32" customWidth="1"/>
    <col min="8152" max="8152" width="11.5703125" style="32" customWidth="1"/>
    <col min="8153" max="8156" width="11.42578125" style="32"/>
    <col min="8157" max="8157" width="22.5703125" style="32" customWidth="1"/>
    <col min="8158" max="8158" width="14" style="32" customWidth="1"/>
    <col min="8159" max="8159" width="1.7109375" style="32" customWidth="1"/>
    <col min="8160" max="8404" width="11.42578125" style="32"/>
    <col min="8405" max="8405" width="4.42578125" style="32" customWidth="1"/>
    <col min="8406" max="8406" width="11.42578125" style="32"/>
    <col min="8407" max="8407" width="17.5703125" style="32" customWidth="1"/>
    <col min="8408" max="8408" width="11.5703125" style="32" customWidth="1"/>
    <col min="8409" max="8412" width="11.42578125" style="32"/>
    <col min="8413" max="8413" width="22.5703125" style="32" customWidth="1"/>
    <col min="8414" max="8414" width="14" style="32" customWidth="1"/>
    <col min="8415" max="8415" width="1.7109375" style="32" customWidth="1"/>
    <col min="8416" max="8660" width="11.42578125" style="32"/>
    <col min="8661" max="8661" width="4.42578125" style="32" customWidth="1"/>
    <col min="8662" max="8662" width="11.42578125" style="32"/>
    <col min="8663" max="8663" width="17.5703125" style="32" customWidth="1"/>
    <col min="8664" max="8664" width="11.5703125" style="32" customWidth="1"/>
    <col min="8665" max="8668" width="11.42578125" style="32"/>
    <col min="8669" max="8669" width="22.5703125" style="32" customWidth="1"/>
    <col min="8670" max="8670" width="14" style="32" customWidth="1"/>
    <col min="8671" max="8671" width="1.7109375" style="32" customWidth="1"/>
    <col min="8672" max="8916" width="11.42578125" style="32"/>
    <col min="8917" max="8917" width="4.42578125" style="32" customWidth="1"/>
    <col min="8918" max="8918" width="11.42578125" style="32"/>
    <col min="8919" max="8919" width="17.5703125" style="32" customWidth="1"/>
    <col min="8920" max="8920" width="11.5703125" style="32" customWidth="1"/>
    <col min="8921" max="8924" width="11.42578125" style="32"/>
    <col min="8925" max="8925" width="22.5703125" style="32" customWidth="1"/>
    <col min="8926" max="8926" width="14" style="32" customWidth="1"/>
    <col min="8927" max="8927" width="1.7109375" style="32" customWidth="1"/>
    <col min="8928" max="9172" width="11.42578125" style="32"/>
    <col min="9173" max="9173" width="4.42578125" style="32" customWidth="1"/>
    <col min="9174" max="9174" width="11.42578125" style="32"/>
    <col min="9175" max="9175" width="17.5703125" style="32" customWidth="1"/>
    <col min="9176" max="9176" width="11.5703125" style="32" customWidth="1"/>
    <col min="9177" max="9180" width="11.42578125" style="32"/>
    <col min="9181" max="9181" width="22.5703125" style="32" customWidth="1"/>
    <col min="9182" max="9182" width="14" style="32" customWidth="1"/>
    <col min="9183" max="9183" width="1.7109375" style="32" customWidth="1"/>
    <col min="9184" max="9428" width="11.42578125" style="32"/>
    <col min="9429" max="9429" width="4.42578125" style="32" customWidth="1"/>
    <col min="9430" max="9430" width="11.42578125" style="32"/>
    <col min="9431" max="9431" width="17.5703125" style="32" customWidth="1"/>
    <col min="9432" max="9432" width="11.5703125" style="32" customWidth="1"/>
    <col min="9433" max="9436" width="11.42578125" style="32"/>
    <col min="9437" max="9437" width="22.5703125" style="32" customWidth="1"/>
    <col min="9438" max="9438" width="14" style="32" customWidth="1"/>
    <col min="9439" max="9439" width="1.7109375" style="32" customWidth="1"/>
    <col min="9440" max="9684" width="11.42578125" style="32"/>
    <col min="9685" max="9685" width="4.42578125" style="32" customWidth="1"/>
    <col min="9686" max="9686" width="11.42578125" style="32"/>
    <col min="9687" max="9687" width="17.5703125" style="32" customWidth="1"/>
    <col min="9688" max="9688" width="11.5703125" style="32" customWidth="1"/>
    <col min="9689" max="9692" width="11.42578125" style="32"/>
    <col min="9693" max="9693" width="22.5703125" style="32" customWidth="1"/>
    <col min="9694" max="9694" width="14" style="32" customWidth="1"/>
    <col min="9695" max="9695" width="1.7109375" style="32" customWidth="1"/>
    <col min="9696" max="9940" width="11.42578125" style="32"/>
    <col min="9941" max="9941" width="4.42578125" style="32" customWidth="1"/>
    <col min="9942" max="9942" width="11.42578125" style="32"/>
    <col min="9943" max="9943" width="17.5703125" style="32" customWidth="1"/>
    <col min="9944" max="9944" width="11.5703125" style="32" customWidth="1"/>
    <col min="9945" max="9948" width="11.42578125" style="32"/>
    <col min="9949" max="9949" width="22.5703125" style="32" customWidth="1"/>
    <col min="9950" max="9950" width="14" style="32" customWidth="1"/>
    <col min="9951" max="9951" width="1.7109375" style="32" customWidth="1"/>
    <col min="9952" max="10196" width="11.42578125" style="32"/>
    <col min="10197" max="10197" width="4.42578125" style="32" customWidth="1"/>
    <col min="10198" max="10198" width="11.42578125" style="32"/>
    <col min="10199" max="10199" width="17.5703125" style="32" customWidth="1"/>
    <col min="10200" max="10200" width="11.5703125" style="32" customWidth="1"/>
    <col min="10201" max="10204" width="11.42578125" style="32"/>
    <col min="10205" max="10205" width="22.5703125" style="32" customWidth="1"/>
    <col min="10206" max="10206" width="14" style="32" customWidth="1"/>
    <col min="10207" max="10207" width="1.7109375" style="32" customWidth="1"/>
    <col min="10208" max="10452" width="11.42578125" style="32"/>
    <col min="10453" max="10453" width="4.42578125" style="32" customWidth="1"/>
    <col min="10454" max="10454" width="11.42578125" style="32"/>
    <col min="10455" max="10455" width="17.5703125" style="32" customWidth="1"/>
    <col min="10456" max="10456" width="11.5703125" style="32" customWidth="1"/>
    <col min="10457" max="10460" width="11.42578125" style="32"/>
    <col min="10461" max="10461" width="22.5703125" style="32" customWidth="1"/>
    <col min="10462" max="10462" width="14" style="32" customWidth="1"/>
    <col min="10463" max="10463" width="1.7109375" style="32" customWidth="1"/>
    <col min="10464" max="10708" width="11.42578125" style="32"/>
    <col min="10709" max="10709" width="4.42578125" style="32" customWidth="1"/>
    <col min="10710" max="10710" width="11.42578125" style="32"/>
    <col min="10711" max="10711" width="17.5703125" style="32" customWidth="1"/>
    <col min="10712" max="10712" width="11.5703125" style="32" customWidth="1"/>
    <col min="10713" max="10716" width="11.42578125" style="32"/>
    <col min="10717" max="10717" width="22.5703125" style="32" customWidth="1"/>
    <col min="10718" max="10718" width="14" style="32" customWidth="1"/>
    <col min="10719" max="10719" width="1.7109375" style="32" customWidth="1"/>
    <col min="10720" max="10964" width="11.42578125" style="32"/>
    <col min="10965" max="10965" width="4.42578125" style="32" customWidth="1"/>
    <col min="10966" max="10966" width="11.42578125" style="32"/>
    <col min="10967" max="10967" width="17.5703125" style="32" customWidth="1"/>
    <col min="10968" max="10968" width="11.5703125" style="32" customWidth="1"/>
    <col min="10969" max="10972" width="11.42578125" style="32"/>
    <col min="10973" max="10973" width="22.5703125" style="32" customWidth="1"/>
    <col min="10974" max="10974" width="14" style="32" customWidth="1"/>
    <col min="10975" max="10975" width="1.7109375" style="32" customWidth="1"/>
    <col min="10976" max="11220" width="11.42578125" style="32"/>
    <col min="11221" max="11221" width="4.42578125" style="32" customWidth="1"/>
    <col min="11222" max="11222" width="11.42578125" style="32"/>
    <col min="11223" max="11223" width="17.5703125" style="32" customWidth="1"/>
    <col min="11224" max="11224" width="11.5703125" style="32" customWidth="1"/>
    <col min="11225" max="11228" width="11.42578125" style="32"/>
    <col min="11229" max="11229" width="22.5703125" style="32" customWidth="1"/>
    <col min="11230" max="11230" width="14" style="32" customWidth="1"/>
    <col min="11231" max="11231" width="1.7109375" style="32" customWidth="1"/>
    <col min="11232" max="11476" width="11.42578125" style="32"/>
    <col min="11477" max="11477" width="4.42578125" style="32" customWidth="1"/>
    <col min="11478" max="11478" width="11.42578125" style="32"/>
    <col min="11479" max="11479" width="17.5703125" style="32" customWidth="1"/>
    <col min="11480" max="11480" width="11.5703125" style="32" customWidth="1"/>
    <col min="11481" max="11484" width="11.42578125" style="32"/>
    <col min="11485" max="11485" width="22.5703125" style="32" customWidth="1"/>
    <col min="11486" max="11486" width="14" style="32" customWidth="1"/>
    <col min="11487" max="11487" width="1.7109375" style="32" customWidth="1"/>
    <col min="11488" max="11732" width="11.42578125" style="32"/>
    <col min="11733" max="11733" width="4.42578125" style="32" customWidth="1"/>
    <col min="11734" max="11734" width="11.42578125" style="32"/>
    <col min="11735" max="11735" width="17.5703125" style="32" customWidth="1"/>
    <col min="11736" max="11736" width="11.5703125" style="32" customWidth="1"/>
    <col min="11737" max="11740" width="11.42578125" style="32"/>
    <col min="11741" max="11741" width="22.5703125" style="32" customWidth="1"/>
    <col min="11742" max="11742" width="14" style="32" customWidth="1"/>
    <col min="11743" max="11743" width="1.7109375" style="32" customWidth="1"/>
    <col min="11744" max="11988" width="11.42578125" style="32"/>
    <col min="11989" max="11989" width="4.42578125" style="32" customWidth="1"/>
    <col min="11990" max="11990" width="11.42578125" style="32"/>
    <col min="11991" max="11991" width="17.5703125" style="32" customWidth="1"/>
    <col min="11992" max="11992" width="11.5703125" style="32" customWidth="1"/>
    <col min="11993" max="11996" width="11.42578125" style="32"/>
    <col min="11997" max="11997" width="22.5703125" style="32" customWidth="1"/>
    <col min="11998" max="11998" width="14" style="32" customWidth="1"/>
    <col min="11999" max="11999" width="1.7109375" style="32" customWidth="1"/>
    <col min="12000" max="12244" width="11.42578125" style="32"/>
    <col min="12245" max="12245" width="4.42578125" style="32" customWidth="1"/>
    <col min="12246" max="12246" width="11.42578125" style="32"/>
    <col min="12247" max="12247" width="17.5703125" style="32" customWidth="1"/>
    <col min="12248" max="12248" width="11.5703125" style="32" customWidth="1"/>
    <col min="12249" max="12252" width="11.42578125" style="32"/>
    <col min="12253" max="12253" width="22.5703125" style="32" customWidth="1"/>
    <col min="12254" max="12254" width="14" style="32" customWidth="1"/>
    <col min="12255" max="12255" width="1.7109375" style="32" customWidth="1"/>
    <col min="12256" max="12500" width="11.42578125" style="32"/>
    <col min="12501" max="12501" width="4.42578125" style="32" customWidth="1"/>
    <col min="12502" max="12502" width="11.42578125" style="32"/>
    <col min="12503" max="12503" width="17.5703125" style="32" customWidth="1"/>
    <col min="12504" max="12504" width="11.5703125" style="32" customWidth="1"/>
    <col min="12505" max="12508" width="11.42578125" style="32"/>
    <col min="12509" max="12509" width="22.5703125" style="32" customWidth="1"/>
    <col min="12510" max="12510" width="14" style="32" customWidth="1"/>
    <col min="12511" max="12511" width="1.7109375" style="32" customWidth="1"/>
    <col min="12512" max="12756" width="11.42578125" style="32"/>
    <col min="12757" max="12757" width="4.42578125" style="32" customWidth="1"/>
    <col min="12758" max="12758" width="11.42578125" style="32"/>
    <col min="12759" max="12759" width="17.5703125" style="32" customWidth="1"/>
    <col min="12760" max="12760" width="11.5703125" style="32" customWidth="1"/>
    <col min="12761" max="12764" width="11.42578125" style="32"/>
    <col min="12765" max="12765" width="22.5703125" style="32" customWidth="1"/>
    <col min="12766" max="12766" width="14" style="32" customWidth="1"/>
    <col min="12767" max="12767" width="1.7109375" style="32" customWidth="1"/>
    <col min="12768" max="13012" width="11.42578125" style="32"/>
    <col min="13013" max="13013" width="4.42578125" style="32" customWidth="1"/>
    <col min="13014" max="13014" width="11.42578125" style="32"/>
    <col min="13015" max="13015" width="17.5703125" style="32" customWidth="1"/>
    <col min="13016" max="13016" width="11.5703125" style="32" customWidth="1"/>
    <col min="13017" max="13020" width="11.42578125" style="32"/>
    <col min="13021" max="13021" width="22.5703125" style="32" customWidth="1"/>
    <col min="13022" max="13022" width="14" style="32" customWidth="1"/>
    <col min="13023" max="13023" width="1.7109375" style="32" customWidth="1"/>
    <col min="13024" max="13268" width="11.42578125" style="32"/>
    <col min="13269" max="13269" width="4.42578125" style="32" customWidth="1"/>
    <col min="13270" max="13270" width="11.42578125" style="32"/>
    <col min="13271" max="13271" width="17.5703125" style="32" customWidth="1"/>
    <col min="13272" max="13272" width="11.5703125" style="32" customWidth="1"/>
    <col min="13273" max="13276" width="11.42578125" style="32"/>
    <col min="13277" max="13277" width="22.5703125" style="32" customWidth="1"/>
    <col min="13278" max="13278" width="14" style="32" customWidth="1"/>
    <col min="13279" max="13279" width="1.7109375" style="32" customWidth="1"/>
    <col min="13280" max="13524" width="11.42578125" style="32"/>
    <col min="13525" max="13525" width="4.42578125" style="32" customWidth="1"/>
    <col min="13526" max="13526" width="11.42578125" style="32"/>
    <col min="13527" max="13527" width="17.5703125" style="32" customWidth="1"/>
    <col min="13528" max="13528" width="11.5703125" style="32" customWidth="1"/>
    <col min="13529" max="13532" width="11.42578125" style="32"/>
    <col min="13533" max="13533" width="22.5703125" style="32" customWidth="1"/>
    <col min="13534" max="13534" width="14" style="32" customWidth="1"/>
    <col min="13535" max="13535" width="1.7109375" style="32" customWidth="1"/>
    <col min="13536" max="13780" width="11.42578125" style="32"/>
    <col min="13781" max="13781" width="4.42578125" style="32" customWidth="1"/>
    <col min="13782" max="13782" width="11.42578125" style="32"/>
    <col min="13783" max="13783" width="17.5703125" style="32" customWidth="1"/>
    <col min="13784" max="13784" width="11.5703125" style="32" customWidth="1"/>
    <col min="13785" max="13788" width="11.42578125" style="32"/>
    <col min="13789" max="13789" width="22.5703125" style="32" customWidth="1"/>
    <col min="13790" max="13790" width="14" style="32" customWidth="1"/>
    <col min="13791" max="13791" width="1.7109375" style="32" customWidth="1"/>
    <col min="13792" max="14036" width="11.42578125" style="32"/>
    <col min="14037" max="14037" width="4.42578125" style="32" customWidth="1"/>
    <col min="14038" max="14038" width="11.42578125" style="32"/>
    <col min="14039" max="14039" width="17.5703125" style="32" customWidth="1"/>
    <col min="14040" max="14040" width="11.5703125" style="32" customWidth="1"/>
    <col min="14041" max="14044" width="11.42578125" style="32"/>
    <col min="14045" max="14045" width="22.5703125" style="32" customWidth="1"/>
    <col min="14046" max="14046" width="14" style="32" customWidth="1"/>
    <col min="14047" max="14047" width="1.7109375" style="32" customWidth="1"/>
    <col min="14048" max="14292" width="11.42578125" style="32"/>
    <col min="14293" max="14293" width="4.42578125" style="32" customWidth="1"/>
    <col min="14294" max="14294" width="11.42578125" style="32"/>
    <col min="14295" max="14295" width="17.5703125" style="32" customWidth="1"/>
    <col min="14296" max="14296" width="11.5703125" style="32" customWidth="1"/>
    <col min="14297" max="14300" width="11.42578125" style="32"/>
    <col min="14301" max="14301" width="22.5703125" style="32" customWidth="1"/>
    <col min="14302" max="14302" width="14" style="32" customWidth="1"/>
    <col min="14303" max="14303" width="1.7109375" style="32" customWidth="1"/>
    <col min="14304" max="14548" width="11.42578125" style="32"/>
    <col min="14549" max="14549" width="4.42578125" style="32" customWidth="1"/>
    <col min="14550" max="14550" width="11.42578125" style="32"/>
    <col min="14551" max="14551" width="17.5703125" style="32" customWidth="1"/>
    <col min="14552" max="14552" width="11.5703125" style="32" customWidth="1"/>
    <col min="14553" max="14556" width="11.42578125" style="32"/>
    <col min="14557" max="14557" width="22.5703125" style="32" customWidth="1"/>
    <col min="14558" max="14558" width="14" style="32" customWidth="1"/>
    <col min="14559" max="14559" width="1.7109375" style="32" customWidth="1"/>
    <col min="14560" max="14804" width="11.42578125" style="32"/>
    <col min="14805" max="14805" width="4.42578125" style="32" customWidth="1"/>
    <col min="14806" max="14806" width="11.42578125" style="32"/>
    <col min="14807" max="14807" width="17.5703125" style="32" customWidth="1"/>
    <col min="14808" max="14808" width="11.5703125" style="32" customWidth="1"/>
    <col min="14809" max="14812" width="11.42578125" style="32"/>
    <col min="14813" max="14813" width="22.5703125" style="32" customWidth="1"/>
    <col min="14814" max="14814" width="14" style="32" customWidth="1"/>
    <col min="14815" max="14815" width="1.7109375" style="32" customWidth="1"/>
    <col min="14816" max="15060" width="11.42578125" style="32"/>
    <col min="15061" max="15061" width="4.42578125" style="32" customWidth="1"/>
    <col min="15062" max="15062" width="11.42578125" style="32"/>
    <col min="15063" max="15063" width="17.5703125" style="32" customWidth="1"/>
    <col min="15064" max="15064" width="11.5703125" style="32" customWidth="1"/>
    <col min="15065" max="15068" width="11.42578125" style="32"/>
    <col min="15069" max="15069" width="22.5703125" style="32" customWidth="1"/>
    <col min="15070" max="15070" width="14" style="32" customWidth="1"/>
    <col min="15071" max="15071" width="1.7109375" style="32" customWidth="1"/>
    <col min="15072" max="15316" width="11.42578125" style="32"/>
    <col min="15317" max="15317" width="4.42578125" style="32" customWidth="1"/>
    <col min="15318" max="15318" width="11.42578125" style="32"/>
    <col min="15319" max="15319" width="17.5703125" style="32" customWidth="1"/>
    <col min="15320" max="15320" width="11.5703125" style="32" customWidth="1"/>
    <col min="15321" max="15324" width="11.42578125" style="32"/>
    <col min="15325" max="15325" width="22.5703125" style="32" customWidth="1"/>
    <col min="15326" max="15326" width="14" style="32" customWidth="1"/>
    <col min="15327" max="15327" width="1.7109375" style="32" customWidth="1"/>
    <col min="15328" max="15572" width="11.42578125" style="32"/>
    <col min="15573" max="15573" width="4.42578125" style="32" customWidth="1"/>
    <col min="15574" max="15574" width="11.42578125" style="32"/>
    <col min="15575" max="15575" width="17.5703125" style="32" customWidth="1"/>
    <col min="15576" max="15576" width="11.5703125" style="32" customWidth="1"/>
    <col min="15577" max="15580" width="11.42578125" style="32"/>
    <col min="15581" max="15581" width="22.5703125" style="32" customWidth="1"/>
    <col min="15582" max="15582" width="14" style="32" customWidth="1"/>
    <col min="15583" max="15583" width="1.7109375" style="32" customWidth="1"/>
    <col min="15584" max="15828" width="11.42578125" style="32"/>
    <col min="15829" max="15829" width="4.42578125" style="32" customWidth="1"/>
    <col min="15830" max="15830" width="11.42578125" style="32"/>
    <col min="15831" max="15831" width="17.5703125" style="32" customWidth="1"/>
    <col min="15832" max="15832" width="11.5703125" style="32" customWidth="1"/>
    <col min="15833" max="15836" width="11.42578125" style="32"/>
    <col min="15837" max="15837" width="22.5703125" style="32" customWidth="1"/>
    <col min="15838" max="15838" width="14" style="32" customWidth="1"/>
    <col min="15839" max="15839" width="1.7109375" style="32" customWidth="1"/>
    <col min="15840" max="16084" width="11.42578125" style="32"/>
    <col min="16085" max="16085" width="4.42578125" style="32" customWidth="1"/>
    <col min="16086" max="16086" width="11.42578125" style="32"/>
    <col min="16087" max="16087" width="17.5703125" style="32" customWidth="1"/>
    <col min="16088" max="16088" width="11.5703125" style="32" customWidth="1"/>
    <col min="16089" max="16092" width="11.42578125" style="32"/>
    <col min="16093" max="16093" width="22.5703125" style="32" customWidth="1"/>
    <col min="16094" max="16094" width="21.5703125" style="32" bestFit="1" customWidth="1"/>
    <col min="16095" max="16095" width="1.7109375" style="32" customWidth="1"/>
    <col min="16096" max="16384" width="11.42578125" style="32"/>
  </cols>
  <sheetData>
    <row r="1" spans="2:10" ht="18" customHeight="1" thickBot="1" x14ac:dyDescent="0.25"/>
    <row r="2" spans="2:10" ht="35.25" customHeight="1" thickBot="1" x14ac:dyDescent="0.25">
      <c r="B2" s="114"/>
      <c r="C2" s="115"/>
      <c r="D2" s="118" t="s">
        <v>150</v>
      </c>
      <c r="E2" s="119"/>
      <c r="F2" s="119"/>
      <c r="G2" s="119"/>
      <c r="H2" s="119"/>
      <c r="I2" s="120"/>
      <c r="J2" s="85" t="s">
        <v>151</v>
      </c>
    </row>
    <row r="3" spans="2:10" ht="41.25" customHeight="1" thickBot="1" x14ac:dyDescent="0.25">
      <c r="B3" s="116"/>
      <c r="C3" s="117"/>
      <c r="D3" s="121" t="s">
        <v>152</v>
      </c>
      <c r="E3" s="122"/>
      <c r="F3" s="122"/>
      <c r="G3" s="122"/>
      <c r="H3" s="122"/>
      <c r="I3" s="123"/>
      <c r="J3" s="86" t="s">
        <v>153</v>
      </c>
    </row>
    <row r="4" spans="2:10" x14ac:dyDescent="0.2">
      <c r="B4" s="52"/>
      <c r="J4" s="53"/>
    </row>
    <row r="5" spans="2:10" x14ac:dyDescent="0.2">
      <c r="B5" s="52"/>
      <c r="J5" s="53"/>
    </row>
    <row r="6" spans="2:10" x14ac:dyDescent="0.2">
      <c r="B6" s="52"/>
      <c r="C6" s="54" t="s">
        <v>186</v>
      </c>
      <c r="D6" s="56"/>
      <c r="E6" s="55"/>
      <c r="J6" s="53"/>
    </row>
    <row r="7" spans="2:10" x14ac:dyDescent="0.2">
      <c r="B7" s="52"/>
      <c r="J7" s="53"/>
    </row>
    <row r="8" spans="2:10" x14ac:dyDescent="0.2">
      <c r="B8" s="52"/>
      <c r="C8" s="54" t="s">
        <v>129</v>
      </c>
      <c r="J8" s="53"/>
    </row>
    <row r="9" spans="2:10" x14ac:dyDescent="0.2">
      <c r="B9" s="52"/>
      <c r="C9" s="54" t="s">
        <v>130</v>
      </c>
      <c r="J9" s="53"/>
    </row>
    <row r="10" spans="2:10" x14ac:dyDescent="0.2">
      <c r="B10" s="52"/>
      <c r="J10" s="53"/>
    </row>
    <row r="11" spans="2:10" x14ac:dyDescent="0.2">
      <c r="B11" s="52"/>
      <c r="C11" s="32" t="s">
        <v>154</v>
      </c>
      <c r="J11" s="53"/>
    </row>
    <row r="12" spans="2:10" x14ac:dyDescent="0.2">
      <c r="B12" s="52"/>
      <c r="C12" s="57"/>
      <c r="J12" s="53"/>
    </row>
    <row r="13" spans="2:10" x14ac:dyDescent="0.2">
      <c r="B13" s="52"/>
      <c r="C13" s="68" t="s">
        <v>189</v>
      </c>
      <c r="D13" s="55"/>
      <c r="H13" s="58" t="s">
        <v>131</v>
      </c>
      <c r="I13" s="58" t="s">
        <v>132</v>
      </c>
      <c r="J13" s="53"/>
    </row>
    <row r="14" spans="2:10" x14ac:dyDescent="0.2">
      <c r="B14" s="52"/>
      <c r="C14" s="54" t="s">
        <v>133</v>
      </c>
      <c r="D14" s="54"/>
      <c r="E14" s="54"/>
      <c r="F14" s="54"/>
      <c r="H14" s="87">
        <v>13</v>
      </c>
      <c r="I14" s="88">
        <v>2315922493</v>
      </c>
      <c r="J14" s="53"/>
    </row>
    <row r="15" spans="2:10" x14ac:dyDescent="0.2">
      <c r="B15" s="52"/>
      <c r="C15" s="32" t="s">
        <v>134</v>
      </c>
      <c r="H15" s="89">
        <v>6</v>
      </c>
      <c r="I15" s="90">
        <v>1328780974</v>
      </c>
      <c r="J15" s="53"/>
    </row>
    <row r="16" spans="2:10" x14ac:dyDescent="0.2">
      <c r="B16" s="52"/>
      <c r="C16" s="32" t="s">
        <v>135</v>
      </c>
      <c r="H16" s="89">
        <v>6</v>
      </c>
      <c r="I16" s="90">
        <v>7102660</v>
      </c>
      <c r="J16" s="53"/>
    </row>
    <row r="17" spans="2:10" x14ac:dyDescent="0.2">
      <c r="B17" s="52"/>
      <c r="C17" s="32" t="s">
        <v>136</v>
      </c>
      <c r="H17" s="89"/>
      <c r="I17" s="90">
        <v>0</v>
      </c>
      <c r="J17" s="53"/>
    </row>
    <row r="18" spans="2:10" x14ac:dyDescent="0.2">
      <c r="B18" s="52"/>
      <c r="C18" s="32" t="s">
        <v>137</v>
      </c>
      <c r="H18" s="89">
        <v>0</v>
      </c>
      <c r="I18" s="90">
        <v>0</v>
      </c>
      <c r="J18" s="53"/>
    </row>
    <row r="19" spans="2:10" x14ac:dyDescent="0.2">
      <c r="B19" s="52"/>
      <c r="C19" s="32" t="s">
        <v>155</v>
      </c>
      <c r="H19" s="91">
        <v>0</v>
      </c>
      <c r="I19" s="92">
        <v>0</v>
      </c>
      <c r="J19" s="53"/>
    </row>
    <row r="20" spans="2:10" x14ac:dyDescent="0.2">
      <c r="B20" s="52"/>
      <c r="C20" s="54" t="s">
        <v>156</v>
      </c>
      <c r="D20" s="54"/>
      <c r="E20" s="54"/>
      <c r="F20" s="54"/>
      <c r="H20" s="89">
        <f>SUM(H15:H19)</f>
        <v>12</v>
      </c>
      <c r="I20" s="88">
        <f>(I15+I16+I17+I18+I19)</f>
        <v>1335883634</v>
      </c>
      <c r="J20" s="53"/>
    </row>
    <row r="21" spans="2:10" ht="13.5" thickBot="1" x14ac:dyDescent="0.25">
      <c r="B21" s="52"/>
      <c r="C21" s="54"/>
      <c r="D21" s="54"/>
      <c r="H21" s="93"/>
      <c r="I21" s="94"/>
      <c r="J21" s="53"/>
    </row>
    <row r="22" spans="2:10" ht="13.5" thickTop="1" x14ac:dyDescent="0.2">
      <c r="B22" s="52"/>
      <c r="C22" s="54"/>
      <c r="D22" s="54"/>
      <c r="H22" s="77"/>
      <c r="I22" s="95"/>
      <c r="J22" s="53"/>
    </row>
    <row r="23" spans="2:10" x14ac:dyDescent="0.2">
      <c r="B23" s="52"/>
      <c r="G23" s="77"/>
      <c r="H23" s="77"/>
      <c r="I23" s="77"/>
      <c r="J23" s="53"/>
    </row>
    <row r="24" spans="2:10" ht="13.5" thickBot="1" x14ac:dyDescent="0.25">
      <c r="B24" s="52"/>
      <c r="C24" s="78" t="s">
        <v>157</v>
      </c>
      <c r="D24" s="78"/>
      <c r="G24" s="78" t="s">
        <v>158</v>
      </c>
      <c r="H24" s="78"/>
      <c r="I24" s="77"/>
      <c r="J24" s="53"/>
    </row>
    <row r="25" spans="2:10" x14ac:dyDescent="0.2">
      <c r="B25" s="52"/>
      <c r="C25" s="77" t="s">
        <v>159</v>
      </c>
      <c r="D25" s="77"/>
      <c r="G25" s="77" t="s">
        <v>160</v>
      </c>
      <c r="H25" s="77"/>
      <c r="I25" s="77"/>
      <c r="J25" s="53"/>
    </row>
    <row r="26" spans="2:10" ht="18.75" customHeight="1" thickBot="1" x14ac:dyDescent="0.25">
      <c r="B26" s="81"/>
      <c r="C26" s="82"/>
      <c r="D26" s="82"/>
      <c r="E26" s="82"/>
      <c r="F26" s="82"/>
      <c r="G26" s="78"/>
      <c r="H26" s="78"/>
      <c r="I26" s="78"/>
      <c r="J26" s="84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 Sepulveda</dc:creator>
  <cp:lastModifiedBy>Natalia Elena Granados Oviedo</cp:lastModifiedBy>
  <dcterms:created xsi:type="dcterms:W3CDTF">2023-11-07T14:42:30Z</dcterms:created>
  <dcterms:modified xsi:type="dcterms:W3CDTF">2023-11-20T19:19:56Z</dcterms:modified>
</cp:coreProperties>
</file>