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900807126 CLINICA REINA ISABEL S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" l="1"/>
  <c r="I29" i="3"/>
  <c r="H29" i="3"/>
  <c r="I27" i="3"/>
  <c r="H27" i="3"/>
  <c r="I24" i="3"/>
  <c r="I31" i="3" s="1"/>
  <c r="H24" i="3"/>
  <c r="J1" i="2"/>
  <c r="I1" i="2"/>
  <c r="G5" i="1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<sst xmlns="http://schemas.openxmlformats.org/spreadsheetml/2006/main" count="83" uniqueCount="63">
  <si>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</si>
  <si>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</si>
  <si>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</si>
  <si>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</si>
  <si>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</si>
  <si>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</si>
  <si>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</si>
  <si>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</si>
  <si>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</si>
  <si>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</si>
  <si>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</si>
  <si>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REINA ISABEL SAS</t>
  </si>
  <si>
    <t>FV</t>
  </si>
  <si>
    <t>FEDV</t>
  </si>
  <si>
    <t>EVENTO</t>
  </si>
  <si>
    <t>PITALITO</t>
  </si>
  <si>
    <t>URGENCIAS</t>
  </si>
  <si>
    <t xml:space="preserve"> ENTIDAD</t>
  </si>
  <si>
    <t>NUMERO FACTURA</t>
  </si>
  <si>
    <t>Alfa+Fdac</t>
  </si>
  <si>
    <t>Llave</t>
  </si>
  <si>
    <t>FECHA FACT IPS</t>
  </si>
  <si>
    <t>VALOR FACT IPS</t>
  </si>
  <si>
    <t>SALDO FACT IPS</t>
  </si>
  <si>
    <t>DOC COMPENSACION SAP</t>
  </si>
  <si>
    <t>FECHA COMPENSACION SAP</t>
  </si>
  <si>
    <t>F CORTE</t>
  </si>
  <si>
    <t>FEDV90546</t>
  </si>
  <si>
    <t>900807126_FEDV90546</t>
  </si>
  <si>
    <t>FEDV153594</t>
  </si>
  <si>
    <t>900807126_FEDV153594</t>
  </si>
  <si>
    <t>FV42176</t>
  </si>
  <si>
    <t>900807126_FV42176</t>
  </si>
  <si>
    <t>FACTURA CERRADA POR EXTEMPORANEIDAD</t>
  </si>
  <si>
    <t>FOR-CSA-018</t>
  </si>
  <si>
    <t>HOJA 1 DE 2</t>
  </si>
  <si>
    <t>RESUMEN DE CARTERA REVISADA POR LA EPS</t>
  </si>
  <si>
    <t>VERSION 1</t>
  </si>
  <si>
    <t>Señores : CLINICA REINA ISABEL SAS</t>
  </si>
  <si>
    <t>NIT: 900807126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</si>
  <si>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</si>
  <si>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</si>
  <si>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</si>
  <si>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</si>
  <si>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</si>
  <si>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</si>
  <si>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</si>
  <si>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</si>
  <si>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</si>
  <si>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</si>
  <si>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</si>
  <si>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</si>
  <si>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</si>
  <si>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</si>
  <si>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</si>
  <si>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Auxiliar Cartera - Clìnica Reina Isabel</t>
  </si>
  <si>
    <t>Cartera - Cuentas Salud EPS Comfenalco Valle.</t>
  </si>
  <si>
    <t>ESTADO EPS NOVIEMBRE 14</t>
  </si>
  <si>
    <t>FECHA RADICADO EPS</t>
  </si>
  <si>
    <t>SANTIAGO DE CALI , NOVIEMBRE 14 DE 2023</t>
  </si>
  <si>
    <t>A continuacion me permito remitir nuestra respuesta al estado de cartera presentado en la fecha: 10/11/2023</t>
  </si>
  <si>
    <t>Con Corte al dia :31/10/2023</t>
  </si>
  <si>
    <t>Liza Maria Sosa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</si>
</sst>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>
      <alignment wrapText="1"/>
    </xf>
    <xf numFmtId="3" fontId="4" fillId="0" borderId="2" xfId="0" applyNumberFormat="1" applyFont="1" applyBorder="1" applyAlignment="1">
      <alignment horizontal="right" wrapText="1"/>
    </xf>
    <xf numFmtId="0" fontId="0" fillId="2" borderId="1" xfId="0" applyFont="1" applyFill="1" applyBorder="1" applyAlignment="1">
      <alignment horizontal="center"/>
    </xf>
    <xf numFmtId="3" fontId="5" fillId="0" borderId="3" xfId="0" applyNumberFormat="1" applyFont="1" applyBorder="1" applyAlignment="1">
      <alignment wrapText="1"/>
    </xf>
    <xf numFmtId="165" fontId="1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Font="1" applyBorder="1"/>
    <xf numFmtId="14" fontId="0" fillId="0" borderId="1" xfId="0" applyNumberFormat="1" applyFont="1" applyBorder="1"/>
    <xf numFmtId="165" fontId="0" fillId="0" borderId="1" xfId="1" applyNumberFormat="1" applyFont="1" applyBorder="1"/>
    <xf numFmtId="0" fontId="0" fillId="0" borderId="1" xfId="0" applyFont="1" applyBorder="1" applyAlignment="1"/>
    <xf numFmtId="14" fontId="0" fillId="0" borderId="1" xfId="0" applyNumberFormat="1" applyFont="1" applyBorder="1" applyAlignment="1"/>
    <xf numFmtId="165" fontId="0" fillId="0" borderId="1" xfId="1" applyNumberFormat="1" applyFont="1" applyBorder="1" applyAlignment="1"/>
    <xf numFmtId="0" fontId="0" fillId="0" borderId="0" xfId="0" applyAlignment="1"/>
    <xf numFmtId="0" fontId="8" fillId="0" borderId="0" xfId="2" applyFont="1"/>
    <xf numFmtId="0" fontId="8" fillId="0" borderId="4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8" fillId="0" borderId="8" xfId="2" applyFont="1" applyBorder="1"/>
    <xf numFmtId="0" fontId="8" fillId="0" borderId="9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66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1" xfId="2" applyNumberFormat="1" applyFont="1" applyBorder="1" applyAlignment="1">
      <alignment horizontal="center"/>
    </xf>
    <xf numFmtId="167" fontId="8" fillId="0" borderId="11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5" xfId="2" applyNumberFormat="1" applyFont="1" applyBorder="1" applyAlignment="1">
      <alignment horizontal="center"/>
    </xf>
    <xf numFmtId="167" fontId="9" fillId="0" borderId="15" xfId="2" applyNumberFormat="1" applyFont="1" applyBorder="1" applyAlignment="1">
      <alignment horizontal="right"/>
    </xf>
    <xf numFmtId="167" fontId="8" fillId="0" borderId="0" xfId="2" applyNumberFormat="1" applyFont="1"/>
    <xf numFmtId="167" fontId="9" fillId="0" borderId="11" xfId="2" applyNumberFormat="1" applyFont="1" applyBorder="1"/>
    <xf numFmtId="167" fontId="8" fillId="0" borderId="11" xfId="2" applyNumberFormat="1" applyFont="1" applyBorder="1"/>
    <xf numFmtId="167" fontId="9" fillId="0" borderId="0" xfId="2" applyNumberFormat="1" applyFont="1"/>
    <xf numFmtId="0" fontId="8" fillId="0" borderId="10" xfId="2" applyFont="1" applyBorder="1"/>
    <xf numFmtId="0" fontId="8" fillId="0" borderId="11" xfId="2" applyFont="1" applyBorder="1"/>
    <xf numFmtId="0" fontId="8" fillId="0" borderId="12" xfId="2" applyFont="1" applyBorder="1"/>
  </cellXfs>
  <cellStyles count="3">
    <cellStyle name="Millares 2" xfId="1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2" sqref="B12"/>
    </sheetView>
  </sheetViews>
  <sheetFormatPr baseColWidth="10" defaultRowHeight="15" x14ac:dyDescent="0.25"/>
  <cols>
    <col min="2" max="2" width="24.42578125" bestFit="1" customWidth="1"/>
    <col min="3" max="3" width="8.7109375" customWidth="1"/>
    <col min="4" max="4" width="8.85546875" customWidth="1"/>
    <col min="5" max="5" width="10.140625" customWidth="1"/>
    <col min="6" max="6" width="10.42578125" bestFit="1" customWidth="1"/>
    <col min="7" max="7" width="9.85546875" bestFit="1" customWidth="1"/>
    <col min="8" max="8" width="9.85546875" customWidth="1"/>
    <col min="9" max="9" width="12.42578125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900807126</v>
      </c>
      <c r="B2" s="1" t="s">
        <v>11</v>
      </c>
      <c r="C2" s="1" t="s">
        <v>12</v>
      </c>
      <c r="D2" s="1">
        <v>42176</v>
      </c>
      <c r="E2" s="4">
        <v>43019</v>
      </c>
      <c r="F2" s="4">
        <v>43059</v>
      </c>
      <c r="G2" s="5">
        <v>152846</v>
      </c>
      <c r="H2" s="6">
        <v>152846</v>
      </c>
      <c r="I2" s="7" t="s">
        <v>14</v>
      </c>
      <c r="J2" s="7" t="s">
        <v>15</v>
      </c>
      <c r="K2" s="7" t="s">
        <v>16</v>
      </c>
    </row>
    <row r="3" spans="1:11" x14ac:dyDescent="0.25">
      <c r="A3" s="1">
        <v>900807126</v>
      </c>
      <c r="B3" s="1" t="s">
        <v>11</v>
      </c>
      <c r="C3" s="1" t="s">
        <v>13</v>
      </c>
      <c r="D3" s="1">
        <v>90546</v>
      </c>
      <c r="E3" s="4">
        <v>44772</v>
      </c>
      <c r="F3" s="4">
        <v>44837</v>
      </c>
      <c r="G3" s="5">
        <v>123000</v>
      </c>
      <c r="H3" s="6">
        <v>123000</v>
      </c>
      <c r="I3" s="7" t="s">
        <v>14</v>
      </c>
      <c r="J3" s="7" t="s">
        <v>15</v>
      </c>
      <c r="K3" s="7" t="s">
        <v>16</v>
      </c>
    </row>
    <row r="4" spans="1:11" x14ac:dyDescent="0.25">
      <c r="A4" s="1">
        <v>900807126</v>
      </c>
      <c r="B4" s="1" t="s">
        <v>11</v>
      </c>
      <c r="C4" s="1" t="s">
        <v>13</v>
      </c>
      <c r="D4" s="1">
        <v>153594</v>
      </c>
      <c r="E4" s="4">
        <v>45117</v>
      </c>
      <c r="F4" s="4">
        <v>45170</v>
      </c>
      <c r="G4" s="5">
        <v>3134146</v>
      </c>
      <c r="H4" s="6">
        <v>3134146</v>
      </c>
      <c r="I4" s="7" t="s">
        <v>14</v>
      </c>
      <c r="J4" s="7" t="s">
        <v>15</v>
      </c>
      <c r="K4" s="7" t="s">
        <v>16</v>
      </c>
    </row>
    <row r="5" spans="1:11" x14ac:dyDescent="0.25">
      <c r="G5" s="8">
        <f>SUM(G2:G4)</f>
        <v>3409992</v>
      </c>
      <c r="H5" s="8">
        <f>SUM(H2:H4)</f>
        <v>3409992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showGridLines="0" zoomScale="73" zoomScaleNormal="73" workbookViewId="0">
      <selection activeCell="G26" sqref="G26"/>
    </sheetView>
  </sheetViews>
  <sheetFormatPr baseColWidth="10" defaultRowHeight="15" x14ac:dyDescent="0.25"/>
  <cols>
    <col min="1" max="1" width="11.85546875" bestFit="1" customWidth="1"/>
    <col min="2" max="2" width="24.140625" bestFit="1" customWidth="1"/>
    <col min="5" max="5" width="12.140625" bestFit="1" customWidth="1"/>
    <col min="6" max="6" width="24.5703125" bestFit="1" customWidth="1"/>
    <col min="7" max="7" width="15.140625" bestFit="1" customWidth="1"/>
    <col min="8" max="8" width="15.140625" customWidth="1"/>
    <col min="9" max="10" width="14.85546875" bestFit="1" customWidth="1"/>
    <col min="11" max="11" width="47" bestFit="1" customWidth="1"/>
    <col min="12" max="12" width="16.85546875" customWidth="1"/>
    <col min="13" max="13" width="19.42578125" customWidth="1"/>
    <col min="14" max="14" width="12.28515625" bestFit="1" customWidth="1"/>
  </cols>
  <sheetData>
    <row r="1" spans="1:14" s="9" customFormat="1" x14ac:dyDescent="0.25">
      <c r="I1" s="9">
        <f>SUBTOTAL(9,I3:I5)</f>
        <v>3409992</v>
      </c>
      <c r="J1" s="9">
        <f>SUBTOTAL(9,J3:J5)</f>
        <v>3409992</v>
      </c>
    </row>
    <row r="2" spans="1:14" s="13" customFormat="1" ht="45" x14ac:dyDescent="0.25">
      <c r="A2" s="2" t="s">
        <v>6</v>
      </c>
      <c r="B2" s="2" t="s">
        <v>17</v>
      </c>
      <c r="C2" s="2" t="s">
        <v>0</v>
      </c>
      <c r="D2" s="2" t="s">
        <v>18</v>
      </c>
      <c r="E2" s="2" t="s">
        <v>19</v>
      </c>
      <c r="F2" s="10" t="s">
        <v>20</v>
      </c>
      <c r="G2" s="2" t="s">
        <v>21</v>
      </c>
      <c r="H2" s="2" t="s">
        <v>58</v>
      </c>
      <c r="I2" s="11" t="s">
        <v>22</v>
      </c>
      <c r="J2" s="11" t="s">
        <v>23</v>
      </c>
      <c r="K2" s="12" t="s">
        <v>57</v>
      </c>
      <c r="L2" s="12" t="s">
        <v>24</v>
      </c>
      <c r="M2" s="12" t="s">
        <v>25</v>
      </c>
      <c r="N2" s="2" t="s">
        <v>26</v>
      </c>
    </row>
    <row r="3" spans="1:14" x14ac:dyDescent="0.25">
      <c r="A3" s="14">
        <v>900807126</v>
      </c>
      <c r="B3" s="14" t="s">
        <v>11</v>
      </c>
      <c r="C3" s="14" t="s">
        <v>13</v>
      </c>
      <c r="D3" s="14">
        <v>90546</v>
      </c>
      <c r="E3" s="14" t="s">
        <v>27</v>
      </c>
      <c r="F3" s="14" t="s">
        <v>28</v>
      </c>
      <c r="G3" s="15">
        <v>44772</v>
      </c>
      <c r="H3" s="15">
        <v>45231</v>
      </c>
      <c r="I3" s="16">
        <v>123000</v>
      </c>
      <c r="J3" s="16">
        <v>123000</v>
      </c>
      <c r="K3" s="14" t="s">
        <v>49</v>
      </c>
      <c r="L3" s="14"/>
      <c r="M3" s="14"/>
      <c r="N3" s="15">
        <v>45230</v>
      </c>
    </row>
    <row r="4" spans="1:14" s="20" customFormat="1" x14ac:dyDescent="0.25">
      <c r="A4" s="17">
        <v>900807126</v>
      </c>
      <c r="B4" s="17" t="s">
        <v>11</v>
      </c>
      <c r="C4" s="17" t="s">
        <v>13</v>
      </c>
      <c r="D4" s="17">
        <v>153594</v>
      </c>
      <c r="E4" s="17" t="s">
        <v>29</v>
      </c>
      <c r="F4" s="17" t="s">
        <v>30</v>
      </c>
      <c r="G4" s="18">
        <v>45117</v>
      </c>
      <c r="H4" s="18">
        <v>45222</v>
      </c>
      <c r="I4" s="19">
        <v>3134146</v>
      </c>
      <c r="J4" s="19">
        <v>3134146</v>
      </c>
      <c r="K4" s="14" t="s">
        <v>49</v>
      </c>
      <c r="L4" s="17"/>
      <c r="M4" s="17"/>
      <c r="N4" s="15">
        <v>45230</v>
      </c>
    </row>
    <row r="5" spans="1:14" x14ac:dyDescent="0.25">
      <c r="A5" s="14">
        <v>900807126</v>
      </c>
      <c r="B5" s="14" t="s">
        <v>11</v>
      </c>
      <c r="C5" s="14" t="s">
        <v>12</v>
      </c>
      <c r="D5" s="14">
        <v>42176</v>
      </c>
      <c r="E5" s="14" t="s">
        <v>31</v>
      </c>
      <c r="F5" s="14" t="s">
        <v>32</v>
      </c>
      <c r="G5" s="15">
        <v>43019</v>
      </c>
      <c r="H5" s="15"/>
      <c r="I5" s="16">
        <v>152846</v>
      </c>
      <c r="J5" s="16">
        <v>152846</v>
      </c>
      <c r="K5" s="14" t="s">
        <v>33</v>
      </c>
      <c r="L5" s="14"/>
      <c r="M5" s="14"/>
      <c r="N5" s="15">
        <v>45230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34</v>
      </c>
      <c r="E2" s="25"/>
      <c r="F2" s="25"/>
      <c r="G2" s="25"/>
      <c r="H2" s="25"/>
      <c r="I2" s="26"/>
      <c r="J2" s="27" t="s">
        <v>35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36</v>
      </c>
      <c r="E4" s="25"/>
      <c r="F4" s="25"/>
      <c r="G4" s="25"/>
      <c r="H4" s="25"/>
      <c r="I4" s="26"/>
      <c r="J4" s="27" t="s">
        <v>37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59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38</v>
      </c>
      <c r="J12" s="41"/>
    </row>
    <row r="13" spans="2:10" x14ac:dyDescent="0.2">
      <c r="B13" s="40"/>
      <c r="C13" s="42" t="s">
        <v>39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60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61</v>
      </c>
      <c r="D17" s="43"/>
      <c r="H17" s="45" t="s">
        <v>40</v>
      </c>
      <c r="I17" s="45" t="s">
        <v>41</v>
      </c>
      <c r="J17" s="41"/>
    </row>
    <row r="18" spans="2:10" x14ac:dyDescent="0.2">
      <c r="B18" s="40"/>
      <c r="C18" s="42" t="s">
        <v>42</v>
      </c>
      <c r="D18" s="42"/>
      <c r="E18" s="42"/>
      <c r="F18" s="42"/>
      <c r="H18" s="46">
        <v>3</v>
      </c>
      <c r="I18" s="47">
        <v>3409992</v>
      </c>
      <c r="J18" s="41"/>
    </row>
    <row r="19" spans="2:10" x14ac:dyDescent="0.2">
      <c r="B19" s="40"/>
      <c r="C19" s="21" t="s">
        <v>43</v>
      </c>
      <c r="H19" s="48">
        <v>0</v>
      </c>
      <c r="I19" s="49">
        <v>0</v>
      </c>
      <c r="J19" s="41"/>
    </row>
    <row r="20" spans="2:10" x14ac:dyDescent="0.2">
      <c r="B20" s="40"/>
      <c r="C20" s="21" t="s">
        <v>44</v>
      </c>
      <c r="H20" s="48">
        <v>0</v>
      </c>
      <c r="I20" s="49">
        <v>0</v>
      </c>
      <c r="J20" s="41"/>
    </row>
    <row r="21" spans="2:10" x14ac:dyDescent="0.2">
      <c r="B21" s="40"/>
      <c r="C21" s="21" t="s">
        <v>45</v>
      </c>
      <c r="H21" s="48">
        <v>0</v>
      </c>
      <c r="I21" s="50">
        <v>0</v>
      </c>
      <c r="J21" s="41"/>
    </row>
    <row r="22" spans="2:10" x14ac:dyDescent="0.2">
      <c r="B22" s="40"/>
      <c r="C22" s="21" t="s">
        <v>33</v>
      </c>
      <c r="H22" s="48">
        <v>1</v>
      </c>
      <c r="I22" s="49">
        <v>152846</v>
      </c>
      <c r="J22" s="41"/>
    </row>
    <row r="23" spans="2:10" ht="13.5" thickBot="1" x14ac:dyDescent="0.25">
      <c r="B23" s="40"/>
      <c r="C23" s="21" t="s">
        <v>46</v>
      </c>
      <c r="H23" s="51">
        <v>0</v>
      </c>
      <c r="I23" s="52">
        <v>0</v>
      </c>
      <c r="J23" s="41"/>
    </row>
    <row r="24" spans="2:10" x14ac:dyDescent="0.2">
      <c r="B24" s="40"/>
      <c r="C24" s="42" t="s">
        <v>47</v>
      </c>
      <c r="D24" s="42"/>
      <c r="E24" s="42"/>
      <c r="F24" s="42"/>
      <c r="H24" s="46">
        <f>H19+H20+H21+H22+H23</f>
        <v>1</v>
      </c>
      <c r="I24" s="53">
        <f>I19+I20+I21+I22+I23</f>
        <v>152846</v>
      </c>
      <c r="J24" s="41"/>
    </row>
    <row r="25" spans="2:10" x14ac:dyDescent="0.2">
      <c r="B25" s="40"/>
      <c r="C25" s="21" t="s">
        <v>48</v>
      </c>
      <c r="H25" s="48">
        <v>0</v>
      </c>
      <c r="I25" s="49">
        <v>0</v>
      </c>
      <c r="J25" s="41"/>
    </row>
    <row r="26" spans="2:10" ht="13.5" thickBot="1" x14ac:dyDescent="0.25">
      <c r="B26" s="40"/>
      <c r="C26" s="21" t="s">
        <v>49</v>
      </c>
      <c r="H26" s="51">
        <v>2</v>
      </c>
      <c r="I26" s="52">
        <v>3257146</v>
      </c>
      <c r="J26" s="41"/>
    </row>
    <row r="27" spans="2:10" x14ac:dyDescent="0.2">
      <c r="B27" s="40"/>
      <c r="C27" s="42" t="s">
        <v>50</v>
      </c>
      <c r="D27" s="42"/>
      <c r="E27" s="42"/>
      <c r="F27" s="42"/>
      <c r="H27" s="46">
        <f>H25+H26</f>
        <v>2</v>
      </c>
      <c r="I27" s="53">
        <f>I25+I26</f>
        <v>3257146</v>
      </c>
      <c r="J27" s="41"/>
    </row>
    <row r="28" spans="2:10" ht="13.5" thickBot="1" x14ac:dyDescent="0.25">
      <c r="B28" s="40"/>
      <c r="C28" s="21" t="s">
        <v>51</v>
      </c>
      <c r="D28" s="42"/>
      <c r="E28" s="42"/>
      <c r="F28" s="42"/>
      <c r="H28" s="51">
        <v>0</v>
      </c>
      <c r="I28" s="52">
        <v>0</v>
      </c>
      <c r="J28" s="41"/>
    </row>
    <row r="29" spans="2:10" x14ac:dyDescent="0.2">
      <c r="B29" s="40"/>
      <c r="C29" s="42" t="s">
        <v>52</v>
      </c>
      <c r="D29" s="42"/>
      <c r="E29" s="42"/>
      <c r="F29" s="42"/>
      <c r="H29" s="48">
        <f>H28</f>
        <v>0</v>
      </c>
      <c r="I29" s="49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4"/>
      <c r="I30" s="53"/>
      <c r="J30" s="41"/>
    </row>
    <row r="31" spans="2:10" ht="13.5" thickBot="1" x14ac:dyDescent="0.25">
      <c r="B31" s="40"/>
      <c r="C31" s="42" t="s">
        <v>53</v>
      </c>
      <c r="D31" s="42"/>
      <c r="H31" s="55">
        <f>H24+H27+H29</f>
        <v>3</v>
      </c>
      <c r="I31" s="56">
        <f>I24+I27+I29</f>
        <v>3409992</v>
      </c>
      <c r="J31" s="41"/>
    </row>
    <row r="32" spans="2:10" ht="13.5" thickTop="1" x14ac:dyDescent="0.2">
      <c r="B32" s="40"/>
      <c r="C32" s="42"/>
      <c r="D32" s="42"/>
      <c r="H32" s="57"/>
      <c r="I32" s="49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 t="s">
        <v>62</v>
      </c>
      <c r="D36" s="59"/>
      <c r="G36" s="58" t="s">
        <v>54</v>
      </c>
      <c r="H36" s="59"/>
      <c r="I36" s="57"/>
      <c r="J36" s="41"/>
    </row>
    <row r="37" spans="2:10" ht="4.5" customHeight="1" x14ac:dyDescent="0.2">
      <c r="B37" s="40"/>
      <c r="C37" s="57"/>
      <c r="D37" s="57"/>
      <c r="G37" s="57"/>
      <c r="H37" s="57"/>
      <c r="I37" s="57"/>
      <c r="J37" s="41"/>
    </row>
    <row r="38" spans="2:10" x14ac:dyDescent="0.2">
      <c r="B38" s="40"/>
      <c r="C38" s="42" t="s">
        <v>55</v>
      </c>
      <c r="G38" s="60" t="s">
        <v>56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2023-11-22T16:12:59Z</cp:lastPrinted>
  <dcterms:created xsi:type="dcterms:W3CDTF">2022-06-01T14:39:12Z</dcterms:created>
  <dcterms:modified xsi:type="dcterms:W3CDTF">2023-11-22T16:19:36Z</dcterms:modified>
</cp:coreProperties>
</file>