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1. NOVIEMBRE\NIT 900397634_FENIX VIDA S.A.S\"/>
    </mc:Choice>
  </mc:AlternateContent>
  <bookViews>
    <workbookView xWindow="0" yWindow="0" windowWidth="20490" windowHeight="7755" activeTab="3"/>
  </bookViews>
  <sheets>
    <sheet name="INFO IPS" sheetId="1" r:id="rId1"/>
    <sheet name="TD" sheetId="5" r:id="rId2"/>
    <sheet name="ESTADO DE CADA FACTURA" sheetId="2" r:id="rId3"/>
    <sheet name="FOR-CSA-018" sheetId="3" r:id="rId4"/>
    <sheet name="FOR_CSA_004" sheetId="4" r:id="rId5"/>
  </sheets>
  <externalReferences>
    <externalReference r:id="rId6"/>
  </externalReferences>
  <calcPr calcId="152511"/>
  <pivotCaches>
    <pivotCache cacheId="13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4" l="1"/>
  <c r="H22" i="4"/>
  <c r="WTX6" i="4"/>
  <c r="I29" i="3"/>
  <c r="H29" i="3"/>
  <c r="I27" i="3"/>
  <c r="H27" i="3"/>
  <c r="I24" i="3"/>
  <c r="H24" i="3"/>
  <c r="I31" i="3" l="1"/>
  <c r="H31" i="3"/>
  <c r="M1" i="2"/>
  <c r="N1" i="2"/>
  <c r="O1" i="2"/>
  <c r="L13" i="2"/>
  <c r="L12" i="2"/>
  <c r="L11" i="2"/>
  <c r="L10" i="2"/>
  <c r="L9" i="2"/>
  <c r="L8" i="2"/>
  <c r="L7" i="2"/>
  <c r="L6" i="2"/>
  <c r="L5" i="2"/>
  <c r="L4" i="2"/>
  <c r="L3" i="2"/>
  <c r="L1" i="2" s="1"/>
  <c r="K4" i="2" l="1"/>
  <c r="K5" i="2"/>
  <c r="K6" i="2"/>
  <c r="K7" i="2"/>
  <c r="K8" i="2"/>
  <c r="K9" i="2"/>
  <c r="K10" i="2"/>
  <c r="K11" i="2"/>
  <c r="K12" i="2"/>
  <c r="K13" i="2"/>
  <c r="K3" i="2"/>
  <c r="J1" i="2"/>
  <c r="I1" i="2"/>
  <c r="K1" i="2" l="1"/>
  <c r="H13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<sst xmlns="http://schemas.openxmlformats.org/spreadsheetml/2006/main" count="237" uniqueCount="96">
  <si>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</si>
  <si>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</si>
  <si>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</si>
  <si>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</si>
  <si>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</si>
  <si>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</si>
  <si>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</si>
  <si>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</si>
  <si>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</si>
  <si>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</si>
  <si>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</si>
  <si>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03-05-2023</t>
  </si>
  <si>
    <t>05-05-2023</t>
  </si>
  <si>
    <t>FE</t>
  </si>
  <si>
    <t>EVENTO</t>
  </si>
  <si>
    <t>CALI</t>
  </si>
  <si>
    <t xml:space="preserve">FENIX VIDA S.A.S </t>
  </si>
  <si>
    <t>FACTURA</t>
  </si>
  <si>
    <t>FE8261</t>
  </si>
  <si>
    <t>FE8273</t>
  </si>
  <si>
    <t>FE8275</t>
  </si>
  <si>
    <t>FE8279</t>
  </si>
  <si>
    <t>FE8285</t>
  </si>
  <si>
    <t>FE8287</t>
  </si>
  <si>
    <t>FE8289</t>
  </si>
  <si>
    <t>FE8291</t>
  </si>
  <si>
    <t>FE8294</t>
  </si>
  <si>
    <t>FE8295</t>
  </si>
  <si>
    <t>FE8296</t>
  </si>
  <si>
    <t>LLAVE</t>
  </si>
  <si>
    <t>900397634_FE_8261</t>
  </si>
  <si>
    <t>900397634_FE_8273</t>
  </si>
  <si>
    <t>900397634_FE_8275</t>
  </si>
  <si>
    <t>900397634_FE_8279</t>
  </si>
  <si>
    <t>900397634_FE_8285</t>
  </si>
  <si>
    <t>900397634_FE_8287</t>
  </si>
  <si>
    <t>900397634_FE_8289</t>
  </si>
  <si>
    <t>900397634_FE_8291</t>
  </si>
  <si>
    <t>900397634_FE_8294</t>
  </si>
  <si>
    <t>900397634_FE_8295</t>
  </si>
  <si>
    <t>900397634_FE_8296</t>
  </si>
  <si>
    <t>ESTADO EPS 06 DE OCTUBRE DE 2023</t>
  </si>
  <si>
    <t>EstadoFacturaBoxalud</t>
  </si>
  <si>
    <t>TipoContrato</t>
  </si>
  <si>
    <t>FINALIZADA</t>
  </si>
  <si>
    <t>DEMANDA</t>
  </si>
  <si>
    <t>ESTADO EPS 27 DE NOVIEMBRE DE 2023</t>
  </si>
  <si>
    <t>VALOR POR PAGAR SAP</t>
  </si>
  <si>
    <t>DOCUMENTO CONTABLE</t>
  </si>
  <si>
    <t>FOR-CSA-018</t>
  </si>
  <si>
    <t>HOJA 1 DE 2</t>
  </si>
  <si>
    <t>RESUMEN DE CARTERA REVISADA POR LA EPS</t>
  </si>
  <si>
    <t>VERSION 1</t>
  </si>
  <si>
    <t>SANTIAGO DE CALI , OCTUBRE 06 DE 2023</t>
  </si>
  <si>
    <t>Señores : FENIX VIDA S.A.S</t>
  </si>
  <si>
    <t>NIT: 900397634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</si>
  <si>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</si>
  <si>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</si>
  <si>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</si>
  <si>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</si>
  <si>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</si>
  <si>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</si>
  <si>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</si>
  <si>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</si>
  <si>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</si>
  <si>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</si>
  <si>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</si>
  <si>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</si>
  <si>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</si>
  <si>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</si>
  <si>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</si>
  <si>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Dr Fernando Villegas</t>
  </si>
  <si>
    <t>Natalia Granados</t>
  </si>
  <si>
    <t>IPS Fenix</t>
  </si>
  <si>
    <t>Analista - Cuentas Salud EPS Comfenalco Valle.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</si>
  <si>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</si>
  <si>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</si>
  <si>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</si>
  <si>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</si>
  <si>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</si>
  <si>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</si>
  <si>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</si>
  <si>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Corte al dia: 30/09/2023</t>
  </si>
  <si>
    <t>GLOSA POR CONCILIAR</t>
  </si>
  <si>
    <t>TOTAL CARTERA REVISADA CIRCULAR 030</t>
  </si>
  <si>
    <t>Diana Vargas Calderón</t>
  </si>
  <si>
    <t>Dpto de Cartera - Fenix</t>
  </si>
  <si>
    <t>Analista - EPS Comfenalco Valle Delagente</t>
  </si>
  <si>
    <t>FACTURA PENDIENTE EN PROGRAMACION DE PAGO</t>
  </si>
  <si>
    <t>Total general</t>
  </si>
  <si>
    <t>TIPIFICACION</t>
  </si>
  <si>
    <t xml:space="preserve"> CANT FACT</t>
  </si>
  <si>
    <t xml:space="preserve"> SUMA SALDO IPS</t>
  </si>
  <si>
    <t>SANTIAGO DE CALI ,NOVIEMBRE 27 DE 2023</t>
  </si>
  <si>
    <t>A continuacion me permito remitir nuestra respuesta al estado de cartera presentado en la fecha: 17/11/2023</t>
  </si>
  <si>
    <t>Con Corte al dia :30/10/2023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</si>
</sst>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&quot;$&quot;\ #,##0.00"/>
    <numFmt numFmtId="165" formatCode="&quot;$&quot;\ #,##0"/>
    <numFmt numFmtId="166" formatCode="_-* #,##0_-;\-* #,##0_-;_-* &quot;-&quot;??_-;_-@_-"/>
    <numFmt numFmtId="167" formatCode="&quot;$&quot;\ #,##0;[Red]&quot;$&quot;\ #,##0"/>
    <numFmt numFmtId="168" formatCode="[$-240A]d&quot; de &quot;mmmm&quot; de &quot;yyyy;@"/>
    <numFmt numFmtId="169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MS Sans Serif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5" fillId="0" borderId="0"/>
  </cellStyleXfs>
  <cellXfs count="9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5" fillId="0" borderId="1" xfId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5" fillId="0" borderId="1" xfId="1" applyNumberFormat="1" applyFont="1" applyBorder="1" applyAlignment="1">
      <alignment horizontal="center"/>
    </xf>
    <xf numFmtId="164" fontId="0" fillId="0" borderId="5" xfId="0" applyNumberFormat="1" applyBorder="1"/>
    <xf numFmtId="165" fontId="5" fillId="0" borderId="1" xfId="1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166" fontId="0" fillId="0" borderId="0" xfId="2" applyNumberFormat="1" applyFont="1"/>
    <xf numFmtId="0" fontId="1" fillId="3" borderId="2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41" fontId="0" fillId="0" borderId="1" xfId="3" applyFont="1" applyBorder="1"/>
    <xf numFmtId="3" fontId="0" fillId="0" borderId="1" xfId="0" applyNumberFormat="1" applyBorder="1"/>
    <xf numFmtId="0" fontId="9" fillId="0" borderId="0" xfId="4" applyFont="1"/>
    <xf numFmtId="0" fontId="9" fillId="0" borderId="12" xfId="4" applyFont="1" applyBorder="1" applyAlignment="1">
      <alignment horizontal="centerContinuous"/>
    </xf>
    <xf numFmtId="0" fontId="9" fillId="0" borderId="13" xfId="4" applyFont="1" applyBorder="1" applyAlignment="1">
      <alignment horizontal="centerContinuous"/>
    </xf>
    <xf numFmtId="0" fontId="10" fillId="0" borderId="12" xfId="4" applyFont="1" applyBorder="1" applyAlignment="1">
      <alignment horizontal="centerContinuous" vertical="center"/>
    </xf>
    <xf numFmtId="0" fontId="10" fillId="0" borderId="14" xfId="4" applyFont="1" applyBorder="1" applyAlignment="1">
      <alignment horizontal="centerContinuous" vertical="center"/>
    </xf>
    <xf numFmtId="0" fontId="10" fillId="0" borderId="13" xfId="4" applyFont="1" applyBorder="1" applyAlignment="1">
      <alignment horizontal="centerContinuous" vertical="center"/>
    </xf>
    <xf numFmtId="0" fontId="10" fillId="0" borderId="15" xfId="4" applyFont="1" applyBorder="1" applyAlignment="1">
      <alignment horizontal="centerContinuous" vertical="center"/>
    </xf>
    <xf numFmtId="0" fontId="9" fillId="0" borderId="16" xfId="4" applyFont="1" applyBorder="1" applyAlignment="1">
      <alignment horizontal="centerContinuous"/>
    </xf>
    <xf numFmtId="0" fontId="9" fillId="0" borderId="17" xfId="4" applyFont="1" applyBorder="1" applyAlignment="1">
      <alignment horizontal="centerContinuous"/>
    </xf>
    <xf numFmtId="0" fontId="10" fillId="0" borderId="18" xfId="4" applyFont="1" applyBorder="1" applyAlignment="1">
      <alignment horizontal="centerContinuous" vertical="center"/>
    </xf>
    <xf numFmtId="0" fontId="10" fillId="0" borderId="19" xfId="4" applyFont="1" applyBorder="1" applyAlignment="1">
      <alignment horizontal="centerContinuous" vertical="center"/>
    </xf>
    <xf numFmtId="0" fontId="10" fillId="0" borderId="20" xfId="4" applyFont="1" applyBorder="1" applyAlignment="1">
      <alignment horizontal="centerContinuous" vertical="center"/>
    </xf>
    <xf numFmtId="0" fontId="10" fillId="0" borderId="21" xfId="4" applyFont="1" applyBorder="1" applyAlignment="1">
      <alignment horizontal="centerContinuous" vertical="center"/>
    </xf>
    <xf numFmtId="0" fontId="10" fillId="0" borderId="16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17" xfId="4" applyFont="1" applyBorder="1" applyAlignment="1">
      <alignment horizontal="centerContinuous" vertical="center"/>
    </xf>
    <xf numFmtId="0" fontId="10" fillId="0" borderId="22" xfId="4" applyFont="1" applyBorder="1" applyAlignment="1">
      <alignment horizontal="centerContinuous" vertical="center"/>
    </xf>
    <xf numFmtId="0" fontId="9" fillId="0" borderId="18" xfId="4" applyFont="1" applyBorder="1" applyAlignment="1">
      <alignment horizontal="centerContinuous"/>
    </xf>
    <xf numFmtId="0" fontId="9" fillId="0" borderId="20" xfId="4" applyFont="1" applyBorder="1" applyAlignment="1">
      <alignment horizontal="centerContinuous"/>
    </xf>
    <xf numFmtId="0" fontId="9" fillId="0" borderId="16" xfId="4" applyFont="1" applyBorder="1"/>
    <xf numFmtId="0" fontId="9" fillId="0" borderId="17" xfId="4" applyFont="1" applyBorder="1"/>
    <xf numFmtId="0" fontId="10" fillId="0" borderId="0" xfId="4" applyFont="1"/>
    <xf numFmtId="14" fontId="9" fillId="0" borderId="0" xfId="4" applyNumberFormat="1" applyFont="1"/>
    <xf numFmtId="14" fontId="9" fillId="0" borderId="0" xfId="4" applyNumberFormat="1" applyFont="1" applyAlignment="1">
      <alignment horizontal="left"/>
    </xf>
    <xf numFmtId="0" fontId="10" fillId="0" borderId="0" xfId="4" applyFont="1" applyAlignment="1">
      <alignment horizontal="center"/>
    </xf>
    <xf numFmtId="1" fontId="10" fillId="0" borderId="0" xfId="4" applyNumberFormat="1" applyFont="1" applyAlignment="1">
      <alignment horizontal="center"/>
    </xf>
    <xf numFmtId="165" fontId="10" fillId="0" borderId="0" xfId="4" applyNumberFormat="1" applyFont="1" applyAlignment="1">
      <alignment horizontal="right"/>
    </xf>
    <xf numFmtId="1" fontId="9" fillId="0" borderId="0" xfId="4" applyNumberFormat="1" applyFont="1" applyAlignment="1">
      <alignment horizontal="center"/>
    </xf>
    <xf numFmtId="167" fontId="9" fillId="0" borderId="0" xfId="4" applyNumberFormat="1" applyFont="1" applyAlignment="1">
      <alignment horizontal="right"/>
    </xf>
    <xf numFmtId="0" fontId="9" fillId="2" borderId="0" xfId="4" applyFont="1" applyFill="1"/>
    <xf numFmtId="43" fontId="9" fillId="2" borderId="0" xfId="2" applyFont="1" applyFill="1" applyAlignment="1">
      <alignment horizontal="center"/>
    </xf>
    <xf numFmtId="43" fontId="9" fillId="2" borderId="0" xfId="2" applyFont="1" applyFill="1" applyAlignment="1">
      <alignment horizontal="right"/>
    </xf>
    <xf numFmtId="1" fontId="9" fillId="2" borderId="0" xfId="4" applyNumberFormat="1" applyFont="1" applyFill="1" applyAlignment="1">
      <alignment horizontal="center"/>
    </xf>
    <xf numFmtId="165" fontId="9" fillId="2" borderId="0" xfId="4" applyNumberFormat="1" applyFont="1" applyFill="1" applyAlignment="1">
      <alignment horizontal="right"/>
    </xf>
    <xf numFmtId="43" fontId="9" fillId="0" borderId="19" xfId="2" applyFont="1" applyBorder="1" applyAlignment="1">
      <alignment horizontal="center"/>
    </xf>
    <xf numFmtId="43" fontId="9" fillId="0" borderId="19" xfId="2" applyFont="1" applyBorder="1" applyAlignment="1">
      <alignment horizontal="right"/>
    </xf>
    <xf numFmtId="167" fontId="10" fillId="0" borderId="0" xfId="4" applyNumberFormat="1" applyFont="1" applyAlignment="1">
      <alignment horizontal="right"/>
    </xf>
    <xf numFmtId="1" fontId="9" fillId="0" borderId="19" xfId="4" applyNumberFormat="1" applyFont="1" applyBorder="1" applyAlignment="1">
      <alignment horizontal="center"/>
    </xf>
    <xf numFmtId="167" fontId="9" fillId="0" borderId="19" xfId="4" applyNumberFormat="1" applyFont="1" applyBorder="1" applyAlignment="1">
      <alignment horizontal="right"/>
    </xf>
    <xf numFmtId="0" fontId="9" fillId="0" borderId="0" xfId="4" applyFont="1" applyAlignment="1">
      <alignment horizontal="center"/>
    </xf>
    <xf numFmtId="1" fontId="10" fillId="0" borderId="23" xfId="4" applyNumberFormat="1" applyFont="1" applyBorder="1" applyAlignment="1">
      <alignment horizontal="center"/>
    </xf>
    <xf numFmtId="167" fontId="10" fillId="0" borderId="23" xfId="4" applyNumberFormat="1" applyFont="1" applyBorder="1" applyAlignment="1">
      <alignment horizontal="right"/>
    </xf>
    <xf numFmtId="1" fontId="10" fillId="0" borderId="0" xfId="4" applyNumberFormat="1" applyFont="1" applyBorder="1" applyAlignment="1">
      <alignment horizontal="center"/>
    </xf>
    <xf numFmtId="167" fontId="10" fillId="0" borderId="0" xfId="4" applyNumberFormat="1" applyFont="1" applyBorder="1" applyAlignment="1">
      <alignment horizontal="right"/>
    </xf>
    <xf numFmtId="167" fontId="9" fillId="0" borderId="0" xfId="4" applyNumberFormat="1" applyFont="1"/>
    <xf numFmtId="167" fontId="10" fillId="0" borderId="19" xfId="4" applyNumberFormat="1" applyFont="1" applyBorder="1"/>
    <xf numFmtId="167" fontId="9" fillId="0" borderId="19" xfId="4" applyNumberFormat="1" applyFont="1" applyBorder="1"/>
    <xf numFmtId="167" fontId="10" fillId="0" borderId="0" xfId="4" applyNumberFormat="1" applyFont="1"/>
    <xf numFmtId="0" fontId="9" fillId="0" borderId="18" xfId="4" applyFont="1" applyBorder="1"/>
    <xf numFmtId="0" fontId="9" fillId="0" borderId="19" xfId="4" applyFont="1" applyBorder="1"/>
    <xf numFmtId="0" fontId="9" fillId="0" borderId="20" xfId="4" applyFont="1" applyBorder="1"/>
    <xf numFmtId="168" fontId="9" fillId="0" borderId="0" xfId="4" applyNumberFormat="1" applyFont="1"/>
    <xf numFmtId="166" fontId="10" fillId="0" borderId="0" xfId="2" applyNumberFormat="1" applyFont="1"/>
    <xf numFmtId="169" fontId="10" fillId="0" borderId="0" xfId="2" applyNumberFormat="1" applyFont="1" applyAlignment="1">
      <alignment horizontal="right"/>
    </xf>
    <xf numFmtId="166" fontId="9" fillId="0" borderId="0" xfId="2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6" fontId="9" fillId="0" borderId="10" xfId="2" applyNumberFormat="1" applyFont="1" applyBorder="1" applyAlignment="1">
      <alignment horizontal="center"/>
    </xf>
    <xf numFmtId="169" fontId="9" fillId="0" borderId="10" xfId="2" applyNumberFormat="1" applyFont="1" applyBorder="1" applyAlignment="1">
      <alignment horizontal="right"/>
    </xf>
    <xf numFmtId="166" fontId="9" fillId="0" borderId="23" xfId="2" applyNumberFormat="1" applyFont="1" applyBorder="1" applyAlignment="1">
      <alignment horizontal="center"/>
    </xf>
    <xf numFmtId="169" fontId="9" fillId="0" borderId="23" xfId="2" applyNumberFormat="1" applyFont="1" applyBorder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10" fillId="0" borderId="16" xfId="4" applyFont="1" applyBorder="1" applyAlignment="1">
      <alignment horizontal="center" vertical="center" wrapText="1"/>
    </xf>
    <xf numFmtId="0" fontId="10" fillId="0" borderId="0" xfId="4" applyFont="1" applyAlignment="1">
      <alignment horizontal="center" vertical="center" wrapText="1"/>
    </xf>
    <xf numFmtId="0" fontId="10" fillId="0" borderId="17" xfId="4" applyFont="1" applyBorder="1" applyAlignment="1">
      <alignment horizontal="center" vertical="center" wrapText="1"/>
    </xf>
  </cellXfs>
  <cellStyles count="5">
    <cellStyle name="Millares" xfId="2" builtinId="3"/>
    <cellStyle name="Millares [0]" xfId="3" builtinId="6"/>
    <cellStyle name="Normal" xfId="0" builtinId="0"/>
    <cellStyle name="Normal 2" xfId="1"/>
    <cellStyle name="Normal 2 2" xfId="4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592666</xdr:colOff>
      <xdr:row>32</xdr:row>
      <xdr:rowOff>0</xdr:rowOff>
    </xdr:from>
    <xdr:to>
      <xdr:col>8</xdr:col>
      <xdr:colOff>735237</xdr:colOff>
      <xdr:row>34</xdr:row>
      <xdr:rowOff>149167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26441" y="5786967"/>
          <a:ext cx="2428571" cy="4761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612321</xdr:colOff>
      <xdr:row>24</xdr:row>
      <xdr:rowOff>11339</xdr:rowOff>
    </xdr:from>
    <xdr:to>
      <xdr:col>8</xdr:col>
      <xdr:colOff>761695</xdr:colOff>
      <xdr:row>27</xdr:row>
      <xdr:rowOff>1756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55696" y="4088039"/>
          <a:ext cx="2435374" cy="47619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xPSalud/CARTERA/CARTERAS%20REVISADAS/REVISI&#211;N%20CARTERAS%20A&#209;O%202023/10.%20OCTUBRE/NIT%20900397634_FENIX%20VIDA%20S.A.S/ESTADO%20DE%20CARTERA%20FENIXVIDA%20NIT%2090039763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FOR_CSA_004"/>
    </sheetNames>
    <sheetDataSet>
      <sheetData sheetId="0" refreshError="1"/>
      <sheetData sheetId="1" refreshError="1"/>
      <sheetData sheetId="2">
        <row r="2">
          <cell r="E2" t="str">
            <v>Factura</v>
          </cell>
          <cell r="F2" t="str">
            <v>Llave</v>
          </cell>
          <cell r="G2" t="str">
            <v>IPS Fecha factura</v>
          </cell>
          <cell r="H2" t="str">
            <v>IPS Fecha radicado</v>
          </cell>
          <cell r="I2" t="str">
            <v>IPS Valor Factura</v>
          </cell>
          <cell r="J2" t="str">
            <v>IPS Saldo Factura</v>
          </cell>
          <cell r="K2" t="str">
            <v>ESTADO EPS 06 DE OCTUBRE DE 2023</v>
          </cell>
          <cell r="L2" t="str">
            <v>ESTADO EPS SEPTIEMBRE 13 DE 2023</v>
          </cell>
        </row>
        <row r="3">
          <cell r="E3" t="str">
            <v>FE2010</v>
          </cell>
          <cell r="F3" t="str">
            <v>900397634_FE_2010</v>
          </cell>
          <cell r="G3">
            <v>44246</v>
          </cell>
          <cell r="H3">
            <v>44246</v>
          </cell>
          <cell r="I3">
            <v>450000</v>
          </cell>
          <cell r="J3">
            <v>450000</v>
          </cell>
          <cell r="K3" t="str">
            <v>FACTURA ACEPTADA POR LA IPS</v>
          </cell>
          <cell r="L3" t="str">
            <v>FACTURA DEVUELTA</v>
          </cell>
        </row>
        <row r="4">
          <cell r="E4" t="str">
            <v>FE3681</v>
          </cell>
          <cell r="F4" t="str">
            <v>900397634_FE_3681</v>
          </cell>
          <cell r="G4">
            <v>44601</v>
          </cell>
          <cell r="H4">
            <v>44601</v>
          </cell>
          <cell r="I4">
            <v>1200000</v>
          </cell>
          <cell r="J4">
            <v>1200000</v>
          </cell>
          <cell r="K4" t="str">
            <v>FACTURA ACEPTADA POR LA IPS</v>
          </cell>
          <cell r="L4" t="str">
            <v>FACTURA NO RADICADA</v>
          </cell>
        </row>
        <row r="5">
          <cell r="E5" t="str">
            <v>FE4365</v>
          </cell>
          <cell r="F5" t="str">
            <v>900397634_FE_4365</v>
          </cell>
          <cell r="G5">
            <v>44743</v>
          </cell>
          <cell r="H5">
            <v>44743</v>
          </cell>
          <cell r="I5">
            <v>1200000</v>
          </cell>
          <cell r="J5">
            <v>1200000</v>
          </cell>
          <cell r="K5" t="str">
            <v>FACTURA PENDIENTE EN PROGRAMACION DE PAGO</v>
          </cell>
          <cell r="L5" t="str">
            <v>FACTURA PENDIENTE EN PROGRAMACION DE PAGO</v>
          </cell>
        </row>
        <row r="6">
          <cell r="E6" t="str">
            <v>FE4367</v>
          </cell>
          <cell r="F6" t="str">
            <v>900397634_FE_4367</v>
          </cell>
          <cell r="G6">
            <v>44743</v>
          </cell>
          <cell r="H6">
            <v>44743</v>
          </cell>
          <cell r="I6">
            <v>1350000</v>
          </cell>
          <cell r="J6">
            <v>1350000</v>
          </cell>
          <cell r="K6" t="str">
            <v>FACTURA PENDIENTE EN PROGRAMACION DE PAGO</v>
          </cell>
          <cell r="L6" t="str">
            <v>FACTURA PENDIENTE EN PROGRAMACION DE PAGO</v>
          </cell>
        </row>
        <row r="7">
          <cell r="E7" t="str">
            <v>FE7474</v>
          </cell>
          <cell r="F7" t="str">
            <v>900397634_FE_7474</v>
          </cell>
          <cell r="G7">
            <v>44994</v>
          </cell>
          <cell r="H7">
            <v>44994</v>
          </cell>
          <cell r="I7">
            <v>900000</v>
          </cell>
          <cell r="J7">
            <v>900000</v>
          </cell>
          <cell r="K7" t="str">
            <v>FACTURA CANCELADA</v>
          </cell>
          <cell r="L7" t="str">
            <v>FACTURA PENDIENTE EN PROGRAMACION DE PAGO</v>
          </cell>
        </row>
        <row r="8">
          <cell r="E8" t="str">
            <v>FE7533</v>
          </cell>
          <cell r="F8" t="str">
            <v>900397634_FE_7533</v>
          </cell>
          <cell r="G8">
            <v>44996</v>
          </cell>
          <cell r="H8">
            <v>44996</v>
          </cell>
          <cell r="I8">
            <v>1200000</v>
          </cell>
          <cell r="J8">
            <v>1200000</v>
          </cell>
          <cell r="K8" t="str">
            <v>FACTURA CANCELADA</v>
          </cell>
          <cell r="L8" t="str">
            <v>FACTURA PENDIENTE EN PROGRAMACION DE PAGO</v>
          </cell>
        </row>
        <row r="9">
          <cell r="E9" t="str">
            <v>FE7922</v>
          </cell>
          <cell r="F9" t="str">
            <v>900397634_FE_7922</v>
          </cell>
          <cell r="G9">
            <v>45026</v>
          </cell>
          <cell r="H9">
            <v>45026</v>
          </cell>
          <cell r="I9">
            <v>1000000</v>
          </cell>
          <cell r="J9">
            <v>1000000</v>
          </cell>
          <cell r="K9" t="str">
            <v>FACTURA CANCELADA</v>
          </cell>
          <cell r="L9" t="str">
            <v>FACTURA PENDIENTE EN PROGRAMACION DE PAGO</v>
          </cell>
        </row>
        <row r="10">
          <cell r="E10" t="str">
            <v>FE7924</v>
          </cell>
          <cell r="F10" t="str">
            <v>900397634_FE_7924</v>
          </cell>
          <cell r="G10">
            <v>45026</v>
          </cell>
          <cell r="H10">
            <v>45026</v>
          </cell>
          <cell r="I10">
            <v>1200000</v>
          </cell>
          <cell r="J10">
            <v>1200000</v>
          </cell>
          <cell r="K10" t="str">
            <v>FACTURA CANCELADA</v>
          </cell>
          <cell r="L10" t="e">
            <v>#N/A</v>
          </cell>
        </row>
        <row r="11">
          <cell r="E11" t="str">
            <v>FE7927</v>
          </cell>
          <cell r="F11" t="str">
            <v>900397634_FE_7927</v>
          </cell>
          <cell r="G11">
            <v>45026</v>
          </cell>
          <cell r="H11">
            <v>45026</v>
          </cell>
          <cell r="I11">
            <v>1080000</v>
          </cell>
          <cell r="J11">
            <v>1080000</v>
          </cell>
          <cell r="K11" t="str">
            <v>FACTURA CANCELADA</v>
          </cell>
          <cell r="L11" t="str">
            <v>FACTURA PENDIENTE EN PROGRAMACION DE PAGO</v>
          </cell>
        </row>
        <row r="12">
          <cell r="E12" t="str">
            <v>FE7928</v>
          </cell>
          <cell r="F12" t="str">
            <v>900397634_FE_7928</v>
          </cell>
          <cell r="G12">
            <v>45026</v>
          </cell>
          <cell r="H12">
            <v>45026</v>
          </cell>
          <cell r="I12">
            <v>1575000</v>
          </cell>
          <cell r="J12">
            <v>1575000</v>
          </cell>
          <cell r="K12" t="str">
            <v>FACTURA CANCELADA</v>
          </cell>
          <cell r="L12" t="str">
            <v>FACTURA PENDIENTE EN PROGRAMACION DE PAGO</v>
          </cell>
        </row>
        <row r="13">
          <cell r="E13" t="str">
            <v>FE7931</v>
          </cell>
          <cell r="F13" t="str">
            <v>900397634_FE_7931</v>
          </cell>
          <cell r="G13">
            <v>45026</v>
          </cell>
          <cell r="H13">
            <v>45026</v>
          </cell>
          <cell r="I13">
            <v>1800000</v>
          </cell>
          <cell r="J13">
            <v>1800000</v>
          </cell>
          <cell r="K13" t="str">
            <v>FACTURA CANCELADA</v>
          </cell>
          <cell r="L13" t="str">
            <v>FACTURA PENDIENTE EN PROGRAMACION DE PAGO</v>
          </cell>
        </row>
        <row r="14">
          <cell r="E14" t="str">
            <v>FE7932</v>
          </cell>
          <cell r="F14" t="str">
            <v>900397634_FE_7932</v>
          </cell>
          <cell r="G14">
            <v>45026</v>
          </cell>
          <cell r="H14">
            <v>45026</v>
          </cell>
          <cell r="I14">
            <v>1800000</v>
          </cell>
          <cell r="J14">
            <v>1800000</v>
          </cell>
          <cell r="K14" t="str">
            <v>FACTURA CANCELADA</v>
          </cell>
          <cell r="L14" t="str">
            <v>FACTURA PENDIENTE EN PROGRAMACION DE PAGO</v>
          </cell>
        </row>
        <row r="15">
          <cell r="E15" t="str">
            <v>FE7943</v>
          </cell>
          <cell r="F15" t="str">
            <v>900397634_FE_7943</v>
          </cell>
          <cell r="G15">
            <v>45027</v>
          </cell>
          <cell r="H15">
            <v>45027</v>
          </cell>
          <cell r="I15">
            <v>1800000</v>
          </cell>
          <cell r="J15">
            <v>1800000</v>
          </cell>
          <cell r="K15" t="str">
            <v>FACTURA CANCELADA</v>
          </cell>
          <cell r="L15" t="str">
            <v>FACTURA PENDIENTE EN PROGRAMACION DE PAGO</v>
          </cell>
        </row>
        <row r="16">
          <cell r="E16" t="str">
            <v>FE7944</v>
          </cell>
          <cell r="F16" t="str">
            <v>900397634_FE_7944</v>
          </cell>
          <cell r="G16">
            <v>45027</v>
          </cell>
          <cell r="H16">
            <v>45027</v>
          </cell>
          <cell r="I16">
            <v>1400000</v>
          </cell>
          <cell r="J16">
            <v>1400000</v>
          </cell>
          <cell r="K16" t="str">
            <v>FACTURA CANCELADA</v>
          </cell>
          <cell r="L16" t="str">
            <v>FACTURA PENDIENTE EN PROGRAMACION DE PAGO</v>
          </cell>
        </row>
        <row r="17">
          <cell r="E17" t="str">
            <v>FE7945</v>
          </cell>
          <cell r="F17" t="str">
            <v>900397634_FE_7945</v>
          </cell>
          <cell r="G17">
            <v>45027</v>
          </cell>
          <cell r="H17">
            <v>45027</v>
          </cell>
          <cell r="I17">
            <v>1080000</v>
          </cell>
          <cell r="J17">
            <v>1080000</v>
          </cell>
          <cell r="K17" t="str">
            <v>FACTURA CANCELADA</v>
          </cell>
          <cell r="L17" t="str">
            <v>FACTURA PENDIENTE EN PROGRAMACION DE PAGO</v>
          </cell>
        </row>
        <row r="18">
          <cell r="E18" t="str">
            <v>FE7946</v>
          </cell>
          <cell r="F18" t="str">
            <v>900397634_FE_7946</v>
          </cell>
          <cell r="G18">
            <v>45027</v>
          </cell>
          <cell r="H18">
            <v>45027</v>
          </cell>
          <cell r="I18">
            <v>1593000</v>
          </cell>
          <cell r="J18">
            <v>1593000</v>
          </cell>
          <cell r="K18" t="str">
            <v>FACTURA CANCELADA</v>
          </cell>
          <cell r="L18" t="str">
            <v>FACTURA PENDIENTE EN PROGRAMACION DE PAGO</v>
          </cell>
        </row>
        <row r="19">
          <cell r="E19" t="str">
            <v>FE7947</v>
          </cell>
          <cell r="F19" t="str">
            <v>900397634_FE_7947</v>
          </cell>
          <cell r="G19">
            <v>45027</v>
          </cell>
          <cell r="H19">
            <v>45027</v>
          </cell>
          <cell r="I19">
            <v>1036000</v>
          </cell>
          <cell r="J19">
            <v>1036000</v>
          </cell>
          <cell r="K19" t="str">
            <v>FACTURA CANCELADA</v>
          </cell>
          <cell r="L19" t="str">
            <v>FACTURA PENDIENTE EN PROGRAMACION DE PAGO</v>
          </cell>
        </row>
        <row r="20">
          <cell r="E20" t="str">
            <v>FE7948</v>
          </cell>
          <cell r="F20" t="str">
            <v>900397634_FE_7948</v>
          </cell>
          <cell r="G20">
            <v>45027</v>
          </cell>
          <cell r="H20">
            <v>45027</v>
          </cell>
          <cell r="I20">
            <v>900000</v>
          </cell>
          <cell r="J20">
            <v>900000</v>
          </cell>
          <cell r="K20" t="str">
            <v>FACTURA CANCELADA</v>
          </cell>
          <cell r="L20" t="str">
            <v>FACTURA PENDIENTE EN PROGRAMACION DE PAGO</v>
          </cell>
        </row>
        <row r="21">
          <cell r="E21" t="str">
            <v>FE7949</v>
          </cell>
          <cell r="F21" t="str">
            <v>900397634_FE_7949</v>
          </cell>
          <cell r="G21">
            <v>45027</v>
          </cell>
          <cell r="H21">
            <v>45027</v>
          </cell>
          <cell r="I21">
            <v>1384000</v>
          </cell>
          <cell r="J21">
            <v>1384000</v>
          </cell>
          <cell r="K21" t="str">
            <v>FACTURA CANCELADA</v>
          </cell>
          <cell r="L21" t="str">
            <v>FACTURA PENDIENTE EN PROGRAMACION DE PAGO</v>
          </cell>
        </row>
        <row r="22">
          <cell r="E22" t="str">
            <v>FE7950</v>
          </cell>
          <cell r="F22" t="str">
            <v>900397634_FE_7950</v>
          </cell>
          <cell r="G22">
            <v>45027</v>
          </cell>
          <cell r="H22">
            <v>45027</v>
          </cell>
          <cell r="I22">
            <v>1170000</v>
          </cell>
          <cell r="J22">
            <v>1170000</v>
          </cell>
          <cell r="K22" t="str">
            <v>FACTURA CANCELADA</v>
          </cell>
          <cell r="L22" t="str">
            <v>FACTURA PENDIENTE EN PROGRAMACION DE PAGO</v>
          </cell>
        </row>
        <row r="23">
          <cell r="E23" t="str">
            <v>FE7951</v>
          </cell>
          <cell r="F23" t="str">
            <v>900397634_FE_7951</v>
          </cell>
          <cell r="G23">
            <v>45027</v>
          </cell>
          <cell r="H23">
            <v>45027</v>
          </cell>
          <cell r="I23">
            <v>1200000</v>
          </cell>
          <cell r="J23">
            <v>1200000</v>
          </cell>
          <cell r="K23" t="str">
            <v>FACTURA CANCELADA</v>
          </cell>
          <cell r="L23" t="str">
            <v>FACTURA PENDIENTE EN PROGRAMACION DE PAGO</v>
          </cell>
        </row>
        <row r="24">
          <cell r="E24" t="str">
            <v>FE7952</v>
          </cell>
          <cell r="F24" t="str">
            <v>900397634_FE_7952</v>
          </cell>
          <cell r="G24">
            <v>45027</v>
          </cell>
          <cell r="H24">
            <v>45027</v>
          </cell>
          <cell r="I24">
            <v>1600000</v>
          </cell>
          <cell r="J24">
            <v>1600000</v>
          </cell>
          <cell r="K24" t="str">
            <v>FACTURA CANCELADA</v>
          </cell>
          <cell r="L24" t="str">
            <v>FACTURA PENDIENTE EN PROGRAMACION DE PAGO</v>
          </cell>
        </row>
        <row r="25">
          <cell r="E25" t="str">
            <v>FE8257</v>
          </cell>
          <cell r="F25" t="str">
            <v>900397634_FE_8257</v>
          </cell>
          <cell r="G25" t="str">
            <v>04-05-2023</v>
          </cell>
          <cell r="H25" t="str">
            <v>04-05-2023</v>
          </cell>
          <cell r="I25">
            <v>1800000</v>
          </cell>
          <cell r="J25">
            <v>1800000</v>
          </cell>
          <cell r="K25" t="str">
            <v>FACTURA CANCELADA</v>
          </cell>
          <cell r="L25" t="str">
            <v>FACTURA PENDIENTE EN PROGRAMACION DE PAGO</v>
          </cell>
        </row>
        <row r="26">
          <cell r="E26" t="str">
            <v>FE8261</v>
          </cell>
          <cell r="F26" t="str">
            <v>900397634_FE_8261</v>
          </cell>
          <cell r="G26" t="str">
            <v>03-05-2023</v>
          </cell>
          <cell r="H26" t="str">
            <v>03-05-2023</v>
          </cell>
          <cell r="I26">
            <v>1080000</v>
          </cell>
          <cell r="J26">
            <v>1080000</v>
          </cell>
          <cell r="K26" t="str">
            <v>FACTURA PENDIENTE EN PROGRAMACION DE PAGO</v>
          </cell>
          <cell r="L26" t="str">
            <v>FACTURA PENDIENTE EN PROGRAMACION DE PAGO</v>
          </cell>
        </row>
        <row r="27">
          <cell r="E27" t="str">
            <v>FE8263</v>
          </cell>
          <cell r="F27" t="str">
            <v>900397634_FE_8263</v>
          </cell>
          <cell r="G27" t="str">
            <v>05-05-2023</v>
          </cell>
          <cell r="H27" t="str">
            <v>05-05-2023</v>
          </cell>
          <cell r="I27">
            <v>1575000</v>
          </cell>
          <cell r="J27">
            <v>1575000</v>
          </cell>
          <cell r="K27" t="str">
            <v>FACTURA CANCELADA</v>
          </cell>
          <cell r="L27" t="str">
            <v>FACTURA PENDIENTE EN PROGRAMACION DE PAGO</v>
          </cell>
        </row>
        <row r="28">
          <cell r="E28" t="str">
            <v>FE8271</v>
          </cell>
          <cell r="F28" t="str">
            <v>900397634_FE_8271</v>
          </cell>
          <cell r="G28" t="str">
            <v>05-05-2023</v>
          </cell>
          <cell r="H28" t="str">
            <v>05-05-2023</v>
          </cell>
          <cell r="I28">
            <v>1200000</v>
          </cell>
          <cell r="J28">
            <v>1200000</v>
          </cell>
          <cell r="K28" t="str">
            <v>FACTURA CANCELADA</v>
          </cell>
          <cell r="L28" t="str">
            <v>FACTURA PENDIENTE EN PROGRAMACION DE PAGO</v>
          </cell>
        </row>
        <row r="29">
          <cell r="E29" t="str">
            <v>FE8273</v>
          </cell>
          <cell r="F29" t="str">
            <v>900397634_FE_8273</v>
          </cell>
          <cell r="G29" t="str">
            <v>05-05-2023</v>
          </cell>
          <cell r="H29" t="str">
            <v>05-05-2023</v>
          </cell>
          <cell r="I29">
            <v>1000000</v>
          </cell>
          <cell r="J29">
            <v>1000000</v>
          </cell>
          <cell r="K29" t="str">
            <v>FACTURA PENDIENTE EN PROGRAMACION DE PAGO</v>
          </cell>
          <cell r="L29" t="str">
            <v>FACTURA PENDIENTE EN PROGRAMACION DE PAGO</v>
          </cell>
        </row>
        <row r="30">
          <cell r="E30" t="str">
            <v>FE8275</v>
          </cell>
          <cell r="F30" t="str">
            <v>900397634_FE_8275</v>
          </cell>
          <cell r="G30" t="str">
            <v>05-05-2023</v>
          </cell>
          <cell r="H30" t="str">
            <v>05-05-2023</v>
          </cell>
          <cell r="I30">
            <v>1800000</v>
          </cell>
          <cell r="J30">
            <v>1800000</v>
          </cell>
          <cell r="K30" t="str">
            <v>FACTURA PENDIENTE EN PROGRAMACION DE PAGO</v>
          </cell>
          <cell r="L30" t="str">
            <v>FACTURA PENDIENTE EN PROGRAMACION DE PAGO</v>
          </cell>
        </row>
        <row r="31">
          <cell r="E31" t="str">
            <v>FE8279</v>
          </cell>
          <cell r="F31" t="str">
            <v>900397634_FE_8279</v>
          </cell>
          <cell r="G31" t="str">
            <v>05-05-2023</v>
          </cell>
          <cell r="H31" t="str">
            <v>05-05-2023</v>
          </cell>
          <cell r="I31">
            <v>1080000</v>
          </cell>
          <cell r="J31">
            <v>1080000</v>
          </cell>
          <cell r="K31" t="str">
            <v>FACTURA PENDIENTE EN PROGRAMACION DE PAGO</v>
          </cell>
          <cell r="L31" t="str">
            <v>FACTURA PENDIENTE EN PROGRAMACION DE PAGO</v>
          </cell>
        </row>
        <row r="32">
          <cell r="E32" t="str">
            <v>FE8281</v>
          </cell>
          <cell r="F32" t="str">
            <v>900397634_FE_8281</v>
          </cell>
          <cell r="G32" t="str">
            <v>05-05-2023</v>
          </cell>
          <cell r="H32" t="str">
            <v>05-05-2023</v>
          </cell>
          <cell r="I32">
            <v>1400000</v>
          </cell>
          <cell r="J32">
            <v>1400000</v>
          </cell>
          <cell r="K32" t="str">
            <v>FACTURA CANCELADA</v>
          </cell>
          <cell r="L32" t="str">
            <v>FACTURA PENDIENTE EN PROGRAMACION DE PAGO</v>
          </cell>
        </row>
        <row r="33">
          <cell r="E33" t="str">
            <v>FE8284</v>
          </cell>
          <cell r="F33" t="str">
            <v>900397634_FE_8284</v>
          </cell>
          <cell r="G33" t="str">
            <v>05-05-2023</v>
          </cell>
          <cell r="H33" t="str">
            <v>05-05-2023</v>
          </cell>
          <cell r="I33">
            <v>1800000</v>
          </cell>
          <cell r="J33">
            <v>1800000</v>
          </cell>
          <cell r="K33" t="str">
            <v>FACTURA CANCELADA</v>
          </cell>
          <cell r="L33" t="str">
            <v>FACTURA PENDIENTE EN PROGRAMACION DE PAGO</v>
          </cell>
        </row>
        <row r="34">
          <cell r="E34" t="str">
            <v>FE8285</v>
          </cell>
          <cell r="F34" t="str">
            <v>900397634_FE_8285</v>
          </cell>
          <cell r="G34" t="str">
            <v>05-05-2023</v>
          </cell>
          <cell r="H34" t="str">
            <v>05-05-2023</v>
          </cell>
          <cell r="I34">
            <v>1794800</v>
          </cell>
          <cell r="J34">
            <v>1794800</v>
          </cell>
          <cell r="K34" t="str">
            <v>FACTURA PENDIENTE EN PROGRAMACION DE PAGO</v>
          </cell>
          <cell r="L34" t="str">
            <v>FACTURA PENDIENTE EN PROGRAMACION DE PAGO</v>
          </cell>
        </row>
        <row r="35">
          <cell r="E35" t="str">
            <v>FE8287</v>
          </cell>
          <cell r="F35" t="str">
            <v>900397634_FE_8287</v>
          </cell>
          <cell r="G35" t="str">
            <v>05-05-2023</v>
          </cell>
          <cell r="H35" t="str">
            <v>05-05-2023</v>
          </cell>
          <cell r="I35">
            <v>1792200</v>
          </cell>
          <cell r="J35">
            <v>1792200</v>
          </cell>
          <cell r="K35" t="str">
            <v>FACTURA PENDIENTE EN PROGRAMACION DE PAGO</v>
          </cell>
          <cell r="L35" t="str">
            <v>FACTURA PENDIENTE EN PROGRAMACION DE PAGO</v>
          </cell>
        </row>
        <row r="36">
          <cell r="E36" t="str">
            <v>FE8289</v>
          </cell>
          <cell r="F36" t="str">
            <v>900397634_FE_8289</v>
          </cell>
          <cell r="G36" t="str">
            <v>05-05-2023</v>
          </cell>
          <cell r="H36" t="str">
            <v>05-05-2023</v>
          </cell>
          <cell r="I36">
            <v>900000</v>
          </cell>
          <cell r="J36">
            <v>900000</v>
          </cell>
          <cell r="K36" t="str">
            <v>FACTURA PENDIENTE EN PROGRAMACION DE PAGO</v>
          </cell>
          <cell r="L36" t="str">
            <v>FACTURA PENDIENTE EN PROGRAMACION DE PAGO</v>
          </cell>
        </row>
        <row r="37">
          <cell r="E37" t="str">
            <v>FE8291</v>
          </cell>
          <cell r="F37" t="str">
            <v>900397634_FE_8291</v>
          </cell>
          <cell r="G37" t="str">
            <v>05-05-2023</v>
          </cell>
          <cell r="H37" t="str">
            <v>05-05-2023</v>
          </cell>
          <cell r="I37">
            <v>1200000</v>
          </cell>
          <cell r="J37">
            <v>1200000</v>
          </cell>
          <cell r="K37" t="str">
            <v>FACTURA PENDIENTE EN PROGRAMACION DE PAGO</v>
          </cell>
          <cell r="L37" t="str">
            <v>FACTURA PENDIENTE EN PROGRAMACION DE PAGO</v>
          </cell>
        </row>
        <row r="38">
          <cell r="E38" t="str">
            <v>FE8294</v>
          </cell>
          <cell r="F38" t="str">
            <v>900397634_FE_8294</v>
          </cell>
          <cell r="G38" t="str">
            <v>05-05-2023</v>
          </cell>
          <cell r="H38" t="str">
            <v>05-05-2023</v>
          </cell>
          <cell r="I38">
            <v>1170000</v>
          </cell>
          <cell r="J38">
            <v>1170000</v>
          </cell>
          <cell r="K38" t="str">
            <v>FACTURA PENDIENTE EN PROGRAMACION DE PAGO</v>
          </cell>
          <cell r="L38" t="str">
            <v>FACTURA PENDIENTE EN PROGRAMACION DE PAGO</v>
          </cell>
        </row>
        <row r="39">
          <cell r="E39" t="str">
            <v>FE8295</v>
          </cell>
          <cell r="F39" t="str">
            <v>900397634_FE_8295</v>
          </cell>
          <cell r="G39" t="str">
            <v>05-05-2023</v>
          </cell>
          <cell r="H39" t="str">
            <v>05-05-2023</v>
          </cell>
          <cell r="I39">
            <v>1567200</v>
          </cell>
          <cell r="J39">
            <v>1567200</v>
          </cell>
          <cell r="K39" t="str">
            <v>FACTURA PENDIENTE EN PROGRAMACION DE PAGO</v>
          </cell>
          <cell r="L39" t="str">
            <v>FACTURA PENDIENTE EN PROGRAMACION DE PAGO</v>
          </cell>
        </row>
        <row r="40">
          <cell r="E40" t="str">
            <v>FE8296</v>
          </cell>
          <cell r="F40" t="str">
            <v>900397634_FE_8296</v>
          </cell>
          <cell r="G40" t="str">
            <v>05-05-2023</v>
          </cell>
          <cell r="H40" t="str">
            <v>05-05-2023</v>
          </cell>
          <cell r="I40">
            <v>1600000</v>
          </cell>
          <cell r="J40">
            <v>1600000</v>
          </cell>
          <cell r="K40" t="str">
            <v>FACTURA PENDIENTE EN PROGRAMACION DE PAGO</v>
          </cell>
          <cell r="L40" t="str">
            <v>FACTURA PENDIENTE EN PROGRAMACION DE PAGO</v>
          </cell>
        </row>
      </sheetData>
      <sheetData sheetId="3" refreshError="1"/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57.524744560185" createdVersion="5" refreshedVersion="5" minRefreshableVersion="3" recordCount="11">
  <cacheSource type="worksheet">
    <worksheetSource ref="A2:P13" sheet="ESTADO DE CADA FACTURA"/>
  </cacheSource>
  <cacheFields count="16">
    <cacheField name="NIT IPS" numFmtId="0">
      <sharedItems containsSemiMixedTypes="0" containsString="0" containsNumber="1" containsInteger="1" minValue="900397634" maxValue="900397634"/>
    </cacheField>
    <cacheField name="Nombre IPS" numFmtId="0">
      <sharedItems/>
    </cacheField>
    <cacheField name="Prefijo Factura" numFmtId="4">
      <sharedItems/>
    </cacheField>
    <cacheField name="Numero Factura" numFmtId="0">
      <sharedItems containsSemiMixedTypes="0" containsString="0" containsNumber="1" containsInteger="1" minValue="8261" maxValue="8296"/>
    </cacheField>
    <cacheField name="FACTURA" numFmtId="0">
      <sharedItems/>
    </cacheField>
    <cacheField name="LLAVE" numFmtId="0">
      <sharedItems/>
    </cacheField>
    <cacheField name="IPS Fecha factura" numFmtId="0">
      <sharedItems/>
    </cacheField>
    <cacheField name="IPS Fecha radicado" numFmtId="0">
      <sharedItems/>
    </cacheField>
    <cacheField name="IPS Valor Factura" numFmtId="165">
      <sharedItems containsSemiMixedTypes="0" containsString="0" containsNumber="1" containsInteger="1" minValue="900000" maxValue="1800000"/>
    </cacheField>
    <cacheField name="IPS Saldo Factura" numFmtId="165">
      <sharedItems containsSemiMixedTypes="0" containsString="0" containsNumber="1" containsInteger="1" minValue="900000" maxValue="1800000"/>
    </cacheField>
    <cacheField name="ESTADO EPS 06 DE OCTUBRE DE 2023" numFmtId="0">
      <sharedItems/>
    </cacheField>
    <cacheField name="ESTADO EPS 27 DE NOVIEMBRE DE 2023" numFmtId="0">
      <sharedItems count="1">
        <s v="FACTURA PENDIENTE EN PROGRAMACION DE PAGO"/>
      </sharedItems>
    </cacheField>
    <cacheField name="EstadoFacturaBoxalud" numFmtId="0">
      <sharedItems/>
    </cacheField>
    <cacheField name="TipoContrato" numFmtId="0">
      <sharedItems/>
    </cacheField>
    <cacheField name="VALOR POR PAGAR SAP" numFmtId="0">
      <sharedItems containsSemiMixedTypes="0" containsString="0" containsNumber="1" containsInteger="1" minValue="795060" maxValue="1590120"/>
    </cacheField>
    <cacheField name="DOCUMENTO CONTABLE" numFmtId="0">
      <sharedItems containsSemiMixedTypes="0" containsString="0" containsNumber="1" containsInteger="1" minValue="1222278947" maxValue="122227896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n v="900397634"/>
    <s v="FENIX VIDA S.A.S "/>
    <s v="FE"/>
    <n v="8261"/>
    <s v="FE8261"/>
    <s v="900397634_FE_8261"/>
    <s v="03-05-2023"/>
    <s v="03-05-2023"/>
    <n v="1080000"/>
    <n v="1080000"/>
    <s v="FACTURA PENDIENTE EN PROGRAMACION DE PAGO"/>
    <x v="0"/>
    <s v="FINALIZADA"/>
    <s v="DEMANDA"/>
    <n v="954072"/>
    <n v="1222278961"/>
  </r>
  <r>
    <n v="900397634"/>
    <s v="FENIX VIDA S.A.S "/>
    <s v="FE"/>
    <n v="8273"/>
    <s v="FE8273"/>
    <s v="900397634_FE_8273"/>
    <s v="05-05-2023"/>
    <s v="05-05-2023"/>
    <n v="1000000"/>
    <n v="1000000"/>
    <s v="FACTURA PENDIENTE EN PROGRAMACION DE PAGO"/>
    <x v="0"/>
    <s v="FINALIZADA"/>
    <s v="DEMANDA"/>
    <n v="883400"/>
    <n v="1222278958"/>
  </r>
  <r>
    <n v="900397634"/>
    <s v="FENIX VIDA S.A.S "/>
    <s v="FE"/>
    <n v="8275"/>
    <s v="FE8275"/>
    <s v="900397634_FE_8275"/>
    <s v="05-05-2023"/>
    <s v="05-05-2023"/>
    <n v="1800000"/>
    <n v="1800000"/>
    <s v="FACTURA PENDIENTE EN PROGRAMACION DE PAGO"/>
    <x v="0"/>
    <s v="FINALIZADA"/>
    <s v="DEMANDA"/>
    <n v="1590120"/>
    <n v="1222278957"/>
  </r>
  <r>
    <n v="900397634"/>
    <s v="FENIX VIDA S.A.S "/>
    <s v="FE"/>
    <n v="8279"/>
    <s v="FE8279"/>
    <s v="900397634_FE_8279"/>
    <s v="05-05-2023"/>
    <s v="05-05-2023"/>
    <n v="1080000"/>
    <n v="1080000"/>
    <s v="FACTURA PENDIENTE EN PROGRAMACION DE PAGO"/>
    <x v="0"/>
    <s v="FINALIZADA"/>
    <s v="DEMANDA"/>
    <n v="954072"/>
    <n v="1222278956"/>
  </r>
  <r>
    <n v="900397634"/>
    <s v="FENIX VIDA S.A.S "/>
    <s v="FE"/>
    <n v="8285"/>
    <s v="FE8285"/>
    <s v="900397634_FE_8285"/>
    <s v="05-05-2023"/>
    <s v="05-05-2023"/>
    <n v="1794800"/>
    <n v="1794800"/>
    <s v="FACTURA PENDIENTE EN PROGRAMACION DE PAGO"/>
    <x v="0"/>
    <s v="FINALIZADA"/>
    <s v="DEMANDA"/>
    <n v="1584920"/>
    <n v="1222278953"/>
  </r>
  <r>
    <n v="900397634"/>
    <s v="FENIX VIDA S.A.S "/>
    <s v="FE"/>
    <n v="8287"/>
    <s v="FE8287"/>
    <s v="900397634_FE_8287"/>
    <s v="05-05-2023"/>
    <s v="05-05-2023"/>
    <n v="1792200"/>
    <n v="1792200"/>
    <s v="FACTURA PENDIENTE EN PROGRAMACION DE PAGO"/>
    <x v="0"/>
    <s v="FINALIZADA"/>
    <s v="DEMANDA"/>
    <n v="1582320"/>
    <n v="1222278952"/>
  </r>
  <r>
    <n v="900397634"/>
    <s v="FENIX VIDA S.A.S "/>
    <s v="FE"/>
    <n v="8289"/>
    <s v="FE8289"/>
    <s v="900397634_FE_8289"/>
    <s v="05-05-2023"/>
    <s v="05-05-2023"/>
    <n v="900000"/>
    <n v="900000"/>
    <s v="FACTURA PENDIENTE EN PROGRAMACION DE PAGO"/>
    <x v="0"/>
    <s v="FINALIZADA"/>
    <s v="DEMANDA"/>
    <n v="795060"/>
    <n v="1222278951"/>
  </r>
  <r>
    <n v="900397634"/>
    <s v="FENIX VIDA S.A.S "/>
    <s v="FE"/>
    <n v="8291"/>
    <s v="FE8291"/>
    <s v="900397634_FE_8291"/>
    <s v="05-05-2023"/>
    <s v="05-05-2023"/>
    <n v="1200000"/>
    <n v="1200000"/>
    <s v="FACTURA PENDIENTE EN PROGRAMACION DE PAGO"/>
    <x v="0"/>
    <s v="FINALIZADA"/>
    <s v="DEMANDA"/>
    <n v="1060080"/>
    <n v="1222278950"/>
  </r>
  <r>
    <n v="900397634"/>
    <s v="FENIX VIDA S.A.S "/>
    <s v="FE"/>
    <n v="8294"/>
    <s v="FE8294"/>
    <s v="900397634_FE_8294"/>
    <s v="05-05-2023"/>
    <s v="05-05-2023"/>
    <n v="1170000"/>
    <n v="1170000"/>
    <s v="FACTURA PENDIENTE EN PROGRAMACION DE PAGO"/>
    <x v="0"/>
    <s v="FINALIZADA"/>
    <s v="DEMANDA"/>
    <n v="1033578"/>
    <n v="1222278949"/>
  </r>
  <r>
    <n v="900397634"/>
    <s v="FENIX VIDA S.A.S "/>
    <s v="FE"/>
    <n v="8295"/>
    <s v="FE8295"/>
    <s v="900397634_FE_8295"/>
    <s v="05-05-2023"/>
    <s v="05-05-2023"/>
    <n v="1567200"/>
    <n v="1567200"/>
    <s v="FACTURA PENDIENTE EN PROGRAMACION DE PAGO"/>
    <x v="0"/>
    <s v="FINALIZADA"/>
    <s v="DEMANDA"/>
    <n v="1383555"/>
    <n v="1222278948"/>
  </r>
  <r>
    <n v="900397634"/>
    <s v="FENIX VIDA S.A.S "/>
    <s v="FE"/>
    <n v="8296"/>
    <s v="FE8296"/>
    <s v="900397634_FE_8296"/>
    <s v="05-05-2023"/>
    <s v="05-05-2023"/>
    <n v="1600000"/>
    <n v="1600000"/>
    <s v="FACTURA PENDIENTE EN PROGRAMACION DE PAGO"/>
    <x v="0"/>
    <s v="FINALIZADA"/>
    <s v="DEMANDA"/>
    <n v="1413440"/>
    <n v="122227894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5" firstHeaderRow="0" firstDataRow="1" firstDataCol="1"/>
  <pivotFields count="16"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165" showAll="0"/>
    <pivotField dataField="1" numFmtId="165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</pivotFields>
  <rowFields count="1">
    <field x="11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1" baseItem="0"/>
    <dataField name=" SUMA SALDO IPS" fld="8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9"/>
  <sheetViews>
    <sheetView showGridLines="0" zoomScale="120" zoomScaleNormal="120" workbookViewId="0">
      <selection sqref="A1:H12"/>
    </sheetView>
  </sheetViews>
  <sheetFormatPr baseColWidth="10" defaultRowHeight="15" x14ac:dyDescent="0.25"/>
  <cols>
    <col min="2" max="2" width="16.42578125" customWidth="1"/>
    <col min="3" max="3" width="9" customWidth="1"/>
    <col min="4" max="4" width="16.140625" customWidth="1"/>
    <col min="5" max="5" width="14.140625" customWidth="1"/>
    <col min="6" max="6" width="17.42578125" customWidth="1"/>
    <col min="7" max="7" width="16" customWidth="1"/>
    <col min="8" max="8" width="15.7109375" customWidth="1"/>
    <col min="9" max="9" width="15.7109375" bestFit="1" customWidth="1"/>
    <col min="10" max="10" width="11.42578125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4" t="s">
        <v>2</v>
      </c>
      <c r="F1" s="1" t="s">
        <v>3</v>
      </c>
      <c r="G1" s="5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25">
      <c r="A2" s="18">
        <v>900397634</v>
      </c>
      <c r="B2" s="19" t="s">
        <v>16</v>
      </c>
      <c r="C2" s="15" t="s">
        <v>13</v>
      </c>
      <c r="D2" s="14">
        <v>8261</v>
      </c>
      <c r="E2" s="14" t="s">
        <v>11</v>
      </c>
      <c r="F2" s="14" t="s">
        <v>11</v>
      </c>
      <c r="G2" s="20">
        <v>1080000</v>
      </c>
      <c r="H2" s="20">
        <v>1080000</v>
      </c>
      <c r="I2" s="16" t="s">
        <v>14</v>
      </c>
      <c r="J2" s="17" t="s">
        <v>15</v>
      </c>
      <c r="K2" s="3"/>
    </row>
    <row r="3" spans="1:11" x14ac:dyDescent="0.25">
      <c r="A3" s="18">
        <v>900397634</v>
      </c>
      <c r="B3" s="19" t="s">
        <v>16</v>
      </c>
      <c r="C3" s="15" t="s">
        <v>13</v>
      </c>
      <c r="D3" s="14">
        <v>8273</v>
      </c>
      <c r="E3" s="14" t="s">
        <v>12</v>
      </c>
      <c r="F3" s="14" t="s">
        <v>12</v>
      </c>
      <c r="G3" s="20">
        <v>1000000</v>
      </c>
      <c r="H3" s="20">
        <v>1000000</v>
      </c>
      <c r="I3" s="16" t="s">
        <v>14</v>
      </c>
      <c r="J3" s="17" t="s">
        <v>15</v>
      </c>
      <c r="K3" s="3"/>
    </row>
    <row r="4" spans="1:11" x14ac:dyDescent="0.25">
      <c r="A4" s="18">
        <v>900397634</v>
      </c>
      <c r="B4" s="19" t="s">
        <v>16</v>
      </c>
      <c r="C4" s="15" t="s">
        <v>13</v>
      </c>
      <c r="D4" s="14">
        <v>8275</v>
      </c>
      <c r="E4" s="14" t="s">
        <v>12</v>
      </c>
      <c r="F4" s="14" t="s">
        <v>12</v>
      </c>
      <c r="G4" s="20">
        <v>1800000</v>
      </c>
      <c r="H4" s="20">
        <v>1800000</v>
      </c>
      <c r="I4" s="16" t="s">
        <v>14</v>
      </c>
      <c r="J4" s="17" t="s">
        <v>15</v>
      </c>
      <c r="K4" s="3"/>
    </row>
    <row r="5" spans="1:11" x14ac:dyDescent="0.25">
      <c r="A5" s="18">
        <v>900397634</v>
      </c>
      <c r="B5" s="19" t="s">
        <v>16</v>
      </c>
      <c r="C5" s="15" t="s">
        <v>13</v>
      </c>
      <c r="D5" s="14">
        <v>8279</v>
      </c>
      <c r="E5" s="14" t="s">
        <v>12</v>
      </c>
      <c r="F5" s="14" t="s">
        <v>12</v>
      </c>
      <c r="G5" s="20">
        <v>1080000</v>
      </c>
      <c r="H5" s="20">
        <v>1080000</v>
      </c>
      <c r="I5" s="16" t="s">
        <v>14</v>
      </c>
      <c r="J5" s="17" t="s">
        <v>15</v>
      </c>
      <c r="K5" s="3"/>
    </row>
    <row r="6" spans="1:11" x14ac:dyDescent="0.25">
      <c r="A6" s="18">
        <v>900397634</v>
      </c>
      <c r="B6" s="19" t="s">
        <v>16</v>
      </c>
      <c r="C6" s="15" t="s">
        <v>13</v>
      </c>
      <c r="D6" s="14">
        <v>8285</v>
      </c>
      <c r="E6" s="14" t="s">
        <v>12</v>
      </c>
      <c r="F6" s="14" t="s">
        <v>12</v>
      </c>
      <c r="G6" s="20">
        <v>1794800</v>
      </c>
      <c r="H6" s="20">
        <v>1794800</v>
      </c>
      <c r="I6" s="16" t="s">
        <v>14</v>
      </c>
      <c r="J6" s="17" t="s">
        <v>15</v>
      </c>
      <c r="K6" s="3"/>
    </row>
    <row r="7" spans="1:11" x14ac:dyDescent="0.25">
      <c r="A7" s="18">
        <v>900397634</v>
      </c>
      <c r="B7" s="19" t="s">
        <v>16</v>
      </c>
      <c r="C7" s="15" t="s">
        <v>13</v>
      </c>
      <c r="D7" s="14">
        <v>8287</v>
      </c>
      <c r="E7" s="14" t="s">
        <v>12</v>
      </c>
      <c r="F7" s="14" t="s">
        <v>12</v>
      </c>
      <c r="G7" s="20">
        <v>1792200</v>
      </c>
      <c r="H7" s="20">
        <v>1792200</v>
      </c>
      <c r="I7" s="16" t="s">
        <v>14</v>
      </c>
      <c r="J7" s="17" t="s">
        <v>15</v>
      </c>
      <c r="K7" s="3"/>
    </row>
    <row r="8" spans="1:11" x14ac:dyDescent="0.25">
      <c r="A8" s="18">
        <v>900397634</v>
      </c>
      <c r="B8" s="19" t="s">
        <v>16</v>
      </c>
      <c r="C8" s="15" t="s">
        <v>13</v>
      </c>
      <c r="D8" s="14">
        <v>8289</v>
      </c>
      <c r="E8" s="14" t="s">
        <v>12</v>
      </c>
      <c r="F8" s="14" t="s">
        <v>12</v>
      </c>
      <c r="G8" s="20">
        <v>900000</v>
      </c>
      <c r="H8" s="20">
        <v>900000</v>
      </c>
      <c r="I8" s="16" t="s">
        <v>14</v>
      </c>
      <c r="J8" s="17" t="s">
        <v>15</v>
      </c>
      <c r="K8" s="3"/>
    </row>
    <row r="9" spans="1:11" x14ac:dyDescent="0.25">
      <c r="A9" s="18">
        <v>900397634</v>
      </c>
      <c r="B9" s="19" t="s">
        <v>16</v>
      </c>
      <c r="C9" s="15" t="s">
        <v>13</v>
      </c>
      <c r="D9" s="14">
        <v>8291</v>
      </c>
      <c r="E9" s="14" t="s">
        <v>12</v>
      </c>
      <c r="F9" s="14" t="s">
        <v>12</v>
      </c>
      <c r="G9" s="20">
        <v>1200000</v>
      </c>
      <c r="H9" s="20">
        <v>1200000</v>
      </c>
      <c r="I9" s="16" t="s">
        <v>14</v>
      </c>
      <c r="J9" s="17" t="s">
        <v>15</v>
      </c>
      <c r="K9" s="3"/>
    </row>
    <row r="10" spans="1:11" x14ac:dyDescent="0.25">
      <c r="A10" s="18">
        <v>900397634</v>
      </c>
      <c r="B10" s="19" t="s">
        <v>16</v>
      </c>
      <c r="C10" s="15" t="s">
        <v>13</v>
      </c>
      <c r="D10" s="14">
        <v>8294</v>
      </c>
      <c r="E10" s="14" t="s">
        <v>12</v>
      </c>
      <c r="F10" s="14" t="s">
        <v>12</v>
      </c>
      <c r="G10" s="20">
        <v>1170000</v>
      </c>
      <c r="H10" s="20">
        <v>1170000</v>
      </c>
      <c r="I10" s="16" t="s">
        <v>14</v>
      </c>
      <c r="J10" s="17" t="s">
        <v>15</v>
      </c>
      <c r="K10" s="3"/>
    </row>
    <row r="11" spans="1:11" x14ac:dyDescent="0.25">
      <c r="A11" s="18">
        <v>900397634</v>
      </c>
      <c r="B11" s="19" t="s">
        <v>16</v>
      </c>
      <c r="C11" s="15" t="s">
        <v>13</v>
      </c>
      <c r="D11" s="14">
        <v>8295</v>
      </c>
      <c r="E11" s="14" t="s">
        <v>12</v>
      </c>
      <c r="F11" s="14" t="s">
        <v>12</v>
      </c>
      <c r="G11" s="20">
        <v>1567200</v>
      </c>
      <c r="H11" s="20">
        <v>1567200</v>
      </c>
      <c r="I11" s="16" t="s">
        <v>14</v>
      </c>
      <c r="J11" s="17" t="s">
        <v>15</v>
      </c>
      <c r="K11" s="3"/>
    </row>
    <row r="12" spans="1:11" x14ac:dyDescent="0.25">
      <c r="A12" s="18">
        <v>900397634</v>
      </c>
      <c r="B12" s="19" t="s">
        <v>16</v>
      </c>
      <c r="C12" s="15" t="s">
        <v>13</v>
      </c>
      <c r="D12" s="14">
        <v>8296</v>
      </c>
      <c r="E12" s="14" t="s">
        <v>12</v>
      </c>
      <c r="F12" s="14" t="s">
        <v>12</v>
      </c>
      <c r="G12" s="20">
        <v>1600000</v>
      </c>
      <c r="H12" s="20">
        <v>1600000</v>
      </c>
      <c r="I12" s="16" t="s">
        <v>14</v>
      </c>
      <c r="J12" s="17" t="s">
        <v>15</v>
      </c>
      <c r="K12" s="3"/>
    </row>
    <row r="13" spans="1:11" x14ac:dyDescent="0.25">
      <c r="A13" s="6"/>
      <c r="B13" s="7"/>
      <c r="C13" s="7"/>
      <c r="D13" s="7"/>
      <c r="E13" s="7"/>
      <c r="F13" s="7"/>
      <c r="G13" s="7"/>
      <c r="H13" s="21">
        <f>SUM(H2:H12)</f>
        <v>14984200</v>
      </c>
      <c r="I13" s="7"/>
      <c r="J13" s="7"/>
      <c r="K13" s="8"/>
    </row>
    <row r="14" spans="1:11" x14ac:dyDescent="0.25">
      <c r="A14" s="9"/>
      <c r="K14" s="10"/>
    </row>
    <row r="15" spans="1:11" x14ac:dyDescent="0.25">
      <c r="A15" s="9"/>
      <c r="K15" s="10"/>
    </row>
    <row r="16" spans="1:11" x14ac:dyDescent="0.25">
      <c r="A16" s="9"/>
      <c r="K16" s="10"/>
    </row>
    <row r="17" spans="1:11" x14ac:dyDescent="0.25">
      <c r="A17" s="9"/>
      <c r="K17" s="10"/>
    </row>
    <row r="18" spans="1:11" x14ac:dyDescent="0.25">
      <c r="A18" s="9"/>
      <c r="K18" s="10"/>
    </row>
    <row r="19" spans="1:11" x14ac:dyDescent="0.25">
      <c r="A19" s="9"/>
      <c r="K19" s="10"/>
    </row>
    <row r="20" spans="1:11" x14ac:dyDescent="0.25">
      <c r="A20" s="9"/>
      <c r="K20" s="10"/>
    </row>
    <row r="21" spans="1:11" x14ac:dyDescent="0.25">
      <c r="A21" s="9"/>
      <c r="K21" s="10"/>
    </row>
    <row r="22" spans="1:11" x14ac:dyDescent="0.25">
      <c r="A22" s="9"/>
      <c r="K22" s="10"/>
    </row>
    <row r="23" spans="1:11" x14ac:dyDescent="0.25">
      <c r="A23" s="9"/>
      <c r="K23" s="10"/>
    </row>
    <row r="24" spans="1:11" x14ac:dyDescent="0.25">
      <c r="A24" s="9"/>
      <c r="K24" s="10"/>
    </row>
    <row r="25" spans="1:11" x14ac:dyDescent="0.25">
      <c r="A25" s="9"/>
      <c r="K25" s="10"/>
    </row>
    <row r="26" spans="1:11" x14ac:dyDescent="0.25">
      <c r="A26" s="9"/>
      <c r="K26" s="10"/>
    </row>
    <row r="27" spans="1:11" x14ac:dyDescent="0.25">
      <c r="A27" s="9"/>
      <c r="K27" s="10"/>
    </row>
    <row r="28" spans="1:11" x14ac:dyDescent="0.25">
      <c r="A28" s="9"/>
      <c r="K28" s="10"/>
    </row>
    <row r="29" spans="1:11" x14ac:dyDescent="0.25">
      <c r="A29" s="9"/>
      <c r="K29" s="10"/>
    </row>
    <row r="30" spans="1:11" x14ac:dyDescent="0.25">
      <c r="A30" s="9"/>
      <c r="K30" s="10"/>
    </row>
    <row r="31" spans="1:11" x14ac:dyDescent="0.25">
      <c r="A31" s="9"/>
      <c r="K31" s="10"/>
    </row>
    <row r="32" spans="1:11" x14ac:dyDescent="0.25">
      <c r="A32" s="9"/>
      <c r="K32" s="10"/>
    </row>
    <row r="33" spans="1:11" x14ac:dyDescent="0.25">
      <c r="A33" s="9"/>
      <c r="K33" s="10"/>
    </row>
    <row r="34" spans="1:11" x14ac:dyDescent="0.25">
      <c r="A34" s="9"/>
      <c r="K34" s="10"/>
    </row>
    <row r="35" spans="1:11" x14ac:dyDescent="0.25">
      <c r="A35" s="9"/>
      <c r="K35" s="10"/>
    </row>
    <row r="36" spans="1:11" x14ac:dyDescent="0.25">
      <c r="A36" s="9"/>
      <c r="K36" s="10"/>
    </row>
    <row r="37" spans="1:11" x14ac:dyDescent="0.25">
      <c r="A37" s="9"/>
      <c r="K37" s="10"/>
    </row>
    <row r="38" spans="1:11" x14ac:dyDescent="0.25">
      <c r="A38" s="9"/>
      <c r="K38" s="10"/>
    </row>
    <row r="39" spans="1:11" x14ac:dyDescent="0.25">
      <c r="A39" s="11"/>
      <c r="B39" s="12"/>
      <c r="C39" s="12"/>
      <c r="D39" s="12"/>
      <c r="E39" s="12"/>
      <c r="F39" s="12"/>
      <c r="G39" s="12"/>
      <c r="H39" s="12"/>
      <c r="I39" s="12"/>
      <c r="J39" s="12"/>
      <c r="K39" s="13"/>
    </row>
  </sheetData>
  <dataValidations count="1">
    <dataValidation type="whole" operator="greaterThan" allowBlank="1" showInputMessage="1" showErrorMessage="1" errorTitle="DATO ERRADO" error="El valor debe ser diferente de cero" sqref="G1:H12 G40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3" sqref="A3:C5"/>
    </sheetView>
  </sheetViews>
  <sheetFormatPr baseColWidth="10" defaultRowHeight="15" x14ac:dyDescent="0.25"/>
  <cols>
    <col min="1" max="1" width="47" bestFit="1" customWidth="1"/>
    <col min="2" max="2" width="12.140625" customWidth="1"/>
    <col min="3" max="3" width="16.7109375" customWidth="1"/>
  </cols>
  <sheetData>
    <row r="3" spans="1:3" x14ac:dyDescent="0.25">
      <c r="A3" s="92" t="s">
        <v>90</v>
      </c>
      <c r="B3" t="s">
        <v>91</v>
      </c>
      <c r="C3" t="s">
        <v>92</v>
      </c>
    </row>
    <row r="4" spans="1:3" x14ac:dyDescent="0.25">
      <c r="A4" s="93" t="s">
        <v>88</v>
      </c>
      <c r="B4" s="94">
        <v>11</v>
      </c>
      <c r="C4" s="95">
        <v>14984200</v>
      </c>
    </row>
    <row r="5" spans="1:3" x14ac:dyDescent="0.25">
      <c r="A5" s="93" t="s">
        <v>89</v>
      </c>
      <c r="B5" s="94">
        <v>11</v>
      </c>
      <c r="C5" s="95">
        <v>14984200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3"/>
  <sheetViews>
    <sheetView workbookViewId="0">
      <selection activeCell="A2" sqref="A2:P13"/>
    </sheetView>
  </sheetViews>
  <sheetFormatPr baseColWidth="10" defaultRowHeight="15" x14ac:dyDescent="0.25"/>
  <cols>
    <col min="2" max="2" width="32" customWidth="1"/>
    <col min="6" max="6" width="23.5703125" customWidth="1"/>
    <col min="9" max="9" width="15" customWidth="1"/>
    <col min="10" max="10" width="18.140625" customWidth="1"/>
    <col min="11" max="12" width="38" customWidth="1"/>
    <col min="13" max="13" width="14" customWidth="1"/>
    <col min="14" max="14" width="14.7109375" customWidth="1"/>
    <col min="16" max="16" width="14.5703125" customWidth="1"/>
  </cols>
  <sheetData>
    <row r="1" spans="1:16" x14ac:dyDescent="0.25">
      <c r="I1" s="24">
        <f>SUBTOTAL(9,I3:I13)</f>
        <v>14984200</v>
      </c>
      <c r="J1" s="24">
        <f>SUBTOTAL(9,J3:J13)</f>
        <v>14984200</v>
      </c>
      <c r="K1" s="24">
        <f t="shared" ref="K1:O1" si="0">SUBTOTAL(9,K3:K13)</f>
        <v>0</v>
      </c>
      <c r="L1" s="24">
        <f t="shared" si="0"/>
        <v>0</v>
      </c>
      <c r="M1" s="24">
        <f t="shared" si="0"/>
        <v>0</v>
      </c>
      <c r="N1" s="24">
        <f t="shared" si="0"/>
        <v>0</v>
      </c>
      <c r="O1" s="24">
        <f t="shared" si="0"/>
        <v>13234617</v>
      </c>
    </row>
    <row r="2" spans="1:16" ht="45" x14ac:dyDescent="0.25">
      <c r="A2" s="1" t="s">
        <v>6</v>
      </c>
      <c r="B2" s="1" t="s">
        <v>8</v>
      </c>
      <c r="C2" s="1" t="s">
        <v>0</v>
      </c>
      <c r="D2" s="1" t="s">
        <v>1</v>
      </c>
      <c r="E2" s="25" t="s">
        <v>17</v>
      </c>
      <c r="F2" s="25" t="s">
        <v>29</v>
      </c>
      <c r="G2" s="4" t="s">
        <v>2</v>
      </c>
      <c r="H2" s="1" t="s">
        <v>3</v>
      </c>
      <c r="I2" s="5" t="s">
        <v>4</v>
      </c>
      <c r="J2" s="23" t="s">
        <v>5</v>
      </c>
      <c r="K2" s="26" t="s">
        <v>41</v>
      </c>
      <c r="L2" s="26" t="s">
        <v>46</v>
      </c>
      <c r="M2" s="27" t="s">
        <v>42</v>
      </c>
      <c r="N2" s="27" t="s">
        <v>43</v>
      </c>
      <c r="O2" s="29" t="s">
        <v>47</v>
      </c>
      <c r="P2" s="29" t="s">
        <v>48</v>
      </c>
    </row>
    <row r="3" spans="1:16" x14ac:dyDescent="0.25">
      <c r="A3" s="18">
        <v>900397634</v>
      </c>
      <c r="B3" s="19" t="s">
        <v>16</v>
      </c>
      <c r="C3" s="15" t="s">
        <v>13</v>
      </c>
      <c r="D3" s="14">
        <v>8261</v>
      </c>
      <c r="E3" s="14" t="s">
        <v>18</v>
      </c>
      <c r="F3" s="14" t="s">
        <v>30</v>
      </c>
      <c r="G3" s="14" t="s">
        <v>11</v>
      </c>
      <c r="H3" s="14" t="s">
        <v>11</v>
      </c>
      <c r="I3" s="22">
        <v>1080000</v>
      </c>
      <c r="J3" s="22">
        <v>1080000</v>
      </c>
      <c r="K3" s="28" t="str">
        <f>VLOOKUP(E3,'[1]ESTADO DE CADA FACTURA'!E$2:K$40,7,0)</f>
        <v>FACTURA PENDIENTE EN PROGRAMACION DE PAGO</v>
      </c>
      <c r="L3" s="28" t="str">
        <f>VLOOKUP(F3,'[1]ESTADO DE CADA FACTURA'!F$2:L$40,7,0)</f>
        <v>FACTURA PENDIENTE EN PROGRAMACION DE PAGO</v>
      </c>
      <c r="M3" s="28" t="s">
        <v>44</v>
      </c>
      <c r="N3" s="28" t="s">
        <v>45</v>
      </c>
      <c r="O3" s="30">
        <v>954072</v>
      </c>
      <c r="P3" s="28">
        <v>1222278961</v>
      </c>
    </row>
    <row r="4" spans="1:16" x14ac:dyDescent="0.25">
      <c r="A4" s="18">
        <v>900397634</v>
      </c>
      <c r="B4" s="19" t="s">
        <v>16</v>
      </c>
      <c r="C4" s="15" t="s">
        <v>13</v>
      </c>
      <c r="D4" s="14">
        <v>8273</v>
      </c>
      <c r="E4" s="14" t="s">
        <v>19</v>
      </c>
      <c r="F4" s="14" t="s">
        <v>31</v>
      </c>
      <c r="G4" s="14" t="s">
        <v>12</v>
      </c>
      <c r="H4" s="14" t="s">
        <v>12</v>
      </c>
      <c r="I4" s="22">
        <v>1000000</v>
      </c>
      <c r="J4" s="22">
        <v>1000000</v>
      </c>
      <c r="K4" s="28" t="str">
        <f>VLOOKUP(E4,'[1]ESTADO DE CADA FACTURA'!E$2:K$40,7,0)</f>
        <v>FACTURA PENDIENTE EN PROGRAMACION DE PAGO</v>
      </c>
      <c r="L4" s="28" t="str">
        <f>VLOOKUP(F4,'[1]ESTADO DE CADA FACTURA'!F$2:L$40,7,0)</f>
        <v>FACTURA PENDIENTE EN PROGRAMACION DE PAGO</v>
      </c>
      <c r="M4" s="28" t="s">
        <v>44</v>
      </c>
      <c r="N4" s="28" t="s">
        <v>45</v>
      </c>
      <c r="O4" s="30">
        <v>883400</v>
      </c>
      <c r="P4" s="28">
        <v>1222278958</v>
      </c>
    </row>
    <row r="5" spans="1:16" x14ac:dyDescent="0.25">
      <c r="A5" s="18">
        <v>900397634</v>
      </c>
      <c r="B5" s="19" t="s">
        <v>16</v>
      </c>
      <c r="C5" s="15" t="s">
        <v>13</v>
      </c>
      <c r="D5" s="14">
        <v>8275</v>
      </c>
      <c r="E5" s="14" t="s">
        <v>20</v>
      </c>
      <c r="F5" s="14" t="s">
        <v>32</v>
      </c>
      <c r="G5" s="14" t="s">
        <v>12</v>
      </c>
      <c r="H5" s="14" t="s">
        <v>12</v>
      </c>
      <c r="I5" s="22">
        <v>1800000</v>
      </c>
      <c r="J5" s="22">
        <v>1800000</v>
      </c>
      <c r="K5" s="28" t="str">
        <f>VLOOKUP(E5,'[1]ESTADO DE CADA FACTURA'!E$2:K$40,7,0)</f>
        <v>FACTURA PENDIENTE EN PROGRAMACION DE PAGO</v>
      </c>
      <c r="L5" s="28" t="str">
        <f>VLOOKUP(F5,'[1]ESTADO DE CADA FACTURA'!F$2:L$40,7,0)</f>
        <v>FACTURA PENDIENTE EN PROGRAMACION DE PAGO</v>
      </c>
      <c r="M5" s="28" t="s">
        <v>44</v>
      </c>
      <c r="N5" s="28" t="s">
        <v>45</v>
      </c>
      <c r="O5" s="30">
        <v>1590120</v>
      </c>
      <c r="P5" s="28">
        <v>1222278957</v>
      </c>
    </row>
    <row r="6" spans="1:16" x14ac:dyDescent="0.25">
      <c r="A6" s="18">
        <v>900397634</v>
      </c>
      <c r="B6" s="19" t="s">
        <v>16</v>
      </c>
      <c r="C6" s="15" t="s">
        <v>13</v>
      </c>
      <c r="D6" s="14">
        <v>8279</v>
      </c>
      <c r="E6" s="14" t="s">
        <v>21</v>
      </c>
      <c r="F6" s="14" t="s">
        <v>33</v>
      </c>
      <c r="G6" s="14" t="s">
        <v>12</v>
      </c>
      <c r="H6" s="14" t="s">
        <v>12</v>
      </c>
      <c r="I6" s="22">
        <v>1080000</v>
      </c>
      <c r="J6" s="22">
        <v>1080000</v>
      </c>
      <c r="K6" s="28" t="str">
        <f>VLOOKUP(E6,'[1]ESTADO DE CADA FACTURA'!E$2:K$40,7,0)</f>
        <v>FACTURA PENDIENTE EN PROGRAMACION DE PAGO</v>
      </c>
      <c r="L6" s="28" t="str">
        <f>VLOOKUP(F6,'[1]ESTADO DE CADA FACTURA'!F$2:L$40,7,0)</f>
        <v>FACTURA PENDIENTE EN PROGRAMACION DE PAGO</v>
      </c>
      <c r="M6" s="28" t="s">
        <v>44</v>
      </c>
      <c r="N6" s="28" t="s">
        <v>45</v>
      </c>
      <c r="O6" s="31">
        <v>954072</v>
      </c>
      <c r="P6" s="28">
        <v>1222278956</v>
      </c>
    </row>
    <row r="7" spans="1:16" x14ac:dyDescent="0.25">
      <c r="A7" s="18">
        <v>900397634</v>
      </c>
      <c r="B7" s="19" t="s">
        <v>16</v>
      </c>
      <c r="C7" s="15" t="s">
        <v>13</v>
      </c>
      <c r="D7" s="14">
        <v>8285</v>
      </c>
      <c r="E7" s="14" t="s">
        <v>22</v>
      </c>
      <c r="F7" s="14" t="s">
        <v>34</v>
      </c>
      <c r="G7" s="14" t="s">
        <v>12</v>
      </c>
      <c r="H7" s="14" t="s">
        <v>12</v>
      </c>
      <c r="I7" s="22">
        <v>1794800</v>
      </c>
      <c r="J7" s="22">
        <v>1794800</v>
      </c>
      <c r="K7" s="28" t="str">
        <f>VLOOKUP(E7,'[1]ESTADO DE CADA FACTURA'!E$2:K$40,7,0)</f>
        <v>FACTURA PENDIENTE EN PROGRAMACION DE PAGO</v>
      </c>
      <c r="L7" s="28" t="str">
        <f>VLOOKUP(F7,'[1]ESTADO DE CADA FACTURA'!F$2:L$40,7,0)</f>
        <v>FACTURA PENDIENTE EN PROGRAMACION DE PAGO</v>
      </c>
      <c r="M7" s="28" t="s">
        <v>44</v>
      </c>
      <c r="N7" s="28" t="s">
        <v>45</v>
      </c>
      <c r="O7" s="31">
        <v>1584920</v>
      </c>
      <c r="P7" s="28">
        <v>1222278953</v>
      </c>
    </row>
    <row r="8" spans="1:16" x14ac:dyDescent="0.25">
      <c r="A8" s="18">
        <v>900397634</v>
      </c>
      <c r="B8" s="19" t="s">
        <v>16</v>
      </c>
      <c r="C8" s="15" t="s">
        <v>13</v>
      </c>
      <c r="D8" s="14">
        <v>8287</v>
      </c>
      <c r="E8" s="14" t="s">
        <v>23</v>
      </c>
      <c r="F8" s="14" t="s">
        <v>35</v>
      </c>
      <c r="G8" s="14" t="s">
        <v>12</v>
      </c>
      <c r="H8" s="14" t="s">
        <v>12</v>
      </c>
      <c r="I8" s="22">
        <v>1792200</v>
      </c>
      <c r="J8" s="22">
        <v>1792200</v>
      </c>
      <c r="K8" s="28" t="str">
        <f>VLOOKUP(E8,'[1]ESTADO DE CADA FACTURA'!E$2:K$40,7,0)</f>
        <v>FACTURA PENDIENTE EN PROGRAMACION DE PAGO</v>
      </c>
      <c r="L8" s="28" t="str">
        <f>VLOOKUP(F8,'[1]ESTADO DE CADA FACTURA'!F$2:L$40,7,0)</f>
        <v>FACTURA PENDIENTE EN PROGRAMACION DE PAGO</v>
      </c>
      <c r="M8" s="28" t="s">
        <v>44</v>
      </c>
      <c r="N8" s="28" t="s">
        <v>45</v>
      </c>
      <c r="O8" s="31">
        <v>1582320</v>
      </c>
      <c r="P8" s="28">
        <v>1222278952</v>
      </c>
    </row>
    <row r="9" spans="1:16" x14ac:dyDescent="0.25">
      <c r="A9" s="18">
        <v>900397634</v>
      </c>
      <c r="B9" s="19" t="s">
        <v>16</v>
      </c>
      <c r="C9" s="15" t="s">
        <v>13</v>
      </c>
      <c r="D9" s="14">
        <v>8289</v>
      </c>
      <c r="E9" s="14" t="s">
        <v>24</v>
      </c>
      <c r="F9" s="14" t="s">
        <v>36</v>
      </c>
      <c r="G9" s="14" t="s">
        <v>12</v>
      </c>
      <c r="H9" s="14" t="s">
        <v>12</v>
      </c>
      <c r="I9" s="22">
        <v>900000</v>
      </c>
      <c r="J9" s="22">
        <v>900000</v>
      </c>
      <c r="K9" s="28" t="str">
        <f>VLOOKUP(E9,'[1]ESTADO DE CADA FACTURA'!E$2:K$40,7,0)</f>
        <v>FACTURA PENDIENTE EN PROGRAMACION DE PAGO</v>
      </c>
      <c r="L9" s="28" t="str">
        <f>VLOOKUP(F9,'[1]ESTADO DE CADA FACTURA'!F$2:L$40,7,0)</f>
        <v>FACTURA PENDIENTE EN PROGRAMACION DE PAGO</v>
      </c>
      <c r="M9" s="28" t="s">
        <v>44</v>
      </c>
      <c r="N9" s="28" t="s">
        <v>45</v>
      </c>
      <c r="O9" s="31">
        <v>795060</v>
      </c>
      <c r="P9" s="28">
        <v>1222278951</v>
      </c>
    </row>
    <row r="10" spans="1:16" x14ac:dyDescent="0.25">
      <c r="A10" s="18">
        <v>900397634</v>
      </c>
      <c r="B10" s="19" t="s">
        <v>16</v>
      </c>
      <c r="C10" s="15" t="s">
        <v>13</v>
      </c>
      <c r="D10" s="14">
        <v>8291</v>
      </c>
      <c r="E10" s="14" t="s">
        <v>25</v>
      </c>
      <c r="F10" s="14" t="s">
        <v>37</v>
      </c>
      <c r="G10" s="14" t="s">
        <v>12</v>
      </c>
      <c r="H10" s="14" t="s">
        <v>12</v>
      </c>
      <c r="I10" s="22">
        <v>1200000</v>
      </c>
      <c r="J10" s="22">
        <v>1200000</v>
      </c>
      <c r="K10" s="28" t="str">
        <f>VLOOKUP(E10,'[1]ESTADO DE CADA FACTURA'!E$2:K$40,7,0)</f>
        <v>FACTURA PENDIENTE EN PROGRAMACION DE PAGO</v>
      </c>
      <c r="L10" s="28" t="str">
        <f>VLOOKUP(F10,'[1]ESTADO DE CADA FACTURA'!F$2:L$40,7,0)</f>
        <v>FACTURA PENDIENTE EN PROGRAMACION DE PAGO</v>
      </c>
      <c r="M10" s="28" t="s">
        <v>44</v>
      </c>
      <c r="N10" s="28" t="s">
        <v>45</v>
      </c>
      <c r="O10" s="31">
        <v>1060080</v>
      </c>
      <c r="P10" s="28">
        <v>1222278950</v>
      </c>
    </row>
    <row r="11" spans="1:16" x14ac:dyDescent="0.25">
      <c r="A11" s="18">
        <v>900397634</v>
      </c>
      <c r="B11" s="19" t="s">
        <v>16</v>
      </c>
      <c r="C11" s="15" t="s">
        <v>13</v>
      </c>
      <c r="D11" s="14">
        <v>8294</v>
      </c>
      <c r="E11" s="14" t="s">
        <v>26</v>
      </c>
      <c r="F11" s="14" t="s">
        <v>38</v>
      </c>
      <c r="G11" s="14" t="s">
        <v>12</v>
      </c>
      <c r="H11" s="14" t="s">
        <v>12</v>
      </c>
      <c r="I11" s="22">
        <v>1170000</v>
      </c>
      <c r="J11" s="22">
        <v>1170000</v>
      </c>
      <c r="K11" s="28" t="str">
        <f>VLOOKUP(E11,'[1]ESTADO DE CADA FACTURA'!E$2:K$40,7,0)</f>
        <v>FACTURA PENDIENTE EN PROGRAMACION DE PAGO</v>
      </c>
      <c r="L11" s="28" t="str">
        <f>VLOOKUP(F11,'[1]ESTADO DE CADA FACTURA'!F$2:L$40,7,0)</f>
        <v>FACTURA PENDIENTE EN PROGRAMACION DE PAGO</v>
      </c>
      <c r="M11" s="28" t="s">
        <v>44</v>
      </c>
      <c r="N11" s="28" t="s">
        <v>45</v>
      </c>
      <c r="O11" s="31">
        <v>1033578</v>
      </c>
      <c r="P11" s="28">
        <v>1222278949</v>
      </c>
    </row>
    <row r="12" spans="1:16" x14ac:dyDescent="0.25">
      <c r="A12" s="18">
        <v>900397634</v>
      </c>
      <c r="B12" s="19" t="s">
        <v>16</v>
      </c>
      <c r="C12" s="15" t="s">
        <v>13</v>
      </c>
      <c r="D12" s="14">
        <v>8295</v>
      </c>
      <c r="E12" s="14" t="s">
        <v>27</v>
      </c>
      <c r="F12" s="14" t="s">
        <v>39</v>
      </c>
      <c r="G12" s="14" t="s">
        <v>12</v>
      </c>
      <c r="H12" s="14" t="s">
        <v>12</v>
      </c>
      <c r="I12" s="22">
        <v>1567200</v>
      </c>
      <c r="J12" s="22">
        <v>1567200</v>
      </c>
      <c r="K12" s="28" t="str">
        <f>VLOOKUP(E12,'[1]ESTADO DE CADA FACTURA'!E$2:K$40,7,0)</f>
        <v>FACTURA PENDIENTE EN PROGRAMACION DE PAGO</v>
      </c>
      <c r="L12" s="28" t="str">
        <f>VLOOKUP(F12,'[1]ESTADO DE CADA FACTURA'!F$2:L$40,7,0)</f>
        <v>FACTURA PENDIENTE EN PROGRAMACION DE PAGO</v>
      </c>
      <c r="M12" s="28" t="s">
        <v>44</v>
      </c>
      <c r="N12" s="28" t="s">
        <v>45</v>
      </c>
      <c r="O12" s="31">
        <v>1383555</v>
      </c>
      <c r="P12" s="28">
        <v>1222278948</v>
      </c>
    </row>
    <row r="13" spans="1:16" x14ac:dyDescent="0.25">
      <c r="A13" s="18">
        <v>900397634</v>
      </c>
      <c r="B13" s="19" t="s">
        <v>16</v>
      </c>
      <c r="C13" s="15" t="s">
        <v>13</v>
      </c>
      <c r="D13" s="14">
        <v>8296</v>
      </c>
      <c r="E13" s="14" t="s">
        <v>28</v>
      </c>
      <c r="F13" s="14" t="s">
        <v>40</v>
      </c>
      <c r="G13" s="14" t="s">
        <v>12</v>
      </c>
      <c r="H13" s="14" t="s">
        <v>12</v>
      </c>
      <c r="I13" s="22">
        <v>1600000</v>
      </c>
      <c r="J13" s="22">
        <v>1600000</v>
      </c>
      <c r="K13" s="28" t="str">
        <f>VLOOKUP(E13,'[1]ESTADO DE CADA FACTURA'!E$2:K$40,7,0)</f>
        <v>FACTURA PENDIENTE EN PROGRAMACION DE PAGO</v>
      </c>
      <c r="L13" s="28" t="str">
        <f>VLOOKUP(F13,'[1]ESTADO DE CADA FACTURA'!F$2:L$40,7,0)</f>
        <v>FACTURA PENDIENTE EN PROGRAMACION DE PAGO</v>
      </c>
      <c r="M13" s="28" t="s">
        <v>44</v>
      </c>
      <c r="N13" s="28" t="s">
        <v>45</v>
      </c>
      <c r="O13" s="31">
        <v>1413440</v>
      </c>
      <c r="P13" s="28">
        <v>1222278947</v>
      </c>
    </row>
  </sheetData>
  <dataValidations count="1">
    <dataValidation type="whole" operator="greaterThan" allowBlank="1" showInputMessage="1" showErrorMessage="1" errorTitle="DATO ERRADO" error="El valor debe ser diferente de cero" sqref="I2:J13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6" zoomScale="90" zoomScaleNormal="90" zoomScaleSheetLayoutView="100" workbookViewId="0">
      <selection activeCell="M6" sqref="M1:Q1048576"/>
    </sheetView>
  </sheetViews>
  <sheetFormatPr baseColWidth="10" defaultRowHeight="12.75" x14ac:dyDescent="0.2"/>
  <cols>
    <col min="1" max="1" width="1" style="32" customWidth="1"/>
    <col min="2" max="2" width="11.42578125" style="32"/>
    <col min="3" max="3" width="17.5703125" style="32" customWidth="1"/>
    <col min="4" max="4" width="11.5703125" style="32" customWidth="1"/>
    <col min="5" max="8" width="11.42578125" style="32"/>
    <col min="9" max="9" width="22.5703125" style="32" customWidth="1"/>
    <col min="10" max="10" width="14" style="32" customWidth="1"/>
    <col min="11" max="11" width="1.7109375" style="32" customWidth="1"/>
    <col min="12" max="197" width="11.42578125" style="32"/>
    <col min="198" max="198" width="4.42578125" style="32" customWidth="1"/>
    <col min="199" max="199" width="11.42578125" style="32"/>
    <col min="200" max="200" width="17.5703125" style="32" customWidth="1"/>
    <col min="201" max="201" width="11.5703125" style="32" customWidth="1"/>
    <col min="202" max="205" width="11.42578125" style="32"/>
    <col min="206" max="206" width="22.5703125" style="32" customWidth="1"/>
    <col min="207" max="207" width="14" style="32" customWidth="1"/>
    <col min="208" max="208" width="1.7109375" style="32" customWidth="1"/>
    <col min="209" max="453" width="11.42578125" style="32"/>
    <col min="454" max="454" width="4.42578125" style="32" customWidth="1"/>
    <col min="455" max="455" width="11.42578125" style="32"/>
    <col min="456" max="456" width="17.5703125" style="32" customWidth="1"/>
    <col min="457" max="457" width="11.5703125" style="32" customWidth="1"/>
    <col min="458" max="461" width="11.42578125" style="32"/>
    <col min="462" max="462" width="22.5703125" style="32" customWidth="1"/>
    <col min="463" max="463" width="14" style="32" customWidth="1"/>
    <col min="464" max="464" width="1.7109375" style="32" customWidth="1"/>
    <col min="465" max="709" width="11.42578125" style="32"/>
    <col min="710" max="710" width="4.42578125" style="32" customWidth="1"/>
    <col min="711" max="711" width="11.42578125" style="32"/>
    <col min="712" max="712" width="17.5703125" style="32" customWidth="1"/>
    <col min="713" max="713" width="11.5703125" style="32" customWidth="1"/>
    <col min="714" max="717" width="11.42578125" style="32"/>
    <col min="718" max="718" width="22.5703125" style="32" customWidth="1"/>
    <col min="719" max="719" width="14" style="32" customWidth="1"/>
    <col min="720" max="720" width="1.7109375" style="32" customWidth="1"/>
    <col min="721" max="965" width="11.42578125" style="32"/>
    <col min="966" max="966" width="4.42578125" style="32" customWidth="1"/>
    <col min="967" max="967" width="11.42578125" style="32"/>
    <col min="968" max="968" width="17.5703125" style="32" customWidth="1"/>
    <col min="969" max="969" width="11.5703125" style="32" customWidth="1"/>
    <col min="970" max="973" width="11.42578125" style="32"/>
    <col min="974" max="974" width="22.5703125" style="32" customWidth="1"/>
    <col min="975" max="975" width="14" style="32" customWidth="1"/>
    <col min="976" max="976" width="1.7109375" style="32" customWidth="1"/>
    <col min="977" max="1221" width="11.42578125" style="32"/>
    <col min="1222" max="1222" width="4.42578125" style="32" customWidth="1"/>
    <col min="1223" max="1223" width="11.42578125" style="32"/>
    <col min="1224" max="1224" width="17.5703125" style="32" customWidth="1"/>
    <col min="1225" max="1225" width="11.5703125" style="32" customWidth="1"/>
    <col min="1226" max="1229" width="11.42578125" style="32"/>
    <col min="1230" max="1230" width="22.5703125" style="32" customWidth="1"/>
    <col min="1231" max="1231" width="14" style="32" customWidth="1"/>
    <col min="1232" max="1232" width="1.7109375" style="32" customWidth="1"/>
    <col min="1233" max="1477" width="11.42578125" style="32"/>
    <col min="1478" max="1478" width="4.42578125" style="32" customWidth="1"/>
    <col min="1479" max="1479" width="11.42578125" style="32"/>
    <col min="1480" max="1480" width="17.5703125" style="32" customWidth="1"/>
    <col min="1481" max="1481" width="11.5703125" style="32" customWidth="1"/>
    <col min="1482" max="1485" width="11.42578125" style="32"/>
    <col min="1486" max="1486" width="22.5703125" style="32" customWidth="1"/>
    <col min="1487" max="1487" width="14" style="32" customWidth="1"/>
    <col min="1488" max="1488" width="1.7109375" style="32" customWidth="1"/>
    <col min="1489" max="1733" width="11.42578125" style="32"/>
    <col min="1734" max="1734" width="4.42578125" style="32" customWidth="1"/>
    <col min="1735" max="1735" width="11.42578125" style="32"/>
    <col min="1736" max="1736" width="17.5703125" style="32" customWidth="1"/>
    <col min="1737" max="1737" width="11.5703125" style="32" customWidth="1"/>
    <col min="1738" max="1741" width="11.42578125" style="32"/>
    <col min="1742" max="1742" width="22.5703125" style="32" customWidth="1"/>
    <col min="1743" max="1743" width="14" style="32" customWidth="1"/>
    <col min="1744" max="1744" width="1.7109375" style="32" customWidth="1"/>
    <col min="1745" max="1989" width="11.42578125" style="32"/>
    <col min="1990" max="1990" width="4.42578125" style="32" customWidth="1"/>
    <col min="1991" max="1991" width="11.42578125" style="32"/>
    <col min="1992" max="1992" width="17.5703125" style="32" customWidth="1"/>
    <col min="1993" max="1993" width="11.5703125" style="32" customWidth="1"/>
    <col min="1994" max="1997" width="11.42578125" style="32"/>
    <col min="1998" max="1998" width="22.5703125" style="32" customWidth="1"/>
    <col min="1999" max="1999" width="14" style="32" customWidth="1"/>
    <col min="2000" max="2000" width="1.7109375" style="32" customWidth="1"/>
    <col min="2001" max="2245" width="11.42578125" style="32"/>
    <col min="2246" max="2246" width="4.42578125" style="32" customWidth="1"/>
    <col min="2247" max="2247" width="11.42578125" style="32"/>
    <col min="2248" max="2248" width="17.5703125" style="32" customWidth="1"/>
    <col min="2249" max="2249" width="11.5703125" style="32" customWidth="1"/>
    <col min="2250" max="2253" width="11.42578125" style="32"/>
    <col min="2254" max="2254" width="22.5703125" style="32" customWidth="1"/>
    <col min="2255" max="2255" width="14" style="32" customWidth="1"/>
    <col min="2256" max="2256" width="1.7109375" style="32" customWidth="1"/>
    <col min="2257" max="2501" width="11.42578125" style="32"/>
    <col min="2502" max="2502" width="4.42578125" style="32" customWidth="1"/>
    <col min="2503" max="2503" width="11.42578125" style="32"/>
    <col min="2504" max="2504" width="17.5703125" style="32" customWidth="1"/>
    <col min="2505" max="2505" width="11.5703125" style="32" customWidth="1"/>
    <col min="2506" max="2509" width="11.42578125" style="32"/>
    <col min="2510" max="2510" width="22.5703125" style="32" customWidth="1"/>
    <col min="2511" max="2511" width="14" style="32" customWidth="1"/>
    <col min="2512" max="2512" width="1.7109375" style="32" customWidth="1"/>
    <col min="2513" max="2757" width="11.42578125" style="32"/>
    <col min="2758" max="2758" width="4.42578125" style="32" customWidth="1"/>
    <col min="2759" max="2759" width="11.42578125" style="32"/>
    <col min="2760" max="2760" width="17.5703125" style="32" customWidth="1"/>
    <col min="2761" max="2761" width="11.5703125" style="32" customWidth="1"/>
    <col min="2762" max="2765" width="11.42578125" style="32"/>
    <col min="2766" max="2766" width="22.5703125" style="32" customWidth="1"/>
    <col min="2767" max="2767" width="14" style="32" customWidth="1"/>
    <col min="2768" max="2768" width="1.7109375" style="32" customWidth="1"/>
    <col min="2769" max="3013" width="11.42578125" style="32"/>
    <col min="3014" max="3014" width="4.42578125" style="32" customWidth="1"/>
    <col min="3015" max="3015" width="11.42578125" style="32"/>
    <col min="3016" max="3016" width="17.5703125" style="32" customWidth="1"/>
    <col min="3017" max="3017" width="11.5703125" style="32" customWidth="1"/>
    <col min="3018" max="3021" width="11.42578125" style="32"/>
    <col min="3022" max="3022" width="22.5703125" style="32" customWidth="1"/>
    <col min="3023" max="3023" width="14" style="32" customWidth="1"/>
    <col min="3024" max="3024" width="1.7109375" style="32" customWidth="1"/>
    <col min="3025" max="3269" width="11.42578125" style="32"/>
    <col min="3270" max="3270" width="4.42578125" style="32" customWidth="1"/>
    <col min="3271" max="3271" width="11.42578125" style="32"/>
    <col min="3272" max="3272" width="17.5703125" style="32" customWidth="1"/>
    <col min="3273" max="3273" width="11.5703125" style="32" customWidth="1"/>
    <col min="3274" max="3277" width="11.42578125" style="32"/>
    <col min="3278" max="3278" width="22.5703125" style="32" customWidth="1"/>
    <col min="3279" max="3279" width="14" style="32" customWidth="1"/>
    <col min="3280" max="3280" width="1.7109375" style="32" customWidth="1"/>
    <col min="3281" max="3525" width="11.42578125" style="32"/>
    <col min="3526" max="3526" width="4.42578125" style="32" customWidth="1"/>
    <col min="3527" max="3527" width="11.42578125" style="32"/>
    <col min="3528" max="3528" width="17.5703125" style="32" customWidth="1"/>
    <col min="3529" max="3529" width="11.5703125" style="32" customWidth="1"/>
    <col min="3530" max="3533" width="11.42578125" style="32"/>
    <col min="3534" max="3534" width="22.5703125" style="32" customWidth="1"/>
    <col min="3535" max="3535" width="14" style="32" customWidth="1"/>
    <col min="3536" max="3536" width="1.7109375" style="32" customWidth="1"/>
    <col min="3537" max="3781" width="11.42578125" style="32"/>
    <col min="3782" max="3782" width="4.42578125" style="32" customWidth="1"/>
    <col min="3783" max="3783" width="11.42578125" style="32"/>
    <col min="3784" max="3784" width="17.5703125" style="32" customWidth="1"/>
    <col min="3785" max="3785" width="11.5703125" style="32" customWidth="1"/>
    <col min="3786" max="3789" width="11.42578125" style="32"/>
    <col min="3790" max="3790" width="22.5703125" style="32" customWidth="1"/>
    <col min="3791" max="3791" width="14" style="32" customWidth="1"/>
    <col min="3792" max="3792" width="1.7109375" style="32" customWidth="1"/>
    <col min="3793" max="4037" width="11.42578125" style="32"/>
    <col min="4038" max="4038" width="4.42578125" style="32" customWidth="1"/>
    <col min="4039" max="4039" width="11.42578125" style="32"/>
    <col min="4040" max="4040" width="17.5703125" style="32" customWidth="1"/>
    <col min="4041" max="4041" width="11.5703125" style="32" customWidth="1"/>
    <col min="4042" max="4045" width="11.42578125" style="32"/>
    <col min="4046" max="4046" width="22.5703125" style="32" customWidth="1"/>
    <col min="4047" max="4047" width="14" style="32" customWidth="1"/>
    <col min="4048" max="4048" width="1.7109375" style="32" customWidth="1"/>
    <col min="4049" max="4293" width="11.42578125" style="32"/>
    <col min="4294" max="4294" width="4.42578125" style="32" customWidth="1"/>
    <col min="4295" max="4295" width="11.42578125" style="32"/>
    <col min="4296" max="4296" width="17.5703125" style="32" customWidth="1"/>
    <col min="4297" max="4297" width="11.5703125" style="32" customWidth="1"/>
    <col min="4298" max="4301" width="11.42578125" style="32"/>
    <col min="4302" max="4302" width="22.5703125" style="32" customWidth="1"/>
    <col min="4303" max="4303" width="14" style="32" customWidth="1"/>
    <col min="4304" max="4304" width="1.7109375" style="32" customWidth="1"/>
    <col min="4305" max="4549" width="11.42578125" style="32"/>
    <col min="4550" max="4550" width="4.42578125" style="32" customWidth="1"/>
    <col min="4551" max="4551" width="11.42578125" style="32"/>
    <col min="4552" max="4552" width="17.5703125" style="32" customWidth="1"/>
    <col min="4553" max="4553" width="11.5703125" style="32" customWidth="1"/>
    <col min="4554" max="4557" width="11.42578125" style="32"/>
    <col min="4558" max="4558" width="22.5703125" style="32" customWidth="1"/>
    <col min="4559" max="4559" width="14" style="32" customWidth="1"/>
    <col min="4560" max="4560" width="1.7109375" style="32" customWidth="1"/>
    <col min="4561" max="4805" width="11.42578125" style="32"/>
    <col min="4806" max="4806" width="4.42578125" style="32" customWidth="1"/>
    <col min="4807" max="4807" width="11.42578125" style="32"/>
    <col min="4808" max="4808" width="17.5703125" style="32" customWidth="1"/>
    <col min="4809" max="4809" width="11.5703125" style="32" customWidth="1"/>
    <col min="4810" max="4813" width="11.42578125" style="32"/>
    <col min="4814" max="4814" width="22.5703125" style="32" customWidth="1"/>
    <col min="4815" max="4815" width="14" style="32" customWidth="1"/>
    <col min="4816" max="4816" width="1.7109375" style="32" customWidth="1"/>
    <col min="4817" max="5061" width="11.42578125" style="32"/>
    <col min="5062" max="5062" width="4.42578125" style="32" customWidth="1"/>
    <col min="5063" max="5063" width="11.42578125" style="32"/>
    <col min="5064" max="5064" width="17.5703125" style="32" customWidth="1"/>
    <col min="5065" max="5065" width="11.5703125" style="32" customWidth="1"/>
    <col min="5066" max="5069" width="11.42578125" style="32"/>
    <col min="5070" max="5070" width="22.5703125" style="32" customWidth="1"/>
    <col min="5071" max="5071" width="14" style="32" customWidth="1"/>
    <col min="5072" max="5072" width="1.7109375" style="32" customWidth="1"/>
    <col min="5073" max="5317" width="11.42578125" style="32"/>
    <col min="5318" max="5318" width="4.42578125" style="32" customWidth="1"/>
    <col min="5319" max="5319" width="11.42578125" style="32"/>
    <col min="5320" max="5320" width="17.5703125" style="32" customWidth="1"/>
    <col min="5321" max="5321" width="11.5703125" style="32" customWidth="1"/>
    <col min="5322" max="5325" width="11.42578125" style="32"/>
    <col min="5326" max="5326" width="22.5703125" style="32" customWidth="1"/>
    <col min="5327" max="5327" width="14" style="32" customWidth="1"/>
    <col min="5328" max="5328" width="1.7109375" style="32" customWidth="1"/>
    <col min="5329" max="5573" width="11.42578125" style="32"/>
    <col min="5574" max="5574" width="4.42578125" style="32" customWidth="1"/>
    <col min="5575" max="5575" width="11.42578125" style="32"/>
    <col min="5576" max="5576" width="17.5703125" style="32" customWidth="1"/>
    <col min="5577" max="5577" width="11.5703125" style="32" customWidth="1"/>
    <col min="5578" max="5581" width="11.42578125" style="32"/>
    <col min="5582" max="5582" width="22.5703125" style="32" customWidth="1"/>
    <col min="5583" max="5583" width="14" style="32" customWidth="1"/>
    <col min="5584" max="5584" width="1.7109375" style="32" customWidth="1"/>
    <col min="5585" max="5829" width="11.42578125" style="32"/>
    <col min="5830" max="5830" width="4.42578125" style="32" customWidth="1"/>
    <col min="5831" max="5831" width="11.42578125" style="32"/>
    <col min="5832" max="5832" width="17.5703125" style="32" customWidth="1"/>
    <col min="5833" max="5833" width="11.5703125" style="32" customWidth="1"/>
    <col min="5834" max="5837" width="11.42578125" style="32"/>
    <col min="5838" max="5838" width="22.5703125" style="32" customWidth="1"/>
    <col min="5839" max="5839" width="14" style="32" customWidth="1"/>
    <col min="5840" max="5840" width="1.7109375" style="32" customWidth="1"/>
    <col min="5841" max="6085" width="11.42578125" style="32"/>
    <col min="6086" max="6086" width="4.42578125" style="32" customWidth="1"/>
    <col min="6087" max="6087" width="11.42578125" style="32"/>
    <col min="6088" max="6088" width="17.5703125" style="32" customWidth="1"/>
    <col min="6089" max="6089" width="11.5703125" style="32" customWidth="1"/>
    <col min="6090" max="6093" width="11.42578125" style="32"/>
    <col min="6094" max="6094" width="22.5703125" style="32" customWidth="1"/>
    <col min="6095" max="6095" width="14" style="32" customWidth="1"/>
    <col min="6096" max="6096" width="1.7109375" style="32" customWidth="1"/>
    <col min="6097" max="6341" width="11.42578125" style="32"/>
    <col min="6342" max="6342" width="4.42578125" style="32" customWidth="1"/>
    <col min="6343" max="6343" width="11.42578125" style="32"/>
    <col min="6344" max="6344" width="17.5703125" style="32" customWidth="1"/>
    <col min="6345" max="6345" width="11.5703125" style="32" customWidth="1"/>
    <col min="6346" max="6349" width="11.42578125" style="32"/>
    <col min="6350" max="6350" width="22.5703125" style="32" customWidth="1"/>
    <col min="6351" max="6351" width="14" style="32" customWidth="1"/>
    <col min="6352" max="6352" width="1.7109375" style="32" customWidth="1"/>
    <col min="6353" max="6597" width="11.42578125" style="32"/>
    <col min="6598" max="6598" width="4.42578125" style="32" customWidth="1"/>
    <col min="6599" max="6599" width="11.42578125" style="32"/>
    <col min="6600" max="6600" width="17.5703125" style="32" customWidth="1"/>
    <col min="6601" max="6601" width="11.5703125" style="32" customWidth="1"/>
    <col min="6602" max="6605" width="11.42578125" style="32"/>
    <col min="6606" max="6606" width="22.5703125" style="32" customWidth="1"/>
    <col min="6607" max="6607" width="14" style="32" customWidth="1"/>
    <col min="6608" max="6608" width="1.7109375" style="32" customWidth="1"/>
    <col min="6609" max="6853" width="11.42578125" style="32"/>
    <col min="6854" max="6854" width="4.42578125" style="32" customWidth="1"/>
    <col min="6855" max="6855" width="11.42578125" style="32"/>
    <col min="6856" max="6856" width="17.5703125" style="32" customWidth="1"/>
    <col min="6857" max="6857" width="11.5703125" style="32" customWidth="1"/>
    <col min="6858" max="6861" width="11.42578125" style="32"/>
    <col min="6862" max="6862" width="22.5703125" style="32" customWidth="1"/>
    <col min="6863" max="6863" width="14" style="32" customWidth="1"/>
    <col min="6864" max="6864" width="1.7109375" style="32" customWidth="1"/>
    <col min="6865" max="7109" width="11.42578125" style="32"/>
    <col min="7110" max="7110" width="4.42578125" style="32" customWidth="1"/>
    <col min="7111" max="7111" width="11.42578125" style="32"/>
    <col min="7112" max="7112" width="17.5703125" style="32" customWidth="1"/>
    <col min="7113" max="7113" width="11.5703125" style="32" customWidth="1"/>
    <col min="7114" max="7117" width="11.42578125" style="32"/>
    <col min="7118" max="7118" width="22.5703125" style="32" customWidth="1"/>
    <col min="7119" max="7119" width="14" style="32" customWidth="1"/>
    <col min="7120" max="7120" width="1.7109375" style="32" customWidth="1"/>
    <col min="7121" max="7365" width="11.42578125" style="32"/>
    <col min="7366" max="7366" width="4.42578125" style="32" customWidth="1"/>
    <col min="7367" max="7367" width="11.42578125" style="32"/>
    <col min="7368" max="7368" width="17.5703125" style="32" customWidth="1"/>
    <col min="7369" max="7369" width="11.5703125" style="32" customWidth="1"/>
    <col min="7370" max="7373" width="11.42578125" style="32"/>
    <col min="7374" max="7374" width="22.5703125" style="32" customWidth="1"/>
    <col min="7375" max="7375" width="14" style="32" customWidth="1"/>
    <col min="7376" max="7376" width="1.7109375" style="32" customWidth="1"/>
    <col min="7377" max="7621" width="11.42578125" style="32"/>
    <col min="7622" max="7622" width="4.42578125" style="32" customWidth="1"/>
    <col min="7623" max="7623" width="11.42578125" style="32"/>
    <col min="7624" max="7624" width="17.5703125" style="32" customWidth="1"/>
    <col min="7625" max="7625" width="11.5703125" style="32" customWidth="1"/>
    <col min="7626" max="7629" width="11.42578125" style="32"/>
    <col min="7630" max="7630" width="22.5703125" style="32" customWidth="1"/>
    <col min="7631" max="7631" width="14" style="32" customWidth="1"/>
    <col min="7632" max="7632" width="1.7109375" style="32" customWidth="1"/>
    <col min="7633" max="7877" width="11.42578125" style="32"/>
    <col min="7878" max="7878" width="4.42578125" style="32" customWidth="1"/>
    <col min="7879" max="7879" width="11.42578125" style="32"/>
    <col min="7880" max="7880" width="17.5703125" style="32" customWidth="1"/>
    <col min="7881" max="7881" width="11.5703125" style="32" customWidth="1"/>
    <col min="7882" max="7885" width="11.42578125" style="32"/>
    <col min="7886" max="7886" width="22.5703125" style="32" customWidth="1"/>
    <col min="7887" max="7887" width="14" style="32" customWidth="1"/>
    <col min="7888" max="7888" width="1.7109375" style="32" customWidth="1"/>
    <col min="7889" max="8133" width="11.42578125" style="32"/>
    <col min="8134" max="8134" width="4.42578125" style="32" customWidth="1"/>
    <col min="8135" max="8135" width="11.42578125" style="32"/>
    <col min="8136" max="8136" width="17.5703125" style="32" customWidth="1"/>
    <col min="8137" max="8137" width="11.5703125" style="32" customWidth="1"/>
    <col min="8138" max="8141" width="11.42578125" style="32"/>
    <col min="8142" max="8142" width="22.5703125" style="32" customWidth="1"/>
    <col min="8143" max="8143" width="14" style="32" customWidth="1"/>
    <col min="8144" max="8144" width="1.7109375" style="32" customWidth="1"/>
    <col min="8145" max="8389" width="11.42578125" style="32"/>
    <col min="8390" max="8390" width="4.42578125" style="32" customWidth="1"/>
    <col min="8391" max="8391" width="11.42578125" style="32"/>
    <col min="8392" max="8392" width="17.5703125" style="32" customWidth="1"/>
    <col min="8393" max="8393" width="11.5703125" style="32" customWidth="1"/>
    <col min="8394" max="8397" width="11.42578125" style="32"/>
    <col min="8398" max="8398" width="22.5703125" style="32" customWidth="1"/>
    <col min="8399" max="8399" width="14" style="32" customWidth="1"/>
    <col min="8400" max="8400" width="1.7109375" style="32" customWidth="1"/>
    <col min="8401" max="8645" width="11.42578125" style="32"/>
    <col min="8646" max="8646" width="4.42578125" style="32" customWidth="1"/>
    <col min="8647" max="8647" width="11.42578125" style="32"/>
    <col min="8648" max="8648" width="17.5703125" style="32" customWidth="1"/>
    <col min="8649" max="8649" width="11.5703125" style="32" customWidth="1"/>
    <col min="8650" max="8653" width="11.42578125" style="32"/>
    <col min="8654" max="8654" width="22.5703125" style="32" customWidth="1"/>
    <col min="8655" max="8655" width="14" style="32" customWidth="1"/>
    <col min="8656" max="8656" width="1.7109375" style="32" customWidth="1"/>
    <col min="8657" max="8901" width="11.42578125" style="32"/>
    <col min="8902" max="8902" width="4.42578125" style="32" customWidth="1"/>
    <col min="8903" max="8903" width="11.42578125" style="32"/>
    <col min="8904" max="8904" width="17.5703125" style="32" customWidth="1"/>
    <col min="8905" max="8905" width="11.5703125" style="32" customWidth="1"/>
    <col min="8906" max="8909" width="11.42578125" style="32"/>
    <col min="8910" max="8910" width="22.5703125" style="32" customWidth="1"/>
    <col min="8911" max="8911" width="14" style="32" customWidth="1"/>
    <col min="8912" max="8912" width="1.7109375" style="32" customWidth="1"/>
    <col min="8913" max="9157" width="11.42578125" style="32"/>
    <col min="9158" max="9158" width="4.42578125" style="32" customWidth="1"/>
    <col min="9159" max="9159" width="11.42578125" style="32"/>
    <col min="9160" max="9160" width="17.5703125" style="32" customWidth="1"/>
    <col min="9161" max="9161" width="11.5703125" style="32" customWidth="1"/>
    <col min="9162" max="9165" width="11.42578125" style="32"/>
    <col min="9166" max="9166" width="22.5703125" style="32" customWidth="1"/>
    <col min="9167" max="9167" width="14" style="32" customWidth="1"/>
    <col min="9168" max="9168" width="1.7109375" style="32" customWidth="1"/>
    <col min="9169" max="9413" width="11.42578125" style="32"/>
    <col min="9414" max="9414" width="4.42578125" style="32" customWidth="1"/>
    <col min="9415" max="9415" width="11.42578125" style="32"/>
    <col min="9416" max="9416" width="17.5703125" style="32" customWidth="1"/>
    <col min="9417" max="9417" width="11.5703125" style="32" customWidth="1"/>
    <col min="9418" max="9421" width="11.42578125" style="32"/>
    <col min="9422" max="9422" width="22.5703125" style="32" customWidth="1"/>
    <col min="9423" max="9423" width="14" style="32" customWidth="1"/>
    <col min="9424" max="9424" width="1.7109375" style="32" customWidth="1"/>
    <col min="9425" max="9669" width="11.42578125" style="32"/>
    <col min="9670" max="9670" width="4.42578125" style="32" customWidth="1"/>
    <col min="9671" max="9671" width="11.42578125" style="32"/>
    <col min="9672" max="9672" width="17.5703125" style="32" customWidth="1"/>
    <col min="9673" max="9673" width="11.5703125" style="32" customWidth="1"/>
    <col min="9674" max="9677" width="11.42578125" style="32"/>
    <col min="9678" max="9678" width="22.5703125" style="32" customWidth="1"/>
    <col min="9679" max="9679" width="14" style="32" customWidth="1"/>
    <col min="9680" max="9680" width="1.7109375" style="32" customWidth="1"/>
    <col min="9681" max="9925" width="11.42578125" style="32"/>
    <col min="9926" max="9926" width="4.42578125" style="32" customWidth="1"/>
    <col min="9927" max="9927" width="11.42578125" style="32"/>
    <col min="9928" max="9928" width="17.5703125" style="32" customWidth="1"/>
    <col min="9929" max="9929" width="11.5703125" style="32" customWidth="1"/>
    <col min="9930" max="9933" width="11.42578125" style="32"/>
    <col min="9934" max="9934" width="22.5703125" style="32" customWidth="1"/>
    <col min="9935" max="9935" width="14" style="32" customWidth="1"/>
    <col min="9936" max="9936" width="1.7109375" style="32" customWidth="1"/>
    <col min="9937" max="10181" width="11.42578125" style="32"/>
    <col min="10182" max="10182" width="4.42578125" style="32" customWidth="1"/>
    <col min="10183" max="10183" width="11.42578125" style="32"/>
    <col min="10184" max="10184" width="17.5703125" style="32" customWidth="1"/>
    <col min="10185" max="10185" width="11.5703125" style="32" customWidth="1"/>
    <col min="10186" max="10189" width="11.42578125" style="32"/>
    <col min="10190" max="10190" width="22.5703125" style="32" customWidth="1"/>
    <col min="10191" max="10191" width="14" style="32" customWidth="1"/>
    <col min="10192" max="10192" width="1.7109375" style="32" customWidth="1"/>
    <col min="10193" max="10437" width="11.42578125" style="32"/>
    <col min="10438" max="10438" width="4.42578125" style="32" customWidth="1"/>
    <col min="10439" max="10439" width="11.42578125" style="32"/>
    <col min="10440" max="10440" width="17.5703125" style="32" customWidth="1"/>
    <col min="10441" max="10441" width="11.5703125" style="32" customWidth="1"/>
    <col min="10442" max="10445" width="11.42578125" style="32"/>
    <col min="10446" max="10446" width="22.5703125" style="32" customWidth="1"/>
    <col min="10447" max="10447" width="14" style="32" customWidth="1"/>
    <col min="10448" max="10448" width="1.7109375" style="32" customWidth="1"/>
    <col min="10449" max="10693" width="11.42578125" style="32"/>
    <col min="10694" max="10694" width="4.42578125" style="32" customWidth="1"/>
    <col min="10695" max="10695" width="11.42578125" style="32"/>
    <col min="10696" max="10696" width="17.5703125" style="32" customWidth="1"/>
    <col min="10697" max="10697" width="11.5703125" style="32" customWidth="1"/>
    <col min="10698" max="10701" width="11.42578125" style="32"/>
    <col min="10702" max="10702" width="22.5703125" style="32" customWidth="1"/>
    <col min="10703" max="10703" width="14" style="32" customWidth="1"/>
    <col min="10704" max="10704" width="1.7109375" style="32" customWidth="1"/>
    <col min="10705" max="10949" width="11.42578125" style="32"/>
    <col min="10950" max="10950" width="4.42578125" style="32" customWidth="1"/>
    <col min="10951" max="10951" width="11.42578125" style="32"/>
    <col min="10952" max="10952" width="17.5703125" style="32" customWidth="1"/>
    <col min="10953" max="10953" width="11.5703125" style="32" customWidth="1"/>
    <col min="10954" max="10957" width="11.42578125" style="32"/>
    <col min="10958" max="10958" width="22.5703125" style="32" customWidth="1"/>
    <col min="10959" max="10959" width="14" style="32" customWidth="1"/>
    <col min="10960" max="10960" width="1.7109375" style="32" customWidth="1"/>
    <col min="10961" max="11205" width="11.42578125" style="32"/>
    <col min="11206" max="11206" width="4.42578125" style="32" customWidth="1"/>
    <col min="11207" max="11207" width="11.42578125" style="32"/>
    <col min="11208" max="11208" width="17.5703125" style="32" customWidth="1"/>
    <col min="11209" max="11209" width="11.5703125" style="32" customWidth="1"/>
    <col min="11210" max="11213" width="11.42578125" style="32"/>
    <col min="11214" max="11214" width="22.5703125" style="32" customWidth="1"/>
    <col min="11215" max="11215" width="14" style="32" customWidth="1"/>
    <col min="11216" max="11216" width="1.7109375" style="32" customWidth="1"/>
    <col min="11217" max="11461" width="11.42578125" style="32"/>
    <col min="11462" max="11462" width="4.42578125" style="32" customWidth="1"/>
    <col min="11463" max="11463" width="11.42578125" style="32"/>
    <col min="11464" max="11464" width="17.5703125" style="32" customWidth="1"/>
    <col min="11465" max="11465" width="11.5703125" style="32" customWidth="1"/>
    <col min="11466" max="11469" width="11.42578125" style="32"/>
    <col min="11470" max="11470" width="22.5703125" style="32" customWidth="1"/>
    <col min="11471" max="11471" width="14" style="32" customWidth="1"/>
    <col min="11472" max="11472" width="1.7109375" style="32" customWidth="1"/>
    <col min="11473" max="11717" width="11.42578125" style="32"/>
    <col min="11718" max="11718" width="4.42578125" style="32" customWidth="1"/>
    <col min="11719" max="11719" width="11.42578125" style="32"/>
    <col min="11720" max="11720" width="17.5703125" style="32" customWidth="1"/>
    <col min="11721" max="11721" width="11.5703125" style="32" customWidth="1"/>
    <col min="11722" max="11725" width="11.42578125" style="32"/>
    <col min="11726" max="11726" width="22.5703125" style="32" customWidth="1"/>
    <col min="11727" max="11727" width="14" style="32" customWidth="1"/>
    <col min="11728" max="11728" width="1.7109375" style="32" customWidth="1"/>
    <col min="11729" max="11973" width="11.42578125" style="32"/>
    <col min="11974" max="11974" width="4.42578125" style="32" customWidth="1"/>
    <col min="11975" max="11975" width="11.42578125" style="32"/>
    <col min="11976" max="11976" width="17.5703125" style="32" customWidth="1"/>
    <col min="11977" max="11977" width="11.5703125" style="32" customWidth="1"/>
    <col min="11978" max="11981" width="11.42578125" style="32"/>
    <col min="11982" max="11982" width="22.5703125" style="32" customWidth="1"/>
    <col min="11983" max="11983" width="14" style="32" customWidth="1"/>
    <col min="11984" max="11984" width="1.7109375" style="32" customWidth="1"/>
    <col min="11985" max="12229" width="11.42578125" style="32"/>
    <col min="12230" max="12230" width="4.42578125" style="32" customWidth="1"/>
    <col min="12231" max="12231" width="11.42578125" style="32"/>
    <col min="12232" max="12232" width="17.5703125" style="32" customWidth="1"/>
    <col min="12233" max="12233" width="11.5703125" style="32" customWidth="1"/>
    <col min="12234" max="12237" width="11.42578125" style="32"/>
    <col min="12238" max="12238" width="22.5703125" style="32" customWidth="1"/>
    <col min="12239" max="12239" width="14" style="32" customWidth="1"/>
    <col min="12240" max="12240" width="1.7109375" style="32" customWidth="1"/>
    <col min="12241" max="12485" width="11.42578125" style="32"/>
    <col min="12486" max="12486" width="4.42578125" style="32" customWidth="1"/>
    <col min="12487" max="12487" width="11.42578125" style="32"/>
    <col min="12488" max="12488" width="17.5703125" style="32" customWidth="1"/>
    <col min="12489" max="12489" width="11.5703125" style="32" customWidth="1"/>
    <col min="12490" max="12493" width="11.42578125" style="32"/>
    <col min="12494" max="12494" width="22.5703125" style="32" customWidth="1"/>
    <col min="12495" max="12495" width="14" style="32" customWidth="1"/>
    <col min="12496" max="12496" width="1.7109375" style="32" customWidth="1"/>
    <col min="12497" max="12741" width="11.42578125" style="32"/>
    <col min="12742" max="12742" width="4.42578125" style="32" customWidth="1"/>
    <col min="12743" max="12743" width="11.42578125" style="32"/>
    <col min="12744" max="12744" width="17.5703125" style="32" customWidth="1"/>
    <col min="12745" max="12745" width="11.5703125" style="32" customWidth="1"/>
    <col min="12746" max="12749" width="11.42578125" style="32"/>
    <col min="12750" max="12750" width="22.5703125" style="32" customWidth="1"/>
    <col min="12751" max="12751" width="14" style="32" customWidth="1"/>
    <col min="12752" max="12752" width="1.7109375" style="32" customWidth="1"/>
    <col min="12753" max="12997" width="11.42578125" style="32"/>
    <col min="12998" max="12998" width="4.42578125" style="32" customWidth="1"/>
    <col min="12999" max="12999" width="11.42578125" style="32"/>
    <col min="13000" max="13000" width="17.5703125" style="32" customWidth="1"/>
    <col min="13001" max="13001" width="11.5703125" style="32" customWidth="1"/>
    <col min="13002" max="13005" width="11.42578125" style="32"/>
    <col min="13006" max="13006" width="22.5703125" style="32" customWidth="1"/>
    <col min="13007" max="13007" width="14" style="32" customWidth="1"/>
    <col min="13008" max="13008" width="1.7109375" style="32" customWidth="1"/>
    <col min="13009" max="13253" width="11.42578125" style="32"/>
    <col min="13254" max="13254" width="4.42578125" style="32" customWidth="1"/>
    <col min="13255" max="13255" width="11.42578125" style="32"/>
    <col min="13256" max="13256" width="17.5703125" style="32" customWidth="1"/>
    <col min="13257" max="13257" width="11.5703125" style="32" customWidth="1"/>
    <col min="13258" max="13261" width="11.42578125" style="32"/>
    <col min="13262" max="13262" width="22.5703125" style="32" customWidth="1"/>
    <col min="13263" max="13263" width="14" style="32" customWidth="1"/>
    <col min="13264" max="13264" width="1.7109375" style="32" customWidth="1"/>
    <col min="13265" max="13509" width="11.42578125" style="32"/>
    <col min="13510" max="13510" width="4.42578125" style="32" customWidth="1"/>
    <col min="13511" max="13511" width="11.42578125" style="32"/>
    <col min="13512" max="13512" width="17.5703125" style="32" customWidth="1"/>
    <col min="13513" max="13513" width="11.5703125" style="32" customWidth="1"/>
    <col min="13514" max="13517" width="11.42578125" style="32"/>
    <col min="13518" max="13518" width="22.5703125" style="32" customWidth="1"/>
    <col min="13519" max="13519" width="14" style="32" customWidth="1"/>
    <col min="13520" max="13520" width="1.7109375" style="32" customWidth="1"/>
    <col min="13521" max="13765" width="11.42578125" style="32"/>
    <col min="13766" max="13766" width="4.42578125" style="32" customWidth="1"/>
    <col min="13767" max="13767" width="11.42578125" style="32"/>
    <col min="13768" max="13768" width="17.5703125" style="32" customWidth="1"/>
    <col min="13769" max="13769" width="11.5703125" style="32" customWidth="1"/>
    <col min="13770" max="13773" width="11.42578125" style="32"/>
    <col min="13774" max="13774" width="22.5703125" style="32" customWidth="1"/>
    <col min="13775" max="13775" width="14" style="32" customWidth="1"/>
    <col min="13776" max="13776" width="1.7109375" style="32" customWidth="1"/>
    <col min="13777" max="14021" width="11.42578125" style="32"/>
    <col min="14022" max="14022" width="4.42578125" style="32" customWidth="1"/>
    <col min="14023" max="14023" width="11.42578125" style="32"/>
    <col min="14024" max="14024" width="17.5703125" style="32" customWidth="1"/>
    <col min="14025" max="14025" width="11.5703125" style="32" customWidth="1"/>
    <col min="14026" max="14029" width="11.42578125" style="32"/>
    <col min="14030" max="14030" width="22.5703125" style="32" customWidth="1"/>
    <col min="14031" max="14031" width="14" style="32" customWidth="1"/>
    <col min="14032" max="14032" width="1.7109375" style="32" customWidth="1"/>
    <col min="14033" max="14277" width="11.42578125" style="32"/>
    <col min="14278" max="14278" width="4.42578125" style="32" customWidth="1"/>
    <col min="14279" max="14279" width="11.42578125" style="32"/>
    <col min="14280" max="14280" width="17.5703125" style="32" customWidth="1"/>
    <col min="14281" max="14281" width="11.5703125" style="32" customWidth="1"/>
    <col min="14282" max="14285" width="11.42578125" style="32"/>
    <col min="14286" max="14286" width="22.5703125" style="32" customWidth="1"/>
    <col min="14287" max="14287" width="14" style="32" customWidth="1"/>
    <col min="14288" max="14288" width="1.7109375" style="32" customWidth="1"/>
    <col min="14289" max="14533" width="11.42578125" style="32"/>
    <col min="14534" max="14534" width="4.42578125" style="32" customWidth="1"/>
    <col min="14535" max="14535" width="11.42578125" style="32"/>
    <col min="14536" max="14536" width="17.5703125" style="32" customWidth="1"/>
    <col min="14537" max="14537" width="11.5703125" style="32" customWidth="1"/>
    <col min="14538" max="14541" width="11.42578125" style="32"/>
    <col min="14542" max="14542" width="22.5703125" style="32" customWidth="1"/>
    <col min="14543" max="14543" width="14" style="32" customWidth="1"/>
    <col min="14544" max="14544" width="1.7109375" style="32" customWidth="1"/>
    <col min="14545" max="14789" width="11.42578125" style="32"/>
    <col min="14790" max="14790" width="4.42578125" style="32" customWidth="1"/>
    <col min="14791" max="14791" width="11.42578125" style="32"/>
    <col min="14792" max="14792" width="17.5703125" style="32" customWidth="1"/>
    <col min="14793" max="14793" width="11.5703125" style="32" customWidth="1"/>
    <col min="14794" max="14797" width="11.42578125" style="32"/>
    <col min="14798" max="14798" width="22.5703125" style="32" customWidth="1"/>
    <col min="14799" max="14799" width="14" style="32" customWidth="1"/>
    <col min="14800" max="14800" width="1.7109375" style="32" customWidth="1"/>
    <col min="14801" max="15045" width="11.42578125" style="32"/>
    <col min="15046" max="15046" width="4.42578125" style="32" customWidth="1"/>
    <col min="15047" max="15047" width="11.42578125" style="32"/>
    <col min="15048" max="15048" width="17.5703125" style="32" customWidth="1"/>
    <col min="15049" max="15049" width="11.5703125" style="32" customWidth="1"/>
    <col min="15050" max="15053" width="11.42578125" style="32"/>
    <col min="15054" max="15054" width="22.5703125" style="32" customWidth="1"/>
    <col min="15055" max="15055" width="14" style="32" customWidth="1"/>
    <col min="15056" max="15056" width="1.7109375" style="32" customWidth="1"/>
    <col min="15057" max="15301" width="11.42578125" style="32"/>
    <col min="15302" max="15302" width="4.42578125" style="32" customWidth="1"/>
    <col min="15303" max="15303" width="11.42578125" style="32"/>
    <col min="15304" max="15304" width="17.5703125" style="32" customWidth="1"/>
    <col min="15305" max="15305" width="11.5703125" style="32" customWidth="1"/>
    <col min="15306" max="15309" width="11.42578125" style="32"/>
    <col min="15310" max="15310" width="22.5703125" style="32" customWidth="1"/>
    <col min="15311" max="15311" width="14" style="32" customWidth="1"/>
    <col min="15312" max="15312" width="1.7109375" style="32" customWidth="1"/>
    <col min="15313" max="15557" width="11.42578125" style="32"/>
    <col min="15558" max="15558" width="4.42578125" style="32" customWidth="1"/>
    <col min="15559" max="15559" width="11.42578125" style="32"/>
    <col min="15560" max="15560" width="17.5703125" style="32" customWidth="1"/>
    <col min="15561" max="15561" width="11.5703125" style="32" customWidth="1"/>
    <col min="15562" max="15565" width="11.42578125" style="32"/>
    <col min="15566" max="15566" width="22.5703125" style="32" customWidth="1"/>
    <col min="15567" max="15567" width="14" style="32" customWidth="1"/>
    <col min="15568" max="15568" width="1.7109375" style="32" customWidth="1"/>
    <col min="15569" max="15813" width="11.42578125" style="32"/>
    <col min="15814" max="15814" width="4.42578125" style="32" customWidth="1"/>
    <col min="15815" max="15815" width="11.42578125" style="32"/>
    <col min="15816" max="15816" width="17.5703125" style="32" customWidth="1"/>
    <col min="15817" max="15817" width="11.5703125" style="32" customWidth="1"/>
    <col min="15818" max="15821" width="11.42578125" style="32"/>
    <col min="15822" max="15822" width="22.5703125" style="32" customWidth="1"/>
    <col min="15823" max="15823" width="14" style="32" customWidth="1"/>
    <col min="15824" max="15824" width="1.7109375" style="32" customWidth="1"/>
    <col min="15825" max="16069" width="11.42578125" style="32"/>
    <col min="16070" max="16070" width="4.42578125" style="32" customWidth="1"/>
    <col min="16071" max="16071" width="11.42578125" style="32"/>
    <col min="16072" max="16072" width="17.5703125" style="32" customWidth="1"/>
    <col min="16073" max="16073" width="11.5703125" style="32" customWidth="1"/>
    <col min="16074" max="16077" width="11.42578125" style="32"/>
    <col min="16078" max="16078" width="22.5703125" style="32" customWidth="1"/>
    <col min="16079" max="16079" width="14" style="32" customWidth="1"/>
    <col min="16080" max="16080" width="1.7109375" style="32" customWidth="1"/>
    <col min="16081" max="16384" width="11.42578125" style="32"/>
  </cols>
  <sheetData>
    <row r="1" spans="2:10" ht="6" customHeight="1" thickBot="1" x14ac:dyDescent="0.25"/>
    <row r="2" spans="2:10" ht="19.5" customHeight="1" x14ac:dyDescent="0.2">
      <c r="B2" s="33"/>
      <c r="C2" s="34"/>
      <c r="D2" s="35" t="s">
        <v>49</v>
      </c>
      <c r="E2" s="36"/>
      <c r="F2" s="36"/>
      <c r="G2" s="36"/>
      <c r="H2" s="36"/>
      <c r="I2" s="37"/>
      <c r="J2" s="38" t="s">
        <v>50</v>
      </c>
    </row>
    <row r="3" spans="2:10" ht="13.5" thickBot="1" x14ac:dyDescent="0.25">
      <c r="B3" s="39"/>
      <c r="C3" s="40"/>
      <c r="D3" s="41"/>
      <c r="E3" s="42"/>
      <c r="F3" s="42"/>
      <c r="G3" s="42"/>
      <c r="H3" s="42"/>
      <c r="I3" s="43"/>
      <c r="J3" s="44"/>
    </row>
    <row r="4" spans="2:10" x14ac:dyDescent="0.2">
      <c r="B4" s="39"/>
      <c r="C4" s="40"/>
      <c r="D4" s="35" t="s">
        <v>51</v>
      </c>
      <c r="E4" s="36"/>
      <c r="F4" s="36"/>
      <c r="G4" s="36"/>
      <c r="H4" s="36"/>
      <c r="I4" s="37"/>
      <c r="J4" s="38" t="s">
        <v>52</v>
      </c>
    </row>
    <row r="5" spans="2:10" x14ac:dyDescent="0.2">
      <c r="B5" s="39"/>
      <c r="C5" s="40"/>
      <c r="D5" s="45"/>
      <c r="E5" s="46"/>
      <c r="F5" s="46"/>
      <c r="G5" s="46"/>
      <c r="H5" s="46"/>
      <c r="I5" s="47"/>
      <c r="J5" s="48"/>
    </row>
    <row r="6" spans="2:10" ht="13.5" thickBot="1" x14ac:dyDescent="0.25">
      <c r="B6" s="49"/>
      <c r="C6" s="50"/>
      <c r="D6" s="41"/>
      <c r="E6" s="42"/>
      <c r="F6" s="42"/>
      <c r="G6" s="42"/>
      <c r="H6" s="42"/>
      <c r="I6" s="43"/>
      <c r="J6" s="44"/>
    </row>
    <row r="7" spans="2:10" x14ac:dyDescent="0.2">
      <c r="B7" s="51"/>
      <c r="J7" s="52"/>
    </row>
    <row r="8" spans="2:10" x14ac:dyDescent="0.2">
      <c r="B8" s="51"/>
      <c r="J8" s="52"/>
    </row>
    <row r="9" spans="2:10" x14ac:dyDescent="0.2">
      <c r="B9" s="51"/>
      <c r="J9" s="52"/>
    </row>
    <row r="10" spans="2:10" x14ac:dyDescent="0.2">
      <c r="B10" s="51"/>
      <c r="C10" s="53" t="s">
        <v>93</v>
      </c>
      <c r="E10" s="54"/>
      <c r="J10" s="52"/>
    </row>
    <row r="11" spans="2:10" x14ac:dyDescent="0.2">
      <c r="B11" s="51"/>
      <c r="J11" s="52"/>
    </row>
    <row r="12" spans="2:10" x14ac:dyDescent="0.2">
      <c r="B12" s="51"/>
      <c r="C12" s="53" t="s">
        <v>54</v>
      </c>
      <c r="J12" s="52"/>
    </row>
    <row r="13" spans="2:10" x14ac:dyDescent="0.2">
      <c r="B13" s="51"/>
      <c r="C13" s="53" t="s">
        <v>55</v>
      </c>
      <c r="J13" s="52"/>
    </row>
    <row r="14" spans="2:10" x14ac:dyDescent="0.2">
      <c r="B14" s="51"/>
      <c r="J14" s="52"/>
    </row>
    <row r="15" spans="2:10" x14ac:dyDescent="0.2">
      <c r="B15" s="51"/>
      <c r="C15" s="32" t="s">
        <v>94</v>
      </c>
      <c r="J15" s="52"/>
    </row>
    <row r="16" spans="2:10" x14ac:dyDescent="0.2">
      <c r="B16" s="51"/>
      <c r="C16" s="55"/>
      <c r="J16" s="52"/>
    </row>
    <row r="17" spans="2:10" x14ac:dyDescent="0.2">
      <c r="B17" s="51"/>
      <c r="C17" s="32" t="s">
        <v>95</v>
      </c>
      <c r="D17" s="54"/>
      <c r="H17" s="56" t="s">
        <v>56</v>
      </c>
      <c r="I17" s="56" t="s">
        <v>57</v>
      </c>
      <c r="J17" s="52"/>
    </row>
    <row r="18" spans="2:10" x14ac:dyDescent="0.2">
      <c r="B18" s="51"/>
      <c r="C18" s="53" t="s">
        <v>58</v>
      </c>
      <c r="D18" s="53"/>
      <c r="E18" s="53"/>
      <c r="F18" s="53"/>
      <c r="H18" s="57">
        <v>11</v>
      </c>
      <c r="I18" s="58">
        <v>14984200</v>
      </c>
      <c r="J18" s="52"/>
    </row>
    <row r="19" spans="2:10" x14ac:dyDescent="0.2">
      <c r="B19" s="51"/>
      <c r="C19" s="32" t="s">
        <v>59</v>
      </c>
      <c r="H19" s="59"/>
      <c r="I19" s="60">
        <v>0</v>
      </c>
      <c r="J19" s="52"/>
    </row>
    <row r="20" spans="2:10" x14ac:dyDescent="0.2">
      <c r="B20" s="51"/>
      <c r="C20" s="61" t="s">
        <v>60</v>
      </c>
      <c r="D20" s="61"/>
      <c r="E20" s="61"/>
      <c r="F20" s="61"/>
      <c r="G20" s="61"/>
      <c r="H20" s="62">
        <v>0</v>
      </c>
      <c r="I20" s="63">
        <v>0</v>
      </c>
      <c r="J20" s="52"/>
    </row>
    <row r="21" spans="2:10" x14ac:dyDescent="0.2">
      <c r="B21" s="51"/>
      <c r="C21" s="61" t="s">
        <v>61</v>
      </c>
      <c r="D21" s="61"/>
      <c r="E21" s="61"/>
      <c r="F21" s="61"/>
      <c r="G21" s="61"/>
      <c r="H21" s="64"/>
      <c r="I21" s="65">
        <v>0</v>
      </c>
      <c r="J21" s="52"/>
    </row>
    <row r="22" spans="2:10" x14ac:dyDescent="0.2">
      <c r="B22" s="51"/>
      <c r="C22" s="32" t="s">
        <v>62</v>
      </c>
      <c r="H22" s="59"/>
      <c r="I22" s="60">
        <v>0</v>
      </c>
      <c r="J22" s="52"/>
    </row>
    <row r="23" spans="2:10" ht="13.5" thickBot="1" x14ac:dyDescent="0.25">
      <c r="B23" s="51"/>
      <c r="C23" s="32" t="s">
        <v>63</v>
      </c>
      <c r="H23" s="66">
        <v>0</v>
      </c>
      <c r="I23" s="67">
        <v>0</v>
      </c>
      <c r="J23" s="52"/>
    </row>
    <row r="24" spans="2:10" x14ac:dyDescent="0.2">
      <c r="B24" s="51"/>
      <c r="C24" s="53" t="s">
        <v>64</v>
      </c>
      <c r="D24" s="53"/>
      <c r="E24" s="53"/>
      <c r="F24" s="53"/>
      <c r="H24" s="57">
        <f>H19+H20+H21+H22+H23</f>
        <v>0</v>
      </c>
      <c r="I24" s="68">
        <f>I19+I20+I21+I22+I23</f>
        <v>0</v>
      </c>
      <c r="J24" s="52"/>
    </row>
    <row r="25" spans="2:10" x14ac:dyDescent="0.2">
      <c r="B25" s="51"/>
      <c r="C25" s="32" t="s">
        <v>65</v>
      </c>
      <c r="H25" s="59">
        <v>11</v>
      </c>
      <c r="I25" s="60">
        <v>14984200</v>
      </c>
      <c r="J25" s="52"/>
    </row>
    <row r="26" spans="2:10" ht="13.5" thickBot="1" x14ac:dyDescent="0.25">
      <c r="B26" s="51"/>
      <c r="C26" s="32" t="s">
        <v>66</v>
      </c>
      <c r="H26" s="66">
        <v>0</v>
      </c>
      <c r="I26" s="67">
        <v>0</v>
      </c>
      <c r="J26" s="52"/>
    </row>
    <row r="27" spans="2:10" x14ac:dyDescent="0.2">
      <c r="B27" s="51"/>
      <c r="C27" s="53" t="s">
        <v>67</v>
      </c>
      <c r="D27" s="53"/>
      <c r="E27" s="53"/>
      <c r="F27" s="53"/>
      <c r="H27" s="57">
        <f>H25+H26</f>
        <v>11</v>
      </c>
      <c r="I27" s="68">
        <f>I25+I26</f>
        <v>14984200</v>
      </c>
      <c r="J27" s="52"/>
    </row>
    <row r="28" spans="2:10" ht="13.5" thickBot="1" x14ac:dyDescent="0.25">
      <c r="B28" s="51"/>
      <c r="C28" s="32" t="s">
        <v>68</v>
      </c>
      <c r="D28" s="53"/>
      <c r="E28" s="53"/>
      <c r="F28" s="53"/>
      <c r="H28" s="69">
        <v>0</v>
      </c>
      <c r="I28" s="70">
        <v>0</v>
      </c>
      <c r="J28" s="52"/>
    </row>
    <row r="29" spans="2:10" x14ac:dyDescent="0.2">
      <c r="B29" s="51"/>
      <c r="C29" s="53" t="s">
        <v>69</v>
      </c>
      <c r="D29" s="53"/>
      <c r="E29" s="53"/>
      <c r="F29" s="53"/>
      <c r="H29" s="59">
        <f>H28</f>
        <v>0</v>
      </c>
      <c r="I29" s="60">
        <f>I28</f>
        <v>0</v>
      </c>
      <c r="J29" s="52"/>
    </row>
    <row r="30" spans="2:10" x14ac:dyDescent="0.2">
      <c r="B30" s="51"/>
      <c r="C30" s="53"/>
      <c r="D30" s="53"/>
      <c r="E30" s="53"/>
      <c r="F30" s="53"/>
      <c r="H30" s="71"/>
      <c r="I30" s="68"/>
      <c r="J30" s="52"/>
    </row>
    <row r="31" spans="2:10" ht="13.5" thickBot="1" x14ac:dyDescent="0.25">
      <c r="B31" s="51"/>
      <c r="C31" s="53" t="s">
        <v>70</v>
      </c>
      <c r="D31" s="53"/>
      <c r="H31" s="72">
        <f>H24+H27+H29</f>
        <v>11</v>
      </c>
      <c r="I31" s="73">
        <f>I24+I27+I29</f>
        <v>14984200</v>
      </c>
      <c r="J31" s="52"/>
    </row>
    <row r="32" spans="2:10" ht="13.5" thickTop="1" x14ac:dyDescent="0.2">
      <c r="B32" s="51"/>
      <c r="C32" s="53"/>
      <c r="D32" s="53"/>
      <c r="H32" s="74"/>
      <c r="I32" s="75"/>
      <c r="J32" s="52"/>
    </row>
    <row r="33" spans="2:10" x14ac:dyDescent="0.2">
      <c r="B33" s="51"/>
      <c r="G33" s="76"/>
      <c r="H33" s="76"/>
      <c r="I33" s="76"/>
      <c r="J33" s="52"/>
    </row>
    <row r="34" spans="2:10" x14ac:dyDescent="0.2">
      <c r="B34" s="51"/>
      <c r="G34" s="76"/>
      <c r="H34" s="76"/>
      <c r="I34" s="76"/>
      <c r="J34" s="52"/>
    </row>
    <row r="35" spans="2:10" x14ac:dyDescent="0.2">
      <c r="B35" s="51"/>
      <c r="G35" s="76"/>
      <c r="H35" s="76"/>
      <c r="I35" s="76"/>
      <c r="J35" s="52"/>
    </row>
    <row r="36" spans="2:10" ht="13.5" thickBot="1" x14ac:dyDescent="0.25">
      <c r="B36" s="51"/>
      <c r="C36" s="77" t="s">
        <v>71</v>
      </c>
      <c r="D36" s="78"/>
      <c r="G36" s="77" t="s">
        <v>72</v>
      </c>
      <c r="H36" s="78"/>
      <c r="I36" s="76"/>
      <c r="J36" s="52"/>
    </row>
    <row r="37" spans="2:10" ht="4.5" customHeight="1" x14ac:dyDescent="0.2">
      <c r="B37" s="51"/>
      <c r="C37" s="76"/>
      <c r="D37" s="76"/>
      <c r="G37" s="76"/>
      <c r="H37" s="76"/>
      <c r="I37" s="76"/>
      <c r="J37" s="52"/>
    </row>
    <row r="38" spans="2:10" x14ac:dyDescent="0.2">
      <c r="B38" s="51"/>
      <c r="C38" s="53" t="s">
        <v>73</v>
      </c>
      <c r="G38" s="79" t="s">
        <v>74</v>
      </c>
      <c r="H38" s="76"/>
      <c r="I38" s="76"/>
      <c r="J38" s="52"/>
    </row>
    <row r="39" spans="2:10" x14ac:dyDescent="0.2">
      <c r="B39" s="51"/>
      <c r="G39" s="76"/>
      <c r="H39" s="76"/>
      <c r="I39" s="76"/>
      <c r="J39" s="52"/>
    </row>
    <row r="40" spans="2:10" ht="18.75" customHeight="1" thickBot="1" x14ac:dyDescent="0.25">
      <c r="B40" s="80"/>
      <c r="C40" s="81"/>
      <c r="D40" s="81"/>
      <c r="E40" s="81"/>
      <c r="F40" s="81"/>
      <c r="G40" s="78"/>
      <c r="H40" s="78"/>
      <c r="I40" s="78"/>
      <c r="J40" s="82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TX30"/>
  <sheetViews>
    <sheetView showGridLines="0" zoomScale="84" zoomScaleNormal="84" zoomScaleSheetLayoutView="100" workbookViewId="0">
      <selection activeCell="E13" sqref="E13"/>
    </sheetView>
  </sheetViews>
  <sheetFormatPr baseColWidth="10" defaultRowHeight="12.75" x14ac:dyDescent="0.2"/>
  <cols>
    <col min="1" max="1" width="4.42578125" style="32" customWidth="1"/>
    <col min="2" max="2" width="11.42578125" style="32"/>
    <col min="3" max="3" width="12.85546875" style="32" customWidth="1"/>
    <col min="4" max="4" width="22" style="32" customWidth="1"/>
    <col min="5" max="8" width="11.42578125" style="32"/>
    <col min="9" max="9" width="24.7109375" style="32" customWidth="1"/>
    <col min="10" max="10" width="12.5703125" style="32" customWidth="1"/>
    <col min="11" max="11" width="1.7109375" style="32" customWidth="1"/>
    <col min="12" max="210" width="11.42578125" style="32"/>
    <col min="211" max="211" width="4.42578125" style="32" customWidth="1"/>
    <col min="212" max="212" width="11.42578125" style="32"/>
    <col min="213" max="213" width="17.5703125" style="32" customWidth="1"/>
    <col min="214" max="214" width="11.5703125" style="32" customWidth="1"/>
    <col min="215" max="218" width="11.42578125" style="32"/>
    <col min="219" max="219" width="22.5703125" style="32" customWidth="1"/>
    <col min="220" max="220" width="14" style="32" customWidth="1"/>
    <col min="221" max="221" width="1.7109375" style="32" customWidth="1"/>
    <col min="222" max="466" width="11.42578125" style="32"/>
    <col min="467" max="467" width="4.42578125" style="32" customWidth="1"/>
    <col min="468" max="468" width="11.42578125" style="32"/>
    <col min="469" max="469" width="17.5703125" style="32" customWidth="1"/>
    <col min="470" max="470" width="11.5703125" style="32" customWidth="1"/>
    <col min="471" max="474" width="11.42578125" style="32"/>
    <col min="475" max="475" width="22.5703125" style="32" customWidth="1"/>
    <col min="476" max="476" width="14" style="32" customWidth="1"/>
    <col min="477" max="477" width="1.7109375" style="32" customWidth="1"/>
    <col min="478" max="722" width="11.42578125" style="32"/>
    <col min="723" max="723" width="4.42578125" style="32" customWidth="1"/>
    <col min="724" max="724" width="11.42578125" style="32"/>
    <col min="725" max="725" width="17.5703125" style="32" customWidth="1"/>
    <col min="726" max="726" width="11.5703125" style="32" customWidth="1"/>
    <col min="727" max="730" width="11.42578125" style="32"/>
    <col min="731" max="731" width="22.5703125" style="32" customWidth="1"/>
    <col min="732" max="732" width="14" style="32" customWidth="1"/>
    <col min="733" max="733" width="1.7109375" style="32" customWidth="1"/>
    <col min="734" max="978" width="11.42578125" style="32"/>
    <col min="979" max="979" width="4.42578125" style="32" customWidth="1"/>
    <col min="980" max="980" width="11.42578125" style="32"/>
    <col min="981" max="981" width="17.5703125" style="32" customWidth="1"/>
    <col min="982" max="982" width="11.5703125" style="32" customWidth="1"/>
    <col min="983" max="986" width="11.42578125" style="32"/>
    <col min="987" max="987" width="22.5703125" style="32" customWidth="1"/>
    <col min="988" max="988" width="14" style="32" customWidth="1"/>
    <col min="989" max="989" width="1.7109375" style="32" customWidth="1"/>
    <col min="990" max="1234" width="11.42578125" style="32"/>
    <col min="1235" max="1235" width="4.42578125" style="32" customWidth="1"/>
    <col min="1236" max="1236" width="11.42578125" style="32"/>
    <col min="1237" max="1237" width="17.5703125" style="32" customWidth="1"/>
    <col min="1238" max="1238" width="11.5703125" style="32" customWidth="1"/>
    <col min="1239" max="1242" width="11.42578125" style="32"/>
    <col min="1243" max="1243" width="22.5703125" style="32" customWidth="1"/>
    <col min="1244" max="1244" width="14" style="32" customWidth="1"/>
    <col min="1245" max="1245" width="1.7109375" style="32" customWidth="1"/>
    <col min="1246" max="1490" width="11.42578125" style="32"/>
    <col min="1491" max="1491" width="4.42578125" style="32" customWidth="1"/>
    <col min="1492" max="1492" width="11.42578125" style="32"/>
    <col min="1493" max="1493" width="17.5703125" style="32" customWidth="1"/>
    <col min="1494" max="1494" width="11.5703125" style="32" customWidth="1"/>
    <col min="1495" max="1498" width="11.42578125" style="32"/>
    <col min="1499" max="1499" width="22.5703125" style="32" customWidth="1"/>
    <col min="1500" max="1500" width="14" style="32" customWidth="1"/>
    <col min="1501" max="1501" width="1.7109375" style="32" customWidth="1"/>
    <col min="1502" max="1746" width="11.42578125" style="32"/>
    <col min="1747" max="1747" width="4.42578125" style="32" customWidth="1"/>
    <col min="1748" max="1748" width="11.42578125" style="32"/>
    <col min="1749" max="1749" width="17.5703125" style="32" customWidth="1"/>
    <col min="1750" max="1750" width="11.5703125" style="32" customWidth="1"/>
    <col min="1751" max="1754" width="11.42578125" style="32"/>
    <col min="1755" max="1755" width="22.5703125" style="32" customWidth="1"/>
    <col min="1756" max="1756" width="14" style="32" customWidth="1"/>
    <col min="1757" max="1757" width="1.7109375" style="32" customWidth="1"/>
    <col min="1758" max="2002" width="11.42578125" style="32"/>
    <col min="2003" max="2003" width="4.42578125" style="32" customWidth="1"/>
    <col min="2004" max="2004" width="11.42578125" style="32"/>
    <col min="2005" max="2005" width="17.5703125" style="32" customWidth="1"/>
    <col min="2006" max="2006" width="11.5703125" style="32" customWidth="1"/>
    <col min="2007" max="2010" width="11.42578125" style="32"/>
    <col min="2011" max="2011" width="22.5703125" style="32" customWidth="1"/>
    <col min="2012" max="2012" width="14" style="32" customWidth="1"/>
    <col min="2013" max="2013" width="1.7109375" style="32" customWidth="1"/>
    <col min="2014" max="2258" width="11.42578125" style="32"/>
    <col min="2259" max="2259" width="4.42578125" style="32" customWidth="1"/>
    <col min="2260" max="2260" width="11.42578125" style="32"/>
    <col min="2261" max="2261" width="17.5703125" style="32" customWidth="1"/>
    <col min="2262" max="2262" width="11.5703125" style="32" customWidth="1"/>
    <col min="2263" max="2266" width="11.42578125" style="32"/>
    <col min="2267" max="2267" width="22.5703125" style="32" customWidth="1"/>
    <col min="2268" max="2268" width="14" style="32" customWidth="1"/>
    <col min="2269" max="2269" width="1.7109375" style="32" customWidth="1"/>
    <col min="2270" max="2514" width="11.42578125" style="32"/>
    <col min="2515" max="2515" width="4.42578125" style="32" customWidth="1"/>
    <col min="2516" max="2516" width="11.42578125" style="32"/>
    <col min="2517" max="2517" width="17.5703125" style="32" customWidth="1"/>
    <col min="2518" max="2518" width="11.5703125" style="32" customWidth="1"/>
    <col min="2519" max="2522" width="11.42578125" style="32"/>
    <col min="2523" max="2523" width="22.5703125" style="32" customWidth="1"/>
    <col min="2524" max="2524" width="14" style="32" customWidth="1"/>
    <col min="2525" max="2525" width="1.7109375" style="32" customWidth="1"/>
    <col min="2526" max="2770" width="11.42578125" style="32"/>
    <col min="2771" max="2771" width="4.42578125" style="32" customWidth="1"/>
    <col min="2772" max="2772" width="11.42578125" style="32"/>
    <col min="2773" max="2773" width="17.5703125" style="32" customWidth="1"/>
    <col min="2774" max="2774" width="11.5703125" style="32" customWidth="1"/>
    <col min="2775" max="2778" width="11.42578125" style="32"/>
    <col min="2779" max="2779" width="22.5703125" style="32" customWidth="1"/>
    <col min="2780" max="2780" width="14" style="32" customWidth="1"/>
    <col min="2781" max="2781" width="1.7109375" style="32" customWidth="1"/>
    <col min="2782" max="3026" width="11.42578125" style="32"/>
    <col min="3027" max="3027" width="4.42578125" style="32" customWidth="1"/>
    <col min="3028" max="3028" width="11.42578125" style="32"/>
    <col min="3029" max="3029" width="17.5703125" style="32" customWidth="1"/>
    <col min="3030" max="3030" width="11.5703125" style="32" customWidth="1"/>
    <col min="3031" max="3034" width="11.42578125" style="32"/>
    <col min="3035" max="3035" width="22.5703125" style="32" customWidth="1"/>
    <col min="3036" max="3036" width="14" style="32" customWidth="1"/>
    <col min="3037" max="3037" width="1.7109375" style="32" customWidth="1"/>
    <col min="3038" max="3282" width="11.42578125" style="32"/>
    <col min="3283" max="3283" width="4.42578125" style="32" customWidth="1"/>
    <col min="3284" max="3284" width="11.42578125" style="32"/>
    <col min="3285" max="3285" width="17.5703125" style="32" customWidth="1"/>
    <col min="3286" max="3286" width="11.5703125" style="32" customWidth="1"/>
    <col min="3287" max="3290" width="11.42578125" style="32"/>
    <col min="3291" max="3291" width="22.5703125" style="32" customWidth="1"/>
    <col min="3292" max="3292" width="14" style="32" customWidth="1"/>
    <col min="3293" max="3293" width="1.7109375" style="32" customWidth="1"/>
    <col min="3294" max="3538" width="11.42578125" style="32"/>
    <col min="3539" max="3539" width="4.42578125" style="32" customWidth="1"/>
    <col min="3540" max="3540" width="11.42578125" style="32"/>
    <col min="3541" max="3541" width="17.5703125" style="32" customWidth="1"/>
    <col min="3542" max="3542" width="11.5703125" style="32" customWidth="1"/>
    <col min="3543" max="3546" width="11.42578125" style="32"/>
    <col min="3547" max="3547" width="22.5703125" style="32" customWidth="1"/>
    <col min="3548" max="3548" width="14" style="32" customWidth="1"/>
    <col min="3549" max="3549" width="1.7109375" style="32" customWidth="1"/>
    <col min="3550" max="3794" width="11.42578125" style="32"/>
    <col min="3795" max="3795" width="4.42578125" style="32" customWidth="1"/>
    <col min="3796" max="3796" width="11.42578125" style="32"/>
    <col min="3797" max="3797" width="17.5703125" style="32" customWidth="1"/>
    <col min="3798" max="3798" width="11.5703125" style="32" customWidth="1"/>
    <col min="3799" max="3802" width="11.42578125" style="32"/>
    <col min="3803" max="3803" width="22.5703125" style="32" customWidth="1"/>
    <col min="3804" max="3804" width="14" style="32" customWidth="1"/>
    <col min="3805" max="3805" width="1.7109375" style="32" customWidth="1"/>
    <col min="3806" max="4050" width="11.42578125" style="32"/>
    <col min="4051" max="4051" width="4.42578125" style="32" customWidth="1"/>
    <col min="4052" max="4052" width="11.42578125" style="32"/>
    <col min="4053" max="4053" width="17.5703125" style="32" customWidth="1"/>
    <col min="4054" max="4054" width="11.5703125" style="32" customWidth="1"/>
    <col min="4055" max="4058" width="11.42578125" style="32"/>
    <col min="4059" max="4059" width="22.5703125" style="32" customWidth="1"/>
    <col min="4060" max="4060" width="14" style="32" customWidth="1"/>
    <col min="4061" max="4061" width="1.7109375" style="32" customWidth="1"/>
    <col min="4062" max="4306" width="11.42578125" style="32"/>
    <col min="4307" max="4307" width="4.42578125" style="32" customWidth="1"/>
    <col min="4308" max="4308" width="11.42578125" style="32"/>
    <col min="4309" max="4309" width="17.5703125" style="32" customWidth="1"/>
    <col min="4310" max="4310" width="11.5703125" style="32" customWidth="1"/>
    <col min="4311" max="4314" width="11.42578125" style="32"/>
    <col min="4315" max="4315" width="22.5703125" style="32" customWidth="1"/>
    <col min="4316" max="4316" width="14" style="32" customWidth="1"/>
    <col min="4317" max="4317" width="1.7109375" style="32" customWidth="1"/>
    <col min="4318" max="4562" width="11.42578125" style="32"/>
    <col min="4563" max="4563" width="4.42578125" style="32" customWidth="1"/>
    <col min="4564" max="4564" width="11.42578125" style="32"/>
    <col min="4565" max="4565" width="17.5703125" style="32" customWidth="1"/>
    <col min="4566" max="4566" width="11.5703125" style="32" customWidth="1"/>
    <col min="4567" max="4570" width="11.42578125" style="32"/>
    <col min="4571" max="4571" width="22.5703125" style="32" customWidth="1"/>
    <col min="4572" max="4572" width="14" style="32" customWidth="1"/>
    <col min="4573" max="4573" width="1.7109375" style="32" customWidth="1"/>
    <col min="4574" max="4818" width="11.42578125" style="32"/>
    <col min="4819" max="4819" width="4.42578125" style="32" customWidth="1"/>
    <col min="4820" max="4820" width="11.42578125" style="32"/>
    <col min="4821" max="4821" width="17.5703125" style="32" customWidth="1"/>
    <col min="4822" max="4822" width="11.5703125" style="32" customWidth="1"/>
    <col min="4823" max="4826" width="11.42578125" style="32"/>
    <col min="4827" max="4827" width="22.5703125" style="32" customWidth="1"/>
    <col min="4828" max="4828" width="14" style="32" customWidth="1"/>
    <col min="4829" max="4829" width="1.7109375" style="32" customWidth="1"/>
    <col min="4830" max="5074" width="11.42578125" style="32"/>
    <col min="5075" max="5075" width="4.42578125" style="32" customWidth="1"/>
    <col min="5076" max="5076" width="11.42578125" style="32"/>
    <col min="5077" max="5077" width="17.5703125" style="32" customWidth="1"/>
    <col min="5078" max="5078" width="11.5703125" style="32" customWidth="1"/>
    <col min="5079" max="5082" width="11.42578125" style="32"/>
    <col min="5083" max="5083" width="22.5703125" style="32" customWidth="1"/>
    <col min="5084" max="5084" width="14" style="32" customWidth="1"/>
    <col min="5085" max="5085" width="1.7109375" style="32" customWidth="1"/>
    <col min="5086" max="5330" width="11.42578125" style="32"/>
    <col min="5331" max="5331" width="4.42578125" style="32" customWidth="1"/>
    <col min="5332" max="5332" width="11.42578125" style="32"/>
    <col min="5333" max="5333" width="17.5703125" style="32" customWidth="1"/>
    <col min="5334" max="5334" width="11.5703125" style="32" customWidth="1"/>
    <col min="5335" max="5338" width="11.42578125" style="32"/>
    <col min="5339" max="5339" width="22.5703125" style="32" customWidth="1"/>
    <col min="5340" max="5340" width="14" style="32" customWidth="1"/>
    <col min="5341" max="5341" width="1.7109375" style="32" customWidth="1"/>
    <col min="5342" max="5586" width="11.42578125" style="32"/>
    <col min="5587" max="5587" width="4.42578125" style="32" customWidth="1"/>
    <col min="5588" max="5588" width="11.42578125" style="32"/>
    <col min="5589" max="5589" width="17.5703125" style="32" customWidth="1"/>
    <col min="5590" max="5590" width="11.5703125" style="32" customWidth="1"/>
    <col min="5591" max="5594" width="11.42578125" style="32"/>
    <col min="5595" max="5595" width="22.5703125" style="32" customWidth="1"/>
    <col min="5596" max="5596" width="14" style="32" customWidth="1"/>
    <col min="5597" max="5597" width="1.7109375" style="32" customWidth="1"/>
    <col min="5598" max="5842" width="11.42578125" style="32"/>
    <col min="5843" max="5843" width="4.42578125" style="32" customWidth="1"/>
    <col min="5844" max="5844" width="11.42578125" style="32"/>
    <col min="5845" max="5845" width="17.5703125" style="32" customWidth="1"/>
    <col min="5846" max="5846" width="11.5703125" style="32" customWidth="1"/>
    <col min="5847" max="5850" width="11.42578125" style="32"/>
    <col min="5851" max="5851" width="22.5703125" style="32" customWidth="1"/>
    <col min="5852" max="5852" width="14" style="32" customWidth="1"/>
    <col min="5853" max="5853" width="1.7109375" style="32" customWidth="1"/>
    <col min="5854" max="6098" width="11.42578125" style="32"/>
    <col min="6099" max="6099" width="4.42578125" style="32" customWidth="1"/>
    <col min="6100" max="6100" width="11.42578125" style="32"/>
    <col min="6101" max="6101" width="17.5703125" style="32" customWidth="1"/>
    <col min="6102" max="6102" width="11.5703125" style="32" customWidth="1"/>
    <col min="6103" max="6106" width="11.42578125" style="32"/>
    <col min="6107" max="6107" width="22.5703125" style="32" customWidth="1"/>
    <col min="6108" max="6108" width="14" style="32" customWidth="1"/>
    <col min="6109" max="6109" width="1.7109375" style="32" customWidth="1"/>
    <col min="6110" max="6354" width="11.42578125" style="32"/>
    <col min="6355" max="6355" width="4.42578125" style="32" customWidth="1"/>
    <col min="6356" max="6356" width="11.42578125" style="32"/>
    <col min="6357" max="6357" width="17.5703125" style="32" customWidth="1"/>
    <col min="6358" max="6358" width="11.5703125" style="32" customWidth="1"/>
    <col min="6359" max="6362" width="11.42578125" style="32"/>
    <col min="6363" max="6363" width="22.5703125" style="32" customWidth="1"/>
    <col min="6364" max="6364" width="14" style="32" customWidth="1"/>
    <col min="6365" max="6365" width="1.7109375" style="32" customWidth="1"/>
    <col min="6366" max="6610" width="11.42578125" style="32"/>
    <col min="6611" max="6611" width="4.42578125" style="32" customWidth="1"/>
    <col min="6612" max="6612" width="11.42578125" style="32"/>
    <col min="6613" max="6613" width="17.5703125" style="32" customWidth="1"/>
    <col min="6614" max="6614" width="11.5703125" style="32" customWidth="1"/>
    <col min="6615" max="6618" width="11.42578125" style="32"/>
    <col min="6619" max="6619" width="22.5703125" style="32" customWidth="1"/>
    <col min="6620" max="6620" width="14" style="32" customWidth="1"/>
    <col min="6621" max="6621" width="1.7109375" style="32" customWidth="1"/>
    <col min="6622" max="6866" width="11.42578125" style="32"/>
    <col min="6867" max="6867" width="4.42578125" style="32" customWidth="1"/>
    <col min="6868" max="6868" width="11.42578125" style="32"/>
    <col min="6869" max="6869" width="17.5703125" style="32" customWidth="1"/>
    <col min="6870" max="6870" width="11.5703125" style="32" customWidth="1"/>
    <col min="6871" max="6874" width="11.42578125" style="32"/>
    <col min="6875" max="6875" width="22.5703125" style="32" customWidth="1"/>
    <col min="6876" max="6876" width="14" style="32" customWidth="1"/>
    <col min="6877" max="6877" width="1.7109375" style="32" customWidth="1"/>
    <col min="6878" max="7122" width="11.42578125" style="32"/>
    <col min="7123" max="7123" width="4.42578125" style="32" customWidth="1"/>
    <col min="7124" max="7124" width="11.42578125" style="32"/>
    <col min="7125" max="7125" width="17.5703125" style="32" customWidth="1"/>
    <col min="7126" max="7126" width="11.5703125" style="32" customWidth="1"/>
    <col min="7127" max="7130" width="11.42578125" style="32"/>
    <col min="7131" max="7131" width="22.5703125" style="32" customWidth="1"/>
    <col min="7132" max="7132" width="14" style="32" customWidth="1"/>
    <col min="7133" max="7133" width="1.7109375" style="32" customWidth="1"/>
    <col min="7134" max="7378" width="11.42578125" style="32"/>
    <col min="7379" max="7379" width="4.42578125" style="32" customWidth="1"/>
    <col min="7380" max="7380" width="11.42578125" style="32"/>
    <col min="7381" max="7381" width="17.5703125" style="32" customWidth="1"/>
    <col min="7382" max="7382" width="11.5703125" style="32" customWidth="1"/>
    <col min="7383" max="7386" width="11.42578125" style="32"/>
    <col min="7387" max="7387" width="22.5703125" style="32" customWidth="1"/>
    <col min="7388" max="7388" width="14" style="32" customWidth="1"/>
    <col min="7389" max="7389" width="1.7109375" style="32" customWidth="1"/>
    <col min="7390" max="7634" width="11.42578125" style="32"/>
    <col min="7635" max="7635" width="4.42578125" style="32" customWidth="1"/>
    <col min="7636" max="7636" width="11.42578125" style="32"/>
    <col min="7637" max="7637" width="17.5703125" style="32" customWidth="1"/>
    <col min="7638" max="7638" width="11.5703125" style="32" customWidth="1"/>
    <col min="7639" max="7642" width="11.42578125" style="32"/>
    <col min="7643" max="7643" width="22.5703125" style="32" customWidth="1"/>
    <col min="7644" max="7644" width="14" style="32" customWidth="1"/>
    <col min="7645" max="7645" width="1.7109375" style="32" customWidth="1"/>
    <col min="7646" max="7890" width="11.42578125" style="32"/>
    <col min="7891" max="7891" width="4.42578125" style="32" customWidth="1"/>
    <col min="7892" max="7892" width="11.42578125" style="32"/>
    <col min="7893" max="7893" width="17.5703125" style="32" customWidth="1"/>
    <col min="7894" max="7894" width="11.5703125" style="32" customWidth="1"/>
    <col min="7895" max="7898" width="11.42578125" style="32"/>
    <col min="7899" max="7899" width="22.5703125" style="32" customWidth="1"/>
    <col min="7900" max="7900" width="14" style="32" customWidth="1"/>
    <col min="7901" max="7901" width="1.7109375" style="32" customWidth="1"/>
    <col min="7902" max="8146" width="11.42578125" style="32"/>
    <col min="8147" max="8147" width="4.42578125" style="32" customWidth="1"/>
    <col min="8148" max="8148" width="11.42578125" style="32"/>
    <col min="8149" max="8149" width="17.5703125" style="32" customWidth="1"/>
    <col min="8150" max="8150" width="11.5703125" style="32" customWidth="1"/>
    <col min="8151" max="8154" width="11.42578125" style="32"/>
    <col min="8155" max="8155" width="22.5703125" style="32" customWidth="1"/>
    <col min="8156" max="8156" width="14" style="32" customWidth="1"/>
    <col min="8157" max="8157" width="1.7109375" style="32" customWidth="1"/>
    <col min="8158" max="8402" width="11.42578125" style="32"/>
    <col min="8403" max="8403" width="4.42578125" style="32" customWidth="1"/>
    <col min="8404" max="8404" width="11.42578125" style="32"/>
    <col min="8405" max="8405" width="17.5703125" style="32" customWidth="1"/>
    <col min="8406" max="8406" width="11.5703125" style="32" customWidth="1"/>
    <col min="8407" max="8410" width="11.42578125" style="32"/>
    <col min="8411" max="8411" width="22.5703125" style="32" customWidth="1"/>
    <col min="8412" max="8412" width="14" style="32" customWidth="1"/>
    <col min="8413" max="8413" width="1.7109375" style="32" customWidth="1"/>
    <col min="8414" max="8658" width="11.42578125" style="32"/>
    <col min="8659" max="8659" width="4.42578125" style="32" customWidth="1"/>
    <col min="8660" max="8660" width="11.42578125" style="32"/>
    <col min="8661" max="8661" width="17.5703125" style="32" customWidth="1"/>
    <col min="8662" max="8662" width="11.5703125" style="32" customWidth="1"/>
    <col min="8663" max="8666" width="11.42578125" style="32"/>
    <col min="8667" max="8667" width="22.5703125" style="32" customWidth="1"/>
    <col min="8668" max="8668" width="14" style="32" customWidth="1"/>
    <col min="8669" max="8669" width="1.7109375" style="32" customWidth="1"/>
    <col min="8670" max="8914" width="11.42578125" style="32"/>
    <col min="8915" max="8915" width="4.42578125" style="32" customWidth="1"/>
    <col min="8916" max="8916" width="11.42578125" style="32"/>
    <col min="8917" max="8917" width="17.5703125" style="32" customWidth="1"/>
    <col min="8918" max="8918" width="11.5703125" style="32" customWidth="1"/>
    <col min="8919" max="8922" width="11.42578125" style="32"/>
    <col min="8923" max="8923" width="22.5703125" style="32" customWidth="1"/>
    <col min="8924" max="8924" width="14" style="32" customWidth="1"/>
    <col min="8925" max="8925" width="1.7109375" style="32" customWidth="1"/>
    <col min="8926" max="9170" width="11.42578125" style="32"/>
    <col min="9171" max="9171" width="4.42578125" style="32" customWidth="1"/>
    <col min="9172" max="9172" width="11.42578125" style="32"/>
    <col min="9173" max="9173" width="17.5703125" style="32" customWidth="1"/>
    <col min="9174" max="9174" width="11.5703125" style="32" customWidth="1"/>
    <col min="9175" max="9178" width="11.42578125" style="32"/>
    <col min="9179" max="9179" width="22.5703125" style="32" customWidth="1"/>
    <col min="9180" max="9180" width="14" style="32" customWidth="1"/>
    <col min="9181" max="9181" width="1.7109375" style="32" customWidth="1"/>
    <col min="9182" max="9426" width="11.42578125" style="32"/>
    <col min="9427" max="9427" width="4.42578125" style="32" customWidth="1"/>
    <col min="9428" max="9428" width="11.42578125" style="32"/>
    <col min="9429" max="9429" width="17.5703125" style="32" customWidth="1"/>
    <col min="9430" max="9430" width="11.5703125" style="32" customWidth="1"/>
    <col min="9431" max="9434" width="11.42578125" style="32"/>
    <col min="9435" max="9435" width="22.5703125" style="32" customWidth="1"/>
    <col min="9436" max="9436" width="14" style="32" customWidth="1"/>
    <col min="9437" max="9437" width="1.7109375" style="32" customWidth="1"/>
    <col min="9438" max="9682" width="11.42578125" style="32"/>
    <col min="9683" max="9683" width="4.42578125" style="32" customWidth="1"/>
    <col min="9684" max="9684" width="11.42578125" style="32"/>
    <col min="9685" max="9685" width="17.5703125" style="32" customWidth="1"/>
    <col min="9686" max="9686" width="11.5703125" style="32" customWidth="1"/>
    <col min="9687" max="9690" width="11.42578125" style="32"/>
    <col min="9691" max="9691" width="22.5703125" style="32" customWidth="1"/>
    <col min="9692" max="9692" width="14" style="32" customWidth="1"/>
    <col min="9693" max="9693" width="1.7109375" style="32" customWidth="1"/>
    <col min="9694" max="9938" width="11.42578125" style="32"/>
    <col min="9939" max="9939" width="4.42578125" style="32" customWidth="1"/>
    <col min="9940" max="9940" width="11.42578125" style="32"/>
    <col min="9941" max="9941" width="17.5703125" style="32" customWidth="1"/>
    <col min="9942" max="9942" width="11.5703125" style="32" customWidth="1"/>
    <col min="9943" max="9946" width="11.42578125" style="32"/>
    <col min="9947" max="9947" width="22.5703125" style="32" customWidth="1"/>
    <col min="9948" max="9948" width="14" style="32" customWidth="1"/>
    <col min="9949" max="9949" width="1.7109375" style="32" customWidth="1"/>
    <col min="9950" max="10194" width="11.42578125" style="32"/>
    <col min="10195" max="10195" width="4.42578125" style="32" customWidth="1"/>
    <col min="10196" max="10196" width="11.42578125" style="32"/>
    <col min="10197" max="10197" width="17.5703125" style="32" customWidth="1"/>
    <col min="10198" max="10198" width="11.5703125" style="32" customWidth="1"/>
    <col min="10199" max="10202" width="11.42578125" style="32"/>
    <col min="10203" max="10203" width="22.5703125" style="32" customWidth="1"/>
    <col min="10204" max="10204" width="14" style="32" customWidth="1"/>
    <col min="10205" max="10205" width="1.7109375" style="32" customWidth="1"/>
    <col min="10206" max="10450" width="11.42578125" style="32"/>
    <col min="10451" max="10451" width="4.42578125" style="32" customWidth="1"/>
    <col min="10452" max="10452" width="11.42578125" style="32"/>
    <col min="10453" max="10453" width="17.5703125" style="32" customWidth="1"/>
    <col min="10454" max="10454" width="11.5703125" style="32" customWidth="1"/>
    <col min="10455" max="10458" width="11.42578125" style="32"/>
    <col min="10459" max="10459" width="22.5703125" style="32" customWidth="1"/>
    <col min="10460" max="10460" width="14" style="32" customWidth="1"/>
    <col min="10461" max="10461" width="1.7109375" style="32" customWidth="1"/>
    <col min="10462" max="10706" width="11.42578125" style="32"/>
    <col min="10707" max="10707" width="4.42578125" style="32" customWidth="1"/>
    <col min="10708" max="10708" width="11.42578125" style="32"/>
    <col min="10709" max="10709" width="17.5703125" style="32" customWidth="1"/>
    <col min="10710" max="10710" width="11.5703125" style="32" customWidth="1"/>
    <col min="10711" max="10714" width="11.42578125" style="32"/>
    <col min="10715" max="10715" width="22.5703125" style="32" customWidth="1"/>
    <col min="10716" max="10716" width="14" style="32" customWidth="1"/>
    <col min="10717" max="10717" width="1.7109375" style="32" customWidth="1"/>
    <col min="10718" max="10962" width="11.42578125" style="32"/>
    <col min="10963" max="10963" width="4.42578125" style="32" customWidth="1"/>
    <col min="10964" max="10964" width="11.42578125" style="32"/>
    <col min="10965" max="10965" width="17.5703125" style="32" customWidth="1"/>
    <col min="10966" max="10966" width="11.5703125" style="32" customWidth="1"/>
    <col min="10967" max="10970" width="11.42578125" style="32"/>
    <col min="10971" max="10971" width="22.5703125" style="32" customWidth="1"/>
    <col min="10972" max="10972" width="14" style="32" customWidth="1"/>
    <col min="10973" max="10973" width="1.7109375" style="32" customWidth="1"/>
    <col min="10974" max="11218" width="11.42578125" style="32"/>
    <col min="11219" max="11219" width="4.42578125" style="32" customWidth="1"/>
    <col min="11220" max="11220" width="11.42578125" style="32"/>
    <col min="11221" max="11221" width="17.5703125" style="32" customWidth="1"/>
    <col min="11222" max="11222" width="11.5703125" style="32" customWidth="1"/>
    <col min="11223" max="11226" width="11.42578125" style="32"/>
    <col min="11227" max="11227" width="22.5703125" style="32" customWidth="1"/>
    <col min="11228" max="11228" width="14" style="32" customWidth="1"/>
    <col min="11229" max="11229" width="1.7109375" style="32" customWidth="1"/>
    <col min="11230" max="11474" width="11.42578125" style="32"/>
    <col min="11475" max="11475" width="4.42578125" style="32" customWidth="1"/>
    <col min="11476" max="11476" width="11.42578125" style="32"/>
    <col min="11477" max="11477" width="17.5703125" style="32" customWidth="1"/>
    <col min="11478" max="11478" width="11.5703125" style="32" customWidth="1"/>
    <col min="11479" max="11482" width="11.42578125" style="32"/>
    <col min="11483" max="11483" width="22.5703125" style="32" customWidth="1"/>
    <col min="11484" max="11484" width="14" style="32" customWidth="1"/>
    <col min="11485" max="11485" width="1.7109375" style="32" customWidth="1"/>
    <col min="11486" max="11730" width="11.42578125" style="32"/>
    <col min="11731" max="11731" width="4.42578125" style="32" customWidth="1"/>
    <col min="11732" max="11732" width="11.42578125" style="32"/>
    <col min="11733" max="11733" width="17.5703125" style="32" customWidth="1"/>
    <col min="11734" max="11734" width="11.5703125" style="32" customWidth="1"/>
    <col min="11735" max="11738" width="11.42578125" style="32"/>
    <col min="11739" max="11739" width="22.5703125" style="32" customWidth="1"/>
    <col min="11740" max="11740" width="14" style="32" customWidth="1"/>
    <col min="11741" max="11741" width="1.7109375" style="32" customWidth="1"/>
    <col min="11742" max="11986" width="11.42578125" style="32"/>
    <col min="11987" max="11987" width="4.42578125" style="32" customWidth="1"/>
    <col min="11988" max="11988" width="11.42578125" style="32"/>
    <col min="11989" max="11989" width="17.5703125" style="32" customWidth="1"/>
    <col min="11990" max="11990" width="11.5703125" style="32" customWidth="1"/>
    <col min="11991" max="11994" width="11.42578125" style="32"/>
    <col min="11995" max="11995" width="22.5703125" style="32" customWidth="1"/>
    <col min="11996" max="11996" width="14" style="32" customWidth="1"/>
    <col min="11997" max="11997" width="1.7109375" style="32" customWidth="1"/>
    <col min="11998" max="12242" width="11.42578125" style="32"/>
    <col min="12243" max="12243" width="4.42578125" style="32" customWidth="1"/>
    <col min="12244" max="12244" width="11.42578125" style="32"/>
    <col min="12245" max="12245" width="17.5703125" style="32" customWidth="1"/>
    <col min="12246" max="12246" width="11.5703125" style="32" customWidth="1"/>
    <col min="12247" max="12250" width="11.42578125" style="32"/>
    <col min="12251" max="12251" width="22.5703125" style="32" customWidth="1"/>
    <col min="12252" max="12252" width="14" style="32" customWidth="1"/>
    <col min="12253" max="12253" width="1.7109375" style="32" customWidth="1"/>
    <col min="12254" max="12498" width="11.42578125" style="32"/>
    <col min="12499" max="12499" width="4.42578125" style="32" customWidth="1"/>
    <col min="12500" max="12500" width="11.42578125" style="32"/>
    <col min="12501" max="12501" width="17.5703125" style="32" customWidth="1"/>
    <col min="12502" max="12502" width="11.5703125" style="32" customWidth="1"/>
    <col min="12503" max="12506" width="11.42578125" style="32"/>
    <col min="12507" max="12507" width="22.5703125" style="32" customWidth="1"/>
    <col min="12508" max="12508" width="14" style="32" customWidth="1"/>
    <col min="12509" max="12509" width="1.7109375" style="32" customWidth="1"/>
    <col min="12510" max="12754" width="11.42578125" style="32"/>
    <col min="12755" max="12755" width="4.42578125" style="32" customWidth="1"/>
    <col min="12756" max="12756" width="11.42578125" style="32"/>
    <col min="12757" max="12757" width="17.5703125" style="32" customWidth="1"/>
    <col min="12758" max="12758" width="11.5703125" style="32" customWidth="1"/>
    <col min="12759" max="12762" width="11.42578125" style="32"/>
    <col min="12763" max="12763" width="22.5703125" style="32" customWidth="1"/>
    <col min="12764" max="12764" width="14" style="32" customWidth="1"/>
    <col min="12765" max="12765" width="1.7109375" style="32" customWidth="1"/>
    <col min="12766" max="13010" width="11.42578125" style="32"/>
    <col min="13011" max="13011" width="4.42578125" style="32" customWidth="1"/>
    <col min="13012" max="13012" width="11.42578125" style="32"/>
    <col min="13013" max="13013" width="17.5703125" style="32" customWidth="1"/>
    <col min="13014" max="13014" width="11.5703125" style="32" customWidth="1"/>
    <col min="13015" max="13018" width="11.42578125" style="32"/>
    <col min="13019" max="13019" width="22.5703125" style="32" customWidth="1"/>
    <col min="13020" max="13020" width="14" style="32" customWidth="1"/>
    <col min="13021" max="13021" width="1.7109375" style="32" customWidth="1"/>
    <col min="13022" max="13266" width="11.42578125" style="32"/>
    <col min="13267" max="13267" width="4.42578125" style="32" customWidth="1"/>
    <col min="13268" max="13268" width="11.42578125" style="32"/>
    <col min="13269" max="13269" width="17.5703125" style="32" customWidth="1"/>
    <col min="13270" max="13270" width="11.5703125" style="32" customWidth="1"/>
    <col min="13271" max="13274" width="11.42578125" style="32"/>
    <col min="13275" max="13275" width="22.5703125" style="32" customWidth="1"/>
    <col min="13276" max="13276" width="14" style="32" customWidth="1"/>
    <col min="13277" max="13277" width="1.7109375" style="32" customWidth="1"/>
    <col min="13278" max="13522" width="11.42578125" style="32"/>
    <col min="13523" max="13523" width="4.42578125" style="32" customWidth="1"/>
    <col min="13524" max="13524" width="11.42578125" style="32"/>
    <col min="13525" max="13525" width="17.5703125" style="32" customWidth="1"/>
    <col min="13526" max="13526" width="11.5703125" style="32" customWidth="1"/>
    <col min="13527" max="13530" width="11.42578125" style="32"/>
    <col min="13531" max="13531" width="22.5703125" style="32" customWidth="1"/>
    <col min="13532" max="13532" width="14" style="32" customWidth="1"/>
    <col min="13533" max="13533" width="1.7109375" style="32" customWidth="1"/>
    <col min="13534" max="13778" width="11.42578125" style="32"/>
    <col min="13779" max="13779" width="4.42578125" style="32" customWidth="1"/>
    <col min="13780" max="13780" width="11.42578125" style="32"/>
    <col min="13781" max="13781" width="17.5703125" style="32" customWidth="1"/>
    <col min="13782" max="13782" width="11.5703125" style="32" customWidth="1"/>
    <col min="13783" max="13786" width="11.42578125" style="32"/>
    <col min="13787" max="13787" width="22.5703125" style="32" customWidth="1"/>
    <col min="13788" max="13788" width="14" style="32" customWidth="1"/>
    <col min="13789" max="13789" width="1.7109375" style="32" customWidth="1"/>
    <col min="13790" max="14034" width="11.42578125" style="32"/>
    <col min="14035" max="14035" width="4.42578125" style="32" customWidth="1"/>
    <col min="14036" max="14036" width="11.42578125" style="32"/>
    <col min="14037" max="14037" width="17.5703125" style="32" customWidth="1"/>
    <col min="14038" max="14038" width="11.5703125" style="32" customWidth="1"/>
    <col min="14039" max="14042" width="11.42578125" style="32"/>
    <col min="14043" max="14043" width="22.5703125" style="32" customWidth="1"/>
    <col min="14044" max="14044" width="14" style="32" customWidth="1"/>
    <col min="14045" max="14045" width="1.7109375" style="32" customWidth="1"/>
    <col min="14046" max="14290" width="11.42578125" style="32"/>
    <col min="14291" max="14291" width="4.42578125" style="32" customWidth="1"/>
    <col min="14292" max="14292" width="11.42578125" style="32"/>
    <col min="14293" max="14293" width="17.5703125" style="32" customWidth="1"/>
    <col min="14294" max="14294" width="11.5703125" style="32" customWidth="1"/>
    <col min="14295" max="14298" width="11.42578125" style="32"/>
    <col min="14299" max="14299" width="22.5703125" style="32" customWidth="1"/>
    <col min="14300" max="14300" width="14" style="32" customWidth="1"/>
    <col min="14301" max="14301" width="1.7109375" style="32" customWidth="1"/>
    <col min="14302" max="14546" width="11.42578125" style="32"/>
    <col min="14547" max="14547" width="4.42578125" style="32" customWidth="1"/>
    <col min="14548" max="14548" width="11.42578125" style="32"/>
    <col min="14549" max="14549" width="17.5703125" style="32" customWidth="1"/>
    <col min="14550" max="14550" width="11.5703125" style="32" customWidth="1"/>
    <col min="14551" max="14554" width="11.42578125" style="32"/>
    <col min="14555" max="14555" width="22.5703125" style="32" customWidth="1"/>
    <col min="14556" max="14556" width="14" style="32" customWidth="1"/>
    <col min="14557" max="14557" width="1.7109375" style="32" customWidth="1"/>
    <col min="14558" max="14802" width="11.42578125" style="32"/>
    <col min="14803" max="14803" width="4.42578125" style="32" customWidth="1"/>
    <col min="14804" max="14804" width="11.42578125" style="32"/>
    <col min="14805" max="14805" width="17.5703125" style="32" customWidth="1"/>
    <col min="14806" max="14806" width="11.5703125" style="32" customWidth="1"/>
    <col min="14807" max="14810" width="11.42578125" style="32"/>
    <col min="14811" max="14811" width="22.5703125" style="32" customWidth="1"/>
    <col min="14812" max="14812" width="14" style="32" customWidth="1"/>
    <col min="14813" max="14813" width="1.7109375" style="32" customWidth="1"/>
    <col min="14814" max="15058" width="11.42578125" style="32"/>
    <col min="15059" max="15059" width="4.42578125" style="32" customWidth="1"/>
    <col min="15060" max="15060" width="11.42578125" style="32"/>
    <col min="15061" max="15061" width="17.5703125" style="32" customWidth="1"/>
    <col min="15062" max="15062" width="11.5703125" style="32" customWidth="1"/>
    <col min="15063" max="15066" width="11.42578125" style="32"/>
    <col min="15067" max="15067" width="22.5703125" style="32" customWidth="1"/>
    <col min="15068" max="15068" width="14" style="32" customWidth="1"/>
    <col min="15069" max="15069" width="1.7109375" style="32" customWidth="1"/>
    <col min="15070" max="15314" width="11.42578125" style="32"/>
    <col min="15315" max="15315" width="4.42578125" style="32" customWidth="1"/>
    <col min="15316" max="15316" width="11.42578125" style="32"/>
    <col min="15317" max="15317" width="17.5703125" style="32" customWidth="1"/>
    <col min="15318" max="15318" width="11.5703125" style="32" customWidth="1"/>
    <col min="15319" max="15322" width="11.42578125" style="32"/>
    <col min="15323" max="15323" width="22.5703125" style="32" customWidth="1"/>
    <col min="15324" max="15324" width="14" style="32" customWidth="1"/>
    <col min="15325" max="15325" width="1.7109375" style="32" customWidth="1"/>
    <col min="15326" max="15570" width="11.42578125" style="32"/>
    <col min="15571" max="15571" width="4.42578125" style="32" customWidth="1"/>
    <col min="15572" max="15572" width="11.42578125" style="32"/>
    <col min="15573" max="15573" width="17.5703125" style="32" customWidth="1"/>
    <col min="15574" max="15574" width="11.5703125" style="32" customWidth="1"/>
    <col min="15575" max="15578" width="11.42578125" style="32"/>
    <col min="15579" max="15579" width="22.5703125" style="32" customWidth="1"/>
    <col min="15580" max="15580" width="14" style="32" customWidth="1"/>
    <col min="15581" max="15581" width="1.7109375" style="32" customWidth="1"/>
    <col min="15582" max="15826" width="11.42578125" style="32"/>
    <col min="15827" max="15827" width="4.42578125" style="32" customWidth="1"/>
    <col min="15828" max="15828" width="11.42578125" style="32"/>
    <col min="15829" max="15829" width="17.5703125" style="32" customWidth="1"/>
    <col min="15830" max="15830" width="11.5703125" style="32" customWidth="1"/>
    <col min="15831" max="15834" width="11.42578125" style="32"/>
    <col min="15835" max="15835" width="22.5703125" style="32" customWidth="1"/>
    <col min="15836" max="15836" width="14" style="32" customWidth="1"/>
    <col min="15837" max="15837" width="1.7109375" style="32" customWidth="1"/>
    <col min="15838" max="16082" width="11.42578125" style="32"/>
    <col min="16083" max="16083" width="4.42578125" style="32" customWidth="1"/>
    <col min="16084" max="16084" width="11.42578125" style="32"/>
    <col min="16085" max="16085" width="17.5703125" style="32" customWidth="1"/>
    <col min="16086" max="16086" width="11.5703125" style="32" customWidth="1"/>
    <col min="16087" max="16090" width="11.42578125" style="32"/>
    <col min="16091" max="16091" width="22.5703125" style="32" customWidth="1"/>
    <col min="16092" max="16092" width="21.5703125" style="32" bestFit="1" customWidth="1"/>
    <col min="16093" max="16093" width="1.7109375" style="32" customWidth="1"/>
    <col min="16094" max="16384" width="11.42578125" style="32"/>
  </cols>
  <sheetData>
    <row r="1" spans="2:10 16089:16092" ht="18" customHeight="1" thickBot="1" x14ac:dyDescent="0.25"/>
    <row r="2" spans="2:10 16089:16092" ht="19.5" customHeight="1" x14ac:dyDescent="0.2">
      <c r="B2" s="33"/>
      <c r="C2" s="34"/>
      <c r="D2" s="35" t="s">
        <v>75</v>
      </c>
      <c r="E2" s="36"/>
      <c r="F2" s="36"/>
      <c r="G2" s="36"/>
      <c r="H2" s="36"/>
      <c r="I2" s="37"/>
      <c r="J2" s="38" t="s">
        <v>76</v>
      </c>
    </row>
    <row r="3" spans="2:10 16089:16092" ht="13.5" thickBot="1" x14ac:dyDescent="0.25">
      <c r="B3" s="39"/>
      <c r="C3" s="40"/>
      <c r="D3" s="41"/>
      <c r="E3" s="42"/>
      <c r="F3" s="42"/>
      <c r="G3" s="42"/>
      <c r="H3" s="42"/>
      <c r="I3" s="43"/>
      <c r="J3" s="44"/>
    </row>
    <row r="4" spans="2:10 16089:16092" x14ac:dyDescent="0.2">
      <c r="B4" s="39"/>
      <c r="C4" s="40"/>
      <c r="E4" s="36"/>
      <c r="F4" s="36"/>
      <c r="G4" s="36"/>
      <c r="H4" s="36"/>
      <c r="I4" s="37"/>
      <c r="J4" s="38" t="s">
        <v>77</v>
      </c>
    </row>
    <row r="5" spans="2:10 16089:16092" x14ac:dyDescent="0.2">
      <c r="B5" s="39"/>
      <c r="C5" s="40"/>
      <c r="D5" s="96" t="s">
        <v>78</v>
      </c>
      <c r="E5" s="97"/>
      <c r="F5" s="97"/>
      <c r="G5" s="97"/>
      <c r="H5" s="97"/>
      <c r="I5" s="98"/>
      <c r="J5" s="48"/>
      <c r="WTU5" s="54"/>
    </row>
    <row r="6" spans="2:10 16089:16092" ht="13.5" thickBot="1" x14ac:dyDescent="0.25">
      <c r="B6" s="49"/>
      <c r="C6" s="50"/>
      <c r="D6" s="41"/>
      <c r="E6" s="42"/>
      <c r="F6" s="42"/>
      <c r="G6" s="42"/>
      <c r="H6" s="42"/>
      <c r="I6" s="43"/>
      <c r="J6" s="44"/>
      <c r="WTV6" s="32" t="s">
        <v>79</v>
      </c>
      <c r="WTW6" s="32" t="s">
        <v>80</v>
      </c>
      <c r="WTX6" s="83">
        <f ca="1">+TODAY()</f>
        <v>45257</v>
      </c>
    </row>
    <row r="7" spans="2:10 16089:16092" x14ac:dyDescent="0.2">
      <c r="B7" s="51"/>
      <c r="J7" s="52"/>
    </row>
    <row r="8" spans="2:10 16089:16092" x14ac:dyDescent="0.2">
      <c r="B8" s="51"/>
      <c r="J8" s="52"/>
    </row>
    <row r="9" spans="2:10 16089:16092" x14ac:dyDescent="0.2">
      <c r="B9" s="51"/>
      <c r="C9" s="53" t="s">
        <v>53</v>
      </c>
      <c r="D9" s="83"/>
      <c r="E9" s="54"/>
      <c r="J9" s="52"/>
    </row>
    <row r="10" spans="2:10 16089:16092" x14ac:dyDescent="0.2">
      <c r="B10" s="51"/>
      <c r="J10" s="52"/>
    </row>
    <row r="11" spans="2:10 16089:16092" x14ac:dyDescent="0.2">
      <c r="B11" s="51"/>
      <c r="C11" s="53" t="s">
        <v>54</v>
      </c>
      <c r="J11" s="52"/>
    </row>
    <row r="12" spans="2:10 16089:16092" x14ac:dyDescent="0.2">
      <c r="B12" s="51"/>
      <c r="C12" s="53" t="s">
        <v>55</v>
      </c>
      <c r="J12" s="52"/>
    </row>
    <row r="13" spans="2:10 16089:16092" x14ac:dyDescent="0.2">
      <c r="B13" s="51"/>
      <c r="J13" s="52"/>
    </row>
    <row r="14" spans="2:10 16089:16092" x14ac:dyDescent="0.2">
      <c r="B14" s="51"/>
      <c r="C14" s="32" t="s">
        <v>81</v>
      </c>
      <c r="J14" s="52"/>
    </row>
    <row r="15" spans="2:10 16089:16092" x14ac:dyDescent="0.2">
      <c r="B15" s="51"/>
      <c r="C15" s="55"/>
      <c r="J15" s="52"/>
    </row>
    <row r="16" spans="2:10 16089:16092" x14ac:dyDescent="0.2">
      <c r="B16" s="51"/>
      <c r="C16" s="61" t="s">
        <v>82</v>
      </c>
      <c r="D16" s="54"/>
      <c r="H16" s="56" t="s">
        <v>56</v>
      </c>
      <c r="I16" s="56" t="s">
        <v>57</v>
      </c>
      <c r="J16" s="52"/>
    </row>
    <row r="17" spans="2:10" x14ac:dyDescent="0.2">
      <c r="B17" s="51"/>
      <c r="C17" s="53" t="s">
        <v>58</v>
      </c>
      <c r="D17" s="53"/>
      <c r="E17" s="53"/>
      <c r="F17" s="53"/>
      <c r="H17" s="84">
        <v>25</v>
      </c>
      <c r="I17" s="85">
        <v>33143000</v>
      </c>
      <c r="J17" s="52"/>
    </row>
    <row r="18" spans="2:10" x14ac:dyDescent="0.2">
      <c r="B18" s="51"/>
      <c r="C18" s="32" t="s">
        <v>59</v>
      </c>
      <c r="H18" s="86">
        <v>23</v>
      </c>
      <c r="I18" s="87">
        <v>31493000</v>
      </c>
      <c r="J18" s="52"/>
    </row>
    <row r="19" spans="2:10" x14ac:dyDescent="0.2">
      <c r="B19" s="51"/>
      <c r="C19" s="32" t="s">
        <v>60</v>
      </c>
      <c r="H19" s="86"/>
      <c r="I19" s="87">
        <v>0</v>
      </c>
      <c r="J19" s="52"/>
    </row>
    <row r="20" spans="2:10" x14ac:dyDescent="0.2">
      <c r="B20" s="51"/>
      <c r="C20" s="32" t="s">
        <v>62</v>
      </c>
      <c r="H20" s="86">
        <v>2</v>
      </c>
      <c r="I20" s="87">
        <v>1650000</v>
      </c>
      <c r="J20" s="52"/>
    </row>
    <row r="21" spans="2:10" x14ac:dyDescent="0.2">
      <c r="B21" s="51"/>
      <c r="C21" s="32" t="s">
        <v>83</v>
      </c>
      <c r="H21" s="88">
        <v>0</v>
      </c>
      <c r="I21" s="89">
        <v>0</v>
      </c>
      <c r="J21" s="52"/>
    </row>
    <row r="22" spans="2:10" x14ac:dyDescent="0.2">
      <c r="B22" s="51"/>
      <c r="C22" s="53" t="s">
        <v>84</v>
      </c>
      <c r="D22" s="53"/>
      <c r="E22" s="53"/>
      <c r="F22" s="53"/>
      <c r="H22" s="86">
        <f>SUM(H18:H21)</f>
        <v>25</v>
      </c>
      <c r="I22" s="85">
        <f>(I18+I19+I20+I21)</f>
        <v>33143000</v>
      </c>
      <c r="J22" s="52"/>
    </row>
    <row r="23" spans="2:10" ht="13.5" thickBot="1" x14ac:dyDescent="0.25">
      <c r="B23" s="51"/>
      <c r="C23" s="53"/>
      <c r="D23" s="53"/>
      <c r="H23" s="90"/>
      <c r="I23" s="91"/>
      <c r="J23" s="52"/>
    </row>
    <row r="24" spans="2:10" ht="13.5" thickTop="1" x14ac:dyDescent="0.2">
      <c r="B24" s="51"/>
      <c r="C24" s="53"/>
      <c r="D24" s="53"/>
      <c r="H24" s="76"/>
      <c r="I24" s="60"/>
      <c r="J24" s="52"/>
    </row>
    <row r="25" spans="2:10" x14ac:dyDescent="0.2">
      <c r="B25" s="51"/>
      <c r="C25" s="53"/>
      <c r="D25" s="53"/>
      <c r="H25" s="76"/>
      <c r="I25" s="60"/>
      <c r="J25" s="52"/>
    </row>
    <row r="26" spans="2:10" x14ac:dyDescent="0.2">
      <c r="B26" s="51"/>
      <c r="C26" s="53"/>
      <c r="D26" s="53"/>
      <c r="H26" s="76"/>
      <c r="I26" s="60"/>
      <c r="J26" s="52"/>
    </row>
    <row r="27" spans="2:10" x14ac:dyDescent="0.2">
      <c r="B27" s="51"/>
      <c r="G27" s="76"/>
      <c r="H27" s="76"/>
      <c r="I27" s="76"/>
      <c r="J27" s="52"/>
    </row>
    <row r="28" spans="2:10" ht="13.5" thickBot="1" x14ac:dyDescent="0.25">
      <c r="B28" s="51"/>
      <c r="C28" s="77" t="s">
        <v>85</v>
      </c>
      <c r="D28" s="77"/>
      <c r="G28" s="77" t="s">
        <v>72</v>
      </c>
      <c r="H28" s="78"/>
      <c r="I28" s="76"/>
      <c r="J28" s="52"/>
    </row>
    <row r="29" spans="2:10" x14ac:dyDescent="0.2">
      <c r="B29" s="51"/>
      <c r="C29" s="53" t="s">
        <v>86</v>
      </c>
      <c r="D29" s="79"/>
      <c r="G29" s="79" t="s">
        <v>87</v>
      </c>
      <c r="H29" s="76"/>
      <c r="I29" s="76"/>
      <c r="J29" s="52"/>
    </row>
    <row r="30" spans="2:10" ht="18.75" customHeight="1" thickBot="1" x14ac:dyDescent="0.25">
      <c r="B30" s="80"/>
      <c r="C30" s="81"/>
      <c r="D30" s="81"/>
      <c r="E30" s="81"/>
      <c r="F30" s="81"/>
      <c r="G30" s="78"/>
      <c r="H30" s="78"/>
      <c r="I30" s="78"/>
      <c r="J30" s="82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2023-11-27T17:45:41Z</dcterms:modified>
</cp:coreProperties>
</file>