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91180117_E.S.E HOSP DEP SAN ANTONIO DE PADUA\"/>
    </mc:Choice>
  </mc:AlternateContent>
  <bookViews>
    <workbookView xWindow="0" yWindow="0" windowWidth="24000" windowHeight="9705" activeTab="3"/>
  </bookViews>
  <sheets>
    <sheet name="INFO IPS" sheetId="1" r:id="rId1"/>
    <sheet name="TD" sheetId="5" r:id="rId2"/>
    <sheet name="ESTADO DE CADA FACTURA" sheetId="2" r:id="rId3"/>
    <sheet name="FOR_CSA_018" sheetId="3" r:id="rId4"/>
    <sheet name="FOR_CSA_04" sheetId="4" r:id="rId5"/>
  </sheets>
  <calcPr calcId="152511"/>
  <pivotCaches>
    <pivotCache cacheId="6" r:id="rId6"/>
  </pivotCaches>
</workbook>
</file>

<file path=xl/calcChain.xml><?xml version="1.0" encoding="utf-8"?>
<calcChain xmlns="http://schemas.openxmlformats.org/spreadsheetml/2006/main">
  <c r="H19" i="4" l="1"/>
  <c r="G19" i="4"/>
  <c r="H28" i="3"/>
  <c r="G28" i="3"/>
  <c r="H26" i="3"/>
  <c r="G26" i="3"/>
  <c r="H23" i="3"/>
  <c r="G23" i="3"/>
  <c r="H30" i="3" l="1"/>
  <c r="G30" i="3"/>
  <c r="J1" i="2"/>
  <c r="I1" i="2"/>
</calcChain>
</file>

<file path=xl/sharedStrings.xml><?xml version="1.0" encoding="utf-8"?>
<sst xmlns="http://schemas.openxmlformats.org/spreadsheetml/2006/main" count="127" uniqueCount="88">
  <si>
    <t>No FACTURA</t>
  </si>
  <si>
    <t>FECHA FACTURA</t>
  </si>
  <si>
    <t>FECHA RADICADO</t>
  </si>
  <si>
    <t xml:space="preserve"> VALOR FACTURA </t>
  </si>
  <si>
    <t xml:space="preserve"> SALDO FACTURA </t>
  </si>
  <si>
    <t>FE0000093981</t>
  </si>
  <si>
    <t>FE0000198660</t>
  </si>
  <si>
    <t>FE0000218893</t>
  </si>
  <si>
    <t>FE0000246715</t>
  </si>
  <si>
    <t>FE0000254150</t>
  </si>
  <si>
    <t>FE0000267904</t>
  </si>
  <si>
    <t>FE0000268285</t>
  </si>
  <si>
    <t>E.S.E HOSPITAL DEPARTAMENTAL SAN ANTONIO DE PADUA</t>
  </si>
  <si>
    <t>NIT</t>
  </si>
  <si>
    <t>PRESTADOR</t>
  </si>
  <si>
    <t>FACTURA</t>
  </si>
  <si>
    <t>FE</t>
  </si>
  <si>
    <t>PREFIJO</t>
  </si>
  <si>
    <t>FE93981</t>
  </si>
  <si>
    <t>FE198660</t>
  </si>
  <si>
    <t>FE218893</t>
  </si>
  <si>
    <t>FE246715</t>
  </si>
  <si>
    <t>FE254150</t>
  </si>
  <si>
    <t>FE267904</t>
  </si>
  <si>
    <t>FE268285</t>
  </si>
  <si>
    <t>LLAVE</t>
  </si>
  <si>
    <t>891180117_FE_93981</t>
  </si>
  <si>
    <t>891180117_FE_198660</t>
  </si>
  <si>
    <t>891180117_FE_218893</t>
  </si>
  <si>
    <t>891180117_FE_246715</t>
  </si>
  <si>
    <t>891180117_FE_254150</t>
  </si>
  <si>
    <t>891180117_FE_267904</t>
  </si>
  <si>
    <t>891180117_FE_268285</t>
  </si>
  <si>
    <t>ESTADO EPS 24 DE AGOSTO DE 2023</t>
  </si>
  <si>
    <t>FACTURA EN PROGRAMACION DE PAGO</t>
  </si>
  <si>
    <t>FACTURA GLOSA CERRADA POR EXTEMPORANEIDAD</t>
  </si>
  <si>
    <t>FACTURA NO RADICADA</t>
  </si>
  <si>
    <t>FOR-CSA-018</t>
  </si>
  <si>
    <t>HOJA 1 DE 2</t>
  </si>
  <si>
    <t>RESUMEN DE CARTERA REVISADA POR LA EPS</t>
  </si>
  <si>
    <t>VERSION 1</t>
  </si>
  <si>
    <t>Señores : ESE HOSPITAL DEPARTAMENTAL SAN ANTONIO DE PADUA</t>
  </si>
  <si>
    <t>NIT: 891180117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</si>
  <si>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</si>
  <si>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</si>
  <si>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</si>
  <si>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</si>
  <si>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</si>
  <si>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</si>
  <si>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</si>
  <si>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</si>
  <si>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</si>
  <si>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</si>
  <si>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</si>
  <si>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</si>
  <si>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</si>
  <si>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</si>
  <si>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</si>
  <si>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Martha Liliana Vargas Falla</t>
  </si>
  <si>
    <t>Natalia Granados</t>
  </si>
  <si>
    <t>Auxiliar Administrativo-Apoyo Cartera</t>
  </si>
  <si>
    <t>Analista - Cuentas Salud EPS Comfenalco Valle.</t>
  </si>
  <si>
    <t>Ese Hospital Departamental San Antonio de Padua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</si>
  <si>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</si>
  <si>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</si>
  <si>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</si>
  <si>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</si>
  <si>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</si>
  <si>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30/07/2023</t>
  </si>
  <si>
    <t>GLOSA POR CONCILIAR</t>
  </si>
  <si>
    <t>TOTAL CARTERA REVISADA CIRCULAR 030</t>
  </si>
  <si>
    <t>IPS</t>
  </si>
  <si>
    <t>EPS COMFENALCO VALLE</t>
  </si>
  <si>
    <t>TipoContrato</t>
  </si>
  <si>
    <t>ESTADO EPS 27 DE NOVIEMBRE DE 2023</t>
  </si>
  <si>
    <t>Finalizada</t>
  </si>
  <si>
    <t>Para respuesta prestador</t>
  </si>
  <si>
    <t>EstadoFacturaBoxalud</t>
  </si>
  <si>
    <t>Demanda</t>
  </si>
  <si>
    <t>FACTURA COVID</t>
  </si>
  <si>
    <t>Total general</t>
  </si>
  <si>
    <t xml:space="preserve"> TIPIFICACION</t>
  </si>
  <si>
    <t xml:space="preserve"> CUENTA FACT</t>
  </si>
  <si>
    <t xml:space="preserve"> SUMA SALDO IPS</t>
  </si>
  <si>
    <t>SANTIAGO DE CALI , NOVIEMBRE 27 DE 2023</t>
  </si>
  <si>
    <t>A continuacion me permito remitir nuestra respuesta al estado de cartera presentado en la fecha: 17/11/2023</t>
  </si>
  <si>
    <t>Con Corte al dia :31/10/2023</t>
  </si>
  <si>
    <t>capacitacion miercoles 06 de diciembre de radicacion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</si>
</sst>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&quot;$&quot;\ #,##0_);[Red]\(&quot;$&quot;\ #,##0\)"/>
    <numFmt numFmtId="165" formatCode="_(* #,##0_);_(* \(#,##0\);_(* &quot;-&quot;_);_(@_)"/>
    <numFmt numFmtId="166" formatCode="&quot;$&quot;\ #,##0"/>
    <numFmt numFmtId="167" formatCode="_(* #,##0.00_);_(* \(#,##0.00\);_(* &quot;-&quot;??_);_(@_)"/>
    <numFmt numFmtId="168" formatCode="&quot;$&quot;\ #,##0;[Red]&quot;$&quot;\ #,##0"/>
    <numFmt numFmtId="169" formatCode="[$-240A]d&quot; de &quot;mmmm&quot; de &quot;yyyy;@"/>
    <numFmt numFmtId="170" formatCode="_-* #,##0_-;\-* #,##0_-;_-* &quot;-&quot;??_-;_-@_-"/>
    <numFmt numFmtId="171" formatCode="[$$-240A]\ #,##0;\-[$$-240A]\ #,##0"/>
  </numFmts>
  <fonts count="23" x14ac:knownFonts="1"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entury Gothic"/>
      <family val="2"/>
    </font>
    <font>
      <b/>
      <sz val="13"/>
      <color theme="3"/>
      <name val="Century Gothic"/>
      <family val="2"/>
    </font>
    <font>
      <b/>
      <sz val="11"/>
      <color theme="3"/>
      <name val="Century Gothic"/>
      <family val="2"/>
    </font>
    <font>
      <sz val="11"/>
      <color rgb="FF006100"/>
      <name val="Century Gothic"/>
      <family val="2"/>
    </font>
    <font>
      <sz val="11"/>
      <color rgb="FF9C0006"/>
      <name val="Century Gothic"/>
      <family val="2"/>
    </font>
    <font>
      <sz val="11"/>
      <color rgb="FF9C6500"/>
      <name val="Century Gothic"/>
      <family val="2"/>
    </font>
    <font>
      <sz val="11"/>
      <color rgb="FF3F3F76"/>
      <name val="Century Gothic"/>
      <family val="2"/>
    </font>
    <font>
      <b/>
      <sz val="11"/>
      <color rgb="FF3F3F3F"/>
      <name val="Century Gothic"/>
      <family val="2"/>
    </font>
    <font>
      <b/>
      <sz val="11"/>
      <color rgb="FFFA7D00"/>
      <name val="Century Gothic"/>
      <family val="2"/>
    </font>
    <font>
      <sz val="11"/>
      <color rgb="FFFA7D00"/>
      <name val="Century Gothic"/>
      <family val="2"/>
    </font>
    <font>
      <b/>
      <sz val="11"/>
      <color theme="0"/>
      <name val="Century Gothic"/>
      <family val="2"/>
    </font>
    <font>
      <sz val="11"/>
      <color rgb="FFFF0000"/>
      <name val="Century Gothic"/>
      <family val="2"/>
    </font>
    <font>
      <i/>
      <sz val="11"/>
      <color rgb="FF7F7F7F"/>
      <name val="Century Gothic"/>
      <family val="2"/>
    </font>
    <font>
      <b/>
      <sz val="11"/>
      <color theme="1"/>
      <name val="Century Gothic"/>
      <family val="2"/>
    </font>
    <font>
      <sz val="11"/>
      <color theme="0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45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6" fillId="2" borderId="0" applyNumberFormat="0" applyBorder="0" applyAlignment="0" applyProtection="0"/>
    <xf numFmtId="0" fontId="11" fillId="6" borderId="5" applyNumberFormat="0" applyAlignment="0" applyProtection="0"/>
    <xf numFmtId="0" fontId="13" fillId="7" borderId="8" applyNumberFormat="0" applyAlignment="0" applyProtection="0"/>
    <xf numFmtId="0" fontId="12" fillId="0" borderId="7" applyNumberFormat="0" applyFill="0" applyAlignment="0" applyProtection="0"/>
    <xf numFmtId="0" fontId="3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5" applyNumberFormat="0" applyAlignment="0" applyProtection="0"/>
    <xf numFmtId="0" fontId="7" fillId="3" borderId="0" applyNumberFormat="0" applyBorder="0" applyAlignment="0" applyProtection="0"/>
    <xf numFmtId="165" fontId="1" fillId="0" borderId="0" applyFont="0" applyFill="0" applyBorder="0" applyAlignment="0" applyProtection="0"/>
    <xf numFmtId="0" fontId="8" fillId="4" borderId="0" applyNumberFormat="0" applyBorder="0" applyAlignment="0" applyProtection="0"/>
    <xf numFmtId="0" fontId="1" fillId="8" borderId="9" applyNumberFormat="0" applyFont="0" applyAlignment="0" applyProtection="0"/>
    <xf numFmtId="0" fontId="10" fillId="6" borderId="6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16" fillId="0" borderId="10" applyNumberFormat="0" applyFill="0" applyAlignment="0" applyProtection="0"/>
    <xf numFmtId="0" fontId="20" fillId="0" borderId="0"/>
    <xf numFmtId="167" fontId="1" fillId="0" borderId="0" applyFont="0" applyFill="0" applyBorder="0" applyAlignment="0" applyProtection="0"/>
  </cellStyleXfs>
  <cellXfs count="92">
    <xf numFmtId="0" fontId="0" fillId="0" borderId="0" xfId="0"/>
    <xf numFmtId="0" fontId="16" fillId="0" borderId="0" xfId="0" applyFont="1"/>
    <xf numFmtId="0" fontId="18" fillId="0" borderId="1" xfId="0" applyFont="1" applyBorder="1"/>
    <xf numFmtId="0" fontId="19" fillId="0" borderId="1" xfId="0" applyFont="1" applyBorder="1"/>
    <xf numFmtId="14" fontId="19" fillId="0" borderId="1" xfId="0" applyNumberFormat="1" applyFont="1" applyBorder="1"/>
    <xf numFmtId="164" fontId="19" fillId="0" borderId="1" xfId="0" applyNumberFormat="1" applyFont="1" applyBorder="1"/>
    <xf numFmtId="0" fontId="19" fillId="0" borderId="0" xfId="0" applyFont="1" applyBorder="1"/>
    <xf numFmtId="0" fontId="0" fillId="0" borderId="0" xfId="0" applyBorder="1"/>
    <xf numFmtId="0" fontId="1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8" fillId="33" borderId="1" xfId="0" applyFont="1" applyFill="1" applyBorder="1" applyAlignment="1">
      <alignment horizontal="center" vertical="center" wrapText="1"/>
    </xf>
    <xf numFmtId="0" fontId="18" fillId="34" borderId="1" xfId="0" applyFont="1" applyFill="1" applyBorder="1" applyAlignment="1">
      <alignment horizontal="center" vertical="center" wrapText="1"/>
    </xf>
    <xf numFmtId="165" fontId="0" fillId="0" borderId="0" xfId="33" applyFont="1"/>
    <xf numFmtId="0" fontId="0" fillId="35" borderId="1" xfId="0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1" xfId="0" applyBorder="1"/>
    <xf numFmtId="0" fontId="21" fillId="0" borderId="11" xfId="43" applyFont="1" applyBorder="1" applyAlignment="1">
      <alignment horizontal="centerContinuous"/>
    </xf>
    <xf numFmtId="0" fontId="21" fillId="0" borderId="12" xfId="43" applyFont="1" applyBorder="1" applyAlignment="1">
      <alignment horizontal="centerContinuous"/>
    </xf>
    <xf numFmtId="0" fontId="22" fillId="0" borderId="11" xfId="43" applyFont="1" applyBorder="1" applyAlignment="1">
      <alignment horizontal="centerContinuous" vertical="center"/>
    </xf>
    <xf numFmtId="0" fontId="22" fillId="0" borderId="13" xfId="43" applyFont="1" applyBorder="1" applyAlignment="1">
      <alignment horizontal="centerContinuous" vertical="center"/>
    </xf>
    <xf numFmtId="0" fontId="22" fillId="0" borderId="12" xfId="43" applyFont="1" applyBorder="1" applyAlignment="1">
      <alignment horizontal="centerContinuous" vertical="center"/>
    </xf>
    <xf numFmtId="0" fontId="22" fillId="0" borderId="14" xfId="43" applyFont="1" applyBorder="1" applyAlignment="1">
      <alignment horizontal="centerContinuous" vertical="center"/>
    </xf>
    <xf numFmtId="0" fontId="21" fillId="0" borderId="15" xfId="43" applyFont="1" applyBorder="1" applyAlignment="1">
      <alignment horizontal="centerContinuous"/>
    </xf>
    <xf numFmtId="0" fontId="21" fillId="0" borderId="16" xfId="43" applyFont="1" applyBorder="1" applyAlignment="1">
      <alignment horizontal="centerContinuous"/>
    </xf>
    <xf numFmtId="0" fontId="22" fillId="0" borderId="17" xfId="43" applyFont="1" applyBorder="1" applyAlignment="1">
      <alignment horizontal="centerContinuous" vertical="center"/>
    </xf>
    <xf numFmtId="0" fontId="22" fillId="0" borderId="18" xfId="43" applyFont="1" applyBorder="1" applyAlignment="1">
      <alignment horizontal="centerContinuous" vertical="center"/>
    </xf>
    <xf numFmtId="0" fontId="22" fillId="0" borderId="19" xfId="43" applyFont="1" applyBorder="1" applyAlignment="1">
      <alignment horizontal="centerContinuous" vertical="center"/>
    </xf>
    <xf numFmtId="0" fontId="22" fillId="0" borderId="20" xfId="43" applyFont="1" applyBorder="1" applyAlignment="1">
      <alignment horizontal="centerContinuous" vertical="center"/>
    </xf>
    <xf numFmtId="0" fontId="22" fillId="0" borderId="15" xfId="43" applyFont="1" applyBorder="1" applyAlignment="1">
      <alignment horizontal="centerContinuous" vertical="center"/>
    </xf>
    <xf numFmtId="0" fontId="22" fillId="0" borderId="0" xfId="43" applyFont="1" applyAlignment="1">
      <alignment horizontal="centerContinuous" vertical="center"/>
    </xf>
    <xf numFmtId="0" fontId="22" fillId="0" borderId="16" xfId="43" applyFont="1" applyBorder="1" applyAlignment="1">
      <alignment horizontal="centerContinuous" vertical="center"/>
    </xf>
    <xf numFmtId="0" fontId="22" fillId="0" borderId="21" xfId="43" applyFont="1" applyBorder="1" applyAlignment="1">
      <alignment horizontal="centerContinuous" vertical="center"/>
    </xf>
    <xf numFmtId="0" fontId="21" fillId="0" borderId="17" xfId="43" applyFont="1" applyBorder="1" applyAlignment="1">
      <alignment horizontal="centerContinuous"/>
    </xf>
    <xf numFmtId="0" fontId="21" fillId="0" borderId="19" xfId="43" applyFont="1" applyBorder="1" applyAlignment="1">
      <alignment horizontal="centerContinuous"/>
    </xf>
    <xf numFmtId="0" fontId="21" fillId="0" borderId="15" xfId="43" applyFont="1" applyBorder="1"/>
    <xf numFmtId="0" fontId="21" fillId="0" borderId="0" xfId="43" applyFont="1"/>
    <xf numFmtId="0" fontId="21" fillId="0" borderId="16" xfId="43" applyFont="1" applyBorder="1"/>
    <xf numFmtId="0" fontId="22" fillId="0" borderId="0" xfId="43" applyFont="1"/>
    <xf numFmtId="14" fontId="21" fillId="0" borderId="0" xfId="43" applyNumberFormat="1" applyFont="1"/>
    <xf numFmtId="14" fontId="21" fillId="0" borderId="0" xfId="43" applyNumberFormat="1" applyFont="1" applyAlignment="1">
      <alignment horizontal="left"/>
    </xf>
    <xf numFmtId="0" fontId="22" fillId="0" borderId="0" xfId="43" applyFont="1" applyAlignment="1">
      <alignment horizontal="center"/>
    </xf>
    <xf numFmtId="1" fontId="22" fillId="0" borderId="0" xfId="43" applyNumberFormat="1" applyFont="1" applyAlignment="1">
      <alignment horizontal="center"/>
    </xf>
    <xf numFmtId="166" fontId="22" fillId="0" borderId="0" xfId="43" applyNumberFormat="1" applyFont="1" applyAlignment="1">
      <alignment horizontal="right"/>
    </xf>
    <xf numFmtId="167" fontId="21" fillId="0" borderId="0" xfId="44" applyFont="1" applyAlignment="1">
      <alignment horizontal="center"/>
    </xf>
    <xf numFmtId="167" fontId="21" fillId="0" borderId="0" xfId="44" applyFont="1" applyAlignment="1">
      <alignment horizontal="right"/>
    </xf>
    <xf numFmtId="1" fontId="21" fillId="0" borderId="0" xfId="43" applyNumberFormat="1" applyFont="1" applyAlignment="1">
      <alignment horizontal="center"/>
    </xf>
    <xf numFmtId="166" fontId="21" fillId="0" borderId="0" xfId="43" applyNumberFormat="1" applyFont="1" applyAlignment="1">
      <alignment horizontal="right"/>
    </xf>
    <xf numFmtId="1" fontId="21" fillId="0" borderId="18" xfId="43" applyNumberFormat="1" applyFont="1" applyBorder="1" applyAlignment="1">
      <alignment horizontal="center"/>
    </xf>
    <xf numFmtId="168" fontId="21" fillId="0" borderId="18" xfId="43" applyNumberFormat="1" applyFont="1" applyBorder="1" applyAlignment="1">
      <alignment horizontal="right"/>
    </xf>
    <xf numFmtId="168" fontId="22" fillId="0" borderId="0" xfId="43" applyNumberFormat="1" applyFont="1" applyAlignment="1">
      <alignment horizontal="right"/>
    </xf>
    <xf numFmtId="168" fontId="21" fillId="0" borderId="0" xfId="43" applyNumberFormat="1" applyFont="1" applyAlignment="1">
      <alignment horizontal="right"/>
    </xf>
    <xf numFmtId="167" fontId="21" fillId="0" borderId="18" xfId="44" applyFont="1" applyBorder="1" applyAlignment="1">
      <alignment horizontal="center"/>
    </xf>
    <xf numFmtId="167" fontId="21" fillId="0" borderId="18" xfId="44" applyFont="1" applyBorder="1" applyAlignment="1">
      <alignment horizontal="right"/>
    </xf>
    <xf numFmtId="0" fontId="21" fillId="0" borderId="0" xfId="43" applyFont="1" applyAlignment="1">
      <alignment horizontal="center"/>
    </xf>
    <xf numFmtId="1" fontId="22" fillId="0" borderId="22" xfId="43" applyNumberFormat="1" applyFont="1" applyBorder="1" applyAlignment="1">
      <alignment horizontal="center"/>
    </xf>
    <xf numFmtId="168" fontId="22" fillId="0" borderId="22" xfId="43" applyNumberFormat="1" applyFont="1" applyBorder="1" applyAlignment="1">
      <alignment horizontal="right"/>
    </xf>
    <xf numFmtId="168" fontId="21" fillId="0" borderId="0" xfId="43" applyNumberFormat="1" applyFont="1"/>
    <xf numFmtId="168" fontId="22" fillId="0" borderId="18" xfId="43" applyNumberFormat="1" applyFont="1" applyBorder="1"/>
    <xf numFmtId="168" fontId="21" fillId="0" borderId="18" xfId="43" applyNumberFormat="1" applyFont="1" applyBorder="1"/>
    <xf numFmtId="168" fontId="22" fillId="0" borderId="0" xfId="43" applyNumberFormat="1" applyFont="1"/>
    <xf numFmtId="0" fontId="21" fillId="0" borderId="17" xfId="43" applyFont="1" applyBorder="1"/>
    <xf numFmtId="0" fontId="21" fillId="0" borderId="18" xfId="43" applyFont="1" applyBorder="1"/>
    <xf numFmtId="0" fontId="21" fillId="0" borderId="19" xfId="43" applyFont="1" applyBorder="1"/>
    <xf numFmtId="0" fontId="22" fillId="0" borderId="14" xfId="43" applyFont="1" applyBorder="1" applyAlignment="1">
      <alignment horizontal="center" vertical="center"/>
    </xf>
    <xf numFmtId="0" fontId="22" fillId="0" borderId="26" xfId="43" applyFont="1" applyBorder="1" applyAlignment="1">
      <alignment horizontal="center" vertical="center"/>
    </xf>
    <xf numFmtId="169" fontId="21" fillId="0" borderId="0" xfId="43" applyNumberFormat="1" applyFont="1"/>
    <xf numFmtId="0" fontId="21" fillId="34" borderId="0" xfId="43" applyFont="1" applyFill="1"/>
    <xf numFmtId="170" fontId="22" fillId="0" borderId="0" xfId="44" applyNumberFormat="1" applyFont="1"/>
    <xf numFmtId="171" fontId="22" fillId="0" borderId="0" xfId="44" applyNumberFormat="1" applyFont="1" applyAlignment="1">
      <alignment horizontal="right"/>
    </xf>
    <xf numFmtId="170" fontId="21" fillId="0" borderId="0" xfId="44" applyNumberFormat="1" applyFont="1" applyAlignment="1">
      <alignment horizontal="center"/>
    </xf>
    <xf numFmtId="171" fontId="21" fillId="0" borderId="0" xfId="44" applyNumberFormat="1" applyFont="1" applyAlignment="1">
      <alignment horizontal="right"/>
    </xf>
    <xf numFmtId="170" fontId="21" fillId="0" borderId="27" xfId="44" applyNumberFormat="1" applyFont="1" applyBorder="1" applyAlignment="1">
      <alignment horizontal="center"/>
    </xf>
    <xf numFmtId="171" fontId="21" fillId="0" borderId="27" xfId="44" applyNumberFormat="1" applyFont="1" applyBorder="1" applyAlignment="1">
      <alignment horizontal="right"/>
    </xf>
    <xf numFmtId="170" fontId="21" fillId="0" borderId="22" xfId="44" applyNumberFormat="1" applyFont="1" applyBorder="1" applyAlignment="1">
      <alignment horizontal="center"/>
    </xf>
    <xf numFmtId="171" fontId="21" fillId="0" borderId="22" xfId="44" applyNumberFormat="1" applyFont="1" applyBorder="1" applyAlignment="1">
      <alignment horizontal="right"/>
    </xf>
    <xf numFmtId="0" fontId="0" fillId="33" borderId="1" xfId="0" applyFill="1" applyBorder="1" applyAlignment="1">
      <alignment horizontal="center" vertical="center" wrapText="1"/>
    </xf>
    <xf numFmtId="0" fontId="0" fillId="34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1" fontId="21" fillId="0" borderId="0" xfId="44" applyNumberFormat="1" applyFont="1" applyAlignment="1">
      <alignment horizontal="center"/>
    </xf>
    <xf numFmtId="0" fontId="21" fillId="0" borderId="11" xfId="43" applyFont="1" applyBorder="1" applyAlignment="1">
      <alignment horizontal="center"/>
    </xf>
    <xf numFmtId="0" fontId="21" fillId="0" borderId="12" xfId="43" applyFont="1" applyBorder="1" applyAlignment="1">
      <alignment horizontal="center"/>
    </xf>
    <xf numFmtId="0" fontId="21" fillId="0" borderId="17" xfId="43" applyFont="1" applyBorder="1" applyAlignment="1">
      <alignment horizontal="center"/>
    </xf>
    <xf numFmtId="0" fontId="21" fillId="0" borderId="19" xfId="43" applyFont="1" applyBorder="1" applyAlignment="1">
      <alignment horizontal="center"/>
    </xf>
    <xf numFmtId="0" fontId="22" fillId="0" borderId="11" xfId="43" applyFont="1" applyBorder="1" applyAlignment="1">
      <alignment horizontal="center" vertical="center"/>
    </xf>
    <xf numFmtId="0" fontId="22" fillId="0" borderId="13" xfId="43" applyFont="1" applyBorder="1" applyAlignment="1">
      <alignment horizontal="center" vertical="center"/>
    </xf>
    <xf numFmtId="0" fontId="22" fillId="0" borderId="12" xfId="43" applyFont="1" applyBorder="1" applyAlignment="1">
      <alignment horizontal="center" vertical="center"/>
    </xf>
    <xf numFmtId="0" fontId="22" fillId="0" borderId="23" xfId="43" applyFont="1" applyBorder="1" applyAlignment="1">
      <alignment horizontal="center" vertical="center" wrapText="1"/>
    </xf>
    <xf numFmtId="0" fontId="22" fillId="0" borderId="24" xfId="43" applyFont="1" applyBorder="1" applyAlignment="1">
      <alignment horizontal="center" vertical="center" wrapText="1"/>
    </xf>
    <xf numFmtId="0" fontId="22" fillId="0" borderId="25" xfId="43" applyFont="1" applyBorder="1" applyAlignment="1">
      <alignment horizontal="center" vertical="center" wrapText="1"/>
    </xf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 [0]" xfId="33" builtinId="6"/>
    <cellStyle name="Millares 2" xfId="44"/>
    <cellStyle name="Neutral" xfId="34" builtinId="28" customBuiltin="1"/>
    <cellStyle name="Normal" xfId="0" builtinId="0"/>
    <cellStyle name="Normal 2 2" xfId="43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1">
    <dxf>
      <numFmt numFmtId="165" formatCode="_(* #,##0_);_(* \(#,##0\);_(* &quot;-&quot;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55032</xdr:rowOff>
    </xdr:from>
    <xdr:to>
      <xdr:col>1</xdr:col>
      <xdr:colOff>733425</xdr:colOff>
      <xdr:row>4</xdr:row>
      <xdr:rowOff>25928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032"/>
          <a:ext cx="1571625" cy="818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590550</xdr:colOff>
      <xdr:row>31</xdr:row>
      <xdr:rowOff>38100</xdr:rowOff>
    </xdr:from>
    <xdr:to>
      <xdr:col>7</xdr:col>
      <xdr:colOff>504521</xdr:colOff>
      <xdr:row>33</xdr:row>
      <xdr:rowOff>85667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43350" y="6467475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745484</xdr:colOff>
      <xdr:row>3</xdr:row>
      <xdr:rowOff>19051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1574159" cy="6667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57.714912847223" createdVersion="5" refreshedVersion="5" minRefreshableVersion="3" recordCount="7">
  <cacheSource type="worksheet">
    <worksheetSource ref="A2:N9" sheet="ESTADO DE CADA FACTURA"/>
  </cacheSource>
  <cacheFields count="14">
    <cacheField name="NIT" numFmtId="0">
      <sharedItems containsSemiMixedTypes="0" containsString="0" containsNumber="1" containsInteger="1" minValue="891180117" maxValue="891180117"/>
    </cacheField>
    <cacheField name="PRESTADOR" numFmtId="0">
      <sharedItems/>
    </cacheField>
    <cacheField name="PREFIJO" numFmtId="0">
      <sharedItems/>
    </cacheField>
    <cacheField name="FACTURA" numFmtId="0">
      <sharedItems containsSemiMixedTypes="0" containsString="0" containsNumber="1" containsInteger="1" minValue="93981" maxValue="268285"/>
    </cacheField>
    <cacheField name="FACTURA2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21-11-27T00:00:00" maxDate="2023-08-23T00:00:00"/>
    </cacheField>
    <cacheField name="FECHA RADICADO" numFmtId="14">
      <sharedItems containsSemiMixedTypes="0" containsNonDate="0" containsDate="1" containsString="0" minDate="2021-12-16T00:00:00" maxDate="2023-09-13T00:00:00"/>
    </cacheField>
    <cacheField name=" VALOR FACTURA " numFmtId="164">
      <sharedItems containsSemiMixedTypes="0" containsString="0" containsNumber="1" containsInteger="1" minValue="80800" maxValue="4677728"/>
    </cacheField>
    <cacheField name=" SALDO FACTURA " numFmtId="164">
      <sharedItems containsSemiMixedTypes="0" containsString="0" containsNumber="1" containsInteger="1" minValue="26800" maxValue="2192387"/>
    </cacheField>
    <cacheField name="ESTADO EPS 24 DE AGOSTO DE 2023" numFmtId="0">
      <sharedItems/>
    </cacheField>
    <cacheField name="ESTADO EPS 27 DE NOVIEMBRE DE 2023" numFmtId="0">
      <sharedItems count="3">
        <s v="FACTURA COVID"/>
        <s v="FACTURA GLOSA CERRADA POR EXTEMPORANEIDAD"/>
        <s v="FACTURA NO RADICADA"/>
      </sharedItems>
    </cacheField>
    <cacheField name="EstadoFacturaBoxalud" numFmtId="0">
      <sharedItems/>
    </cacheField>
    <cacheField name="TipoContrato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1180117"/>
    <s v="E.S.E HOSPITAL DEPARTAMENTAL SAN ANTONIO DE PADUA"/>
    <s v="FE"/>
    <n v="93981"/>
    <s v="FE93981"/>
    <s v="891180117_FE_93981"/>
    <d v="2021-11-27T00:00:00"/>
    <d v="2021-12-16T00:00:00"/>
    <n v="80800"/>
    <n v="26800"/>
    <s v="FACTURA EN PROGRAMACION DE PAGO"/>
    <x v="0"/>
    <s v="Finalizada"/>
    <s v="Demanda"/>
  </r>
  <r>
    <n v="891180117"/>
    <s v="E.S.E HOSPITAL DEPARTAMENTAL SAN ANTONIO DE PADUA"/>
    <s v="FE"/>
    <n v="198660"/>
    <s v="FE198660"/>
    <s v="891180117_FE_198660"/>
    <d v="2022-12-21T00:00:00"/>
    <d v="2023-01-10T00:00:00"/>
    <n v="4677728"/>
    <n v="441813"/>
    <s v="FACTURA GLOSA CERRADA POR EXTEMPORANEIDAD"/>
    <x v="1"/>
    <s v="Para respuesta prestador"/>
    <s v="Demanda"/>
  </r>
  <r>
    <n v="891180117"/>
    <s v="E.S.E HOSPITAL DEPARTAMENTAL SAN ANTONIO DE PADUA"/>
    <s v="FE"/>
    <n v="218893"/>
    <s v="FE218893"/>
    <s v="891180117_FE_218893"/>
    <d v="2023-03-03T00:00:00"/>
    <d v="2023-04-14T00:00:00"/>
    <n v="2467387"/>
    <n v="2192387"/>
    <s v="FACTURA NO RADICADA"/>
    <x v="2"/>
    <e v="#N/A"/>
    <e v="#N/A"/>
  </r>
  <r>
    <n v="891180117"/>
    <s v="E.S.E HOSPITAL DEPARTAMENTAL SAN ANTONIO DE PADUA"/>
    <s v="FE"/>
    <n v="246715"/>
    <s v="FE246715"/>
    <s v="891180117_FE_246715"/>
    <d v="2023-06-06T00:00:00"/>
    <d v="2023-07-13T00:00:00"/>
    <n v="269418"/>
    <n v="269418"/>
    <s v="FACTURA NO RADICADA"/>
    <x v="2"/>
    <e v="#N/A"/>
    <e v="#N/A"/>
  </r>
  <r>
    <n v="891180117"/>
    <s v="E.S.E HOSPITAL DEPARTAMENTAL SAN ANTONIO DE PADUA"/>
    <s v="FE"/>
    <n v="254150"/>
    <s v="FE254150"/>
    <s v="891180117_FE_254150"/>
    <d v="2023-06-30T00:00:00"/>
    <d v="2023-07-13T00:00:00"/>
    <n v="289289"/>
    <n v="289289"/>
    <s v="FACTURA NO RADICADA"/>
    <x v="2"/>
    <e v="#N/A"/>
    <e v="#N/A"/>
  </r>
  <r>
    <n v="891180117"/>
    <s v="E.S.E HOSPITAL DEPARTAMENTAL SAN ANTONIO DE PADUA"/>
    <s v="FE"/>
    <n v="267904"/>
    <s v="FE267904"/>
    <s v="891180117_FE_267904"/>
    <d v="2023-08-19T00:00:00"/>
    <d v="2023-09-12T00:00:00"/>
    <n v="540273"/>
    <n v="540273"/>
    <e v="#N/A"/>
    <x v="2"/>
    <e v="#N/A"/>
    <e v="#N/A"/>
  </r>
  <r>
    <n v="891180117"/>
    <s v="E.S.E HOSPITAL DEPARTAMENTAL SAN ANTONIO DE PADUA"/>
    <s v="FE"/>
    <n v="268285"/>
    <s v="FE268285"/>
    <s v="891180117_FE_268285"/>
    <d v="2023-08-22T00:00:00"/>
    <d v="2023-09-12T00:00:00"/>
    <n v="1037300"/>
    <n v="970200"/>
    <e v="#N/A"/>
    <x v="2"/>
    <e v="#N/A"/>
    <e v="#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0" cacheId="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4" showAll="0"/>
    <pivotField dataField="1" numFmtId="164"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UENTA FACT" fld="9" subtotal="count" baseField="11" baseItem="0"/>
    <dataField name=" SUMA SALDO IPS" fld="9" baseField="11" baseItem="0" numFmtId="165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sqref="A1:E9"/>
    </sheetView>
  </sheetViews>
  <sheetFormatPr baseColWidth="10" defaultRowHeight="16.5" x14ac:dyDescent="0.3"/>
  <cols>
    <col min="1" max="1" width="11.375" customWidth="1"/>
    <col min="2" max="2" width="13.75" customWidth="1"/>
    <col min="3" max="3" width="15.125" customWidth="1"/>
    <col min="4" max="4" width="14.375" customWidth="1"/>
    <col min="5" max="5" width="14.5" customWidth="1"/>
  </cols>
  <sheetData>
    <row r="1" spans="1:5" s="1" customFormat="1" ht="14.2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3" t="s">
        <v>5</v>
      </c>
      <c r="B2" s="4">
        <v>44527</v>
      </c>
      <c r="C2" s="4">
        <v>44546</v>
      </c>
      <c r="D2" s="5">
        <v>80800</v>
      </c>
      <c r="E2" s="5">
        <v>26800</v>
      </c>
    </row>
    <row r="3" spans="1:5" x14ac:dyDescent="0.3">
      <c r="A3" s="3" t="s">
        <v>6</v>
      </c>
      <c r="B3" s="4">
        <v>44916</v>
      </c>
      <c r="C3" s="4">
        <v>44936</v>
      </c>
      <c r="D3" s="5">
        <v>4677728</v>
      </c>
      <c r="E3" s="5">
        <v>441813</v>
      </c>
    </row>
    <row r="4" spans="1:5" x14ac:dyDescent="0.3">
      <c r="A4" s="3" t="s">
        <v>7</v>
      </c>
      <c r="B4" s="4">
        <v>44988</v>
      </c>
      <c r="C4" s="4">
        <v>45030</v>
      </c>
      <c r="D4" s="5">
        <v>2467387</v>
      </c>
      <c r="E4" s="5">
        <v>2192387</v>
      </c>
    </row>
    <row r="5" spans="1:5" x14ac:dyDescent="0.3">
      <c r="A5" s="3" t="s">
        <v>8</v>
      </c>
      <c r="B5" s="4">
        <v>45083</v>
      </c>
      <c r="C5" s="4">
        <v>45120</v>
      </c>
      <c r="D5" s="5">
        <v>269418</v>
      </c>
      <c r="E5" s="5">
        <v>269418</v>
      </c>
    </row>
    <row r="6" spans="1:5" x14ac:dyDescent="0.3">
      <c r="A6" s="3" t="s">
        <v>9</v>
      </c>
      <c r="B6" s="4">
        <v>45107</v>
      </c>
      <c r="C6" s="4">
        <v>45120</v>
      </c>
      <c r="D6" s="5">
        <v>289289</v>
      </c>
      <c r="E6" s="5">
        <v>289289</v>
      </c>
    </row>
    <row r="7" spans="1:5" x14ac:dyDescent="0.3">
      <c r="A7" s="3" t="s">
        <v>10</v>
      </c>
      <c r="B7" s="4">
        <v>45157</v>
      </c>
      <c r="C7" s="4">
        <v>45181</v>
      </c>
      <c r="D7" s="5">
        <v>540273</v>
      </c>
      <c r="E7" s="5">
        <v>540273</v>
      </c>
    </row>
    <row r="8" spans="1:5" x14ac:dyDescent="0.3">
      <c r="A8" s="3" t="s">
        <v>11</v>
      </c>
      <c r="B8" s="4">
        <v>45160</v>
      </c>
      <c r="C8" s="4">
        <v>45181</v>
      </c>
      <c r="D8" s="5">
        <v>1037300</v>
      </c>
      <c r="E8" s="5">
        <v>970200</v>
      </c>
    </row>
    <row r="9" spans="1:5" x14ac:dyDescent="0.3">
      <c r="A9" s="6"/>
      <c r="B9" s="6"/>
      <c r="C9" s="6"/>
      <c r="D9" s="6"/>
      <c r="E9" s="5">
        <v>4730180</v>
      </c>
    </row>
    <row r="10" spans="1:5" x14ac:dyDescent="0.3">
      <c r="A10" s="7"/>
      <c r="B10" s="7"/>
      <c r="C10" s="7"/>
      <c r="D10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6.5" x14ac:dyDescent="0.3"/>
  <cols>
    <col min="1" max="1" width="49.125" bestFit="1" customWidth="1"/>
    <col min="2" max="2" width="14.875" customWidth="1"/>
    <col min="3" max="3" width="18.125" customWidth="1"/>
  </cols>
  <sheetData>
    <row r="3" spans="1:3" x14ac:dyDescent="0.3">
      <c r="A3" s="77" t="s">
        <v>81</v>
      </c>
      <c r="B3" t="s">
        <v>82</v>
      </c>
      <c r="C3" t="s">
        <v>83</v>
      </c>
    </row>
    <row r="4" spans="1:3" x14ac:dyDescent="0.3">
      <c r="A4" s="78" t="s">
        <v>79</v>
      </c>
      <c r="B4" s="79">
        <v>1</v>
      </c>
      <c r="C4" s="80">
        <v>26800</v>
      </c>
    </row>
    <row r="5" spans="1:3" x14ac:dyDescent="0.3">
      <c r="A5" s="78" t="s">
        <v>35</v>
      </c>
      <c r="B5" s="79">
        <v>1</v>
      </c>
      <c r="C5" s="80">
        <v>441813</v>
      </c>
    </row>
    <row r="6" spans="1:3" x14ac:dyDescent="0.3">
      <c r="A6" s="78" t="s">
        <v>36</v>
      </c>
      <c r="B6" s="79">
        <v>5</v>
      </c>
      <c r="C6" s="80">
        <v>4261567</v>
      </c>
    </row>
    <row r="7" spans="1:3" x14ac:dyDescent="0.3">
      <c r="A7" s="78" t="s">
        <v>80</v>
      </c>
      <c r="B7" s="79">
        <v>7</v>
      </c>
      <c r="C7" s="80">
        <v>4730180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A2" sqref="A2:N9"/>
    </sheetView>
  </sheetViews>
  <sheetFormatPr baseColWidth="10" defaultRowHeight="16.5" x14ac:dyDescent="0.3"/>
  <cols>
    <col min="2" max="2" width="25" customWidth="1"/>
    <col min="3" max="3" width="9.5" customWidth="1"/>
    <col min="6" max="6" width="18.25" customWidth="1"/>
    <col min="10" max="10" width="16.625" customWidth="1"/>
    <col min="11" max="11" width="23.75" customWidth="1"/>
    <col min="12" max="12" width="31" customWidth="1"/>
    <col min="13" max="13" width="14.5" customWidth="1"/>
    <col min="14" max="14" width="12.625" customWidth="1"/>
  </cols>
  <sheetData>
    <row r="1" spans="1:14" x14ac:dyDescent="0.3">
      <c r="I1" s="12">
        <f>SUBTOTAL(9,I3:I9)</f>
        <v>9362195</v>
      </c>
      <c r="J1" s="12">
        <f>SUBTOTAL(9,J3:J9)</f>
        <v>4730180</v>
      </c>
    </row>
    <row r="2" spans="1:14" s="9" customFormat="1" ht="33" x14ac:dyDescent="0.3">
      <c r="A2" s="14" t="s">
        <v>13</v>
      </c>
      <c r="B2" s="14" t="s">
        <v>14</v>
      </c>
      <c r="C2" s="8" t="s">
        <v>17</v>
      </c>
      <c r="D2" s="11" t="s">
        <v>15</v>
      </c>
      <c r="E2" s="10" t="s">
        <v>15</v>
      </c>
      <c r="F2" s="10" t="s">
        <v>25</v>
      </c>
      <c r="G2" s="8" t="s">
        <v>1</v>
      </c>
      <c r="H2" s="8" t="s">
        <v>2</v>
      </c>
      <c r="I2" s="8" t="s">
        <v>3</v>
      </c>
      <c r="J2" s="10" t="s">
        <v>4</v>
      </c>
      <c r="K2" s="13" t="s">
        <v>33</v>
      </c>
      <c r="L2" s="75" t="s">
        <v>74</v>
      </c>
      <c r="M2" s="76" t="s">
        <v>77</v>
      </c>
      <c r="N2" s="76" t="s">
        <v>73</v>
      </c>
    </row>
    <row r="3" spans="1:14" x14ac:dyDescent="0.3">
      <c r="A3" s="15">
        <v>891180117</v>
      </c>
      <c r="B3" s="15" t="s">
        <v>12</v>
      </c>
      <c r="C3" s="3" t="s">
        <v>16</v>
      </c>
      <c r="D3" s="3">
        <v>93981</v>
      </c>
      <c r="E3" s="3" t="s">
        <v>18</v>
      </c>
      <c r="F3" s="3" t="s">
        <v>26</v>
      </c>
      <c r="G3" s="4">
        <v>44527</v>
      </c>
      <c r="H3" s="4">
        <v>44546</v>
      </c>
      <c r="I3" s="5">
        <v>80800</v>
      </c>
      <c r="J3" s="5">
        <v>26800</v>
      </c>
      <c r="K3" s="15" t="s">
        <v>34</v>
      </c>
      <c r="L3" s="15" t="s">
        <v>79</v>
      </c>
      <c r="M3" s="15" t="s">
        <v>75</v>
      </c>
      <c r="N3" s="15" t="s">
        <v>78</v>
      </c>
    </row>
    <row r="4" spans="1:14" x14ac:dyDescent="0.3">
      <c r="A4" s="15">
        <v>891180117</v>
      </c>
      <c r="B4" s="15" t="s">
        <v>12</v>
      </c>
      <c r="C4" s="3" t="s">
        <v>16</v>
      </c>
      <c r="D4" s="3">
        <v>198660</v>
      </c>
      <c r="E4" s="3" t="s">
        <v>19</v>
      </c>
      <c r="F4" s="3" t="s">
        <v>27</v>
      </c>
      <c r="G4" s="4">
        <v>44916</v>
      </c>
      <c r="H4" s="4">
        <v>44936</v>
      </c>
      <c r="I4" s="5">
        <v>4677728</v>
      </c>
      <c r="J4" s="5">
        <v>441813</v>
      </c>
      <c r="K4" s="15" t="s">
        <v>35</v>
      </c>
      <c r="L4" s="15" t="s">
        <v>35</v>
      </c>
      <c r="M4" s="15" t="s">
        <v>76</v>
      </c>
      <c r="N4" s="15" t="s">
        <v>78</v>
      </c>
    </row>
    <row r="5" spans="1:14" x14ac:dyDescent="0.3">
      <c r="A5" s="15">
        <v>891180117</v>
      </c>
      <c r="B5" s="15" t="s">
        <v>12</v>
      </c>
      <c r="C5" s="3" t="s">
        <v>16</v>
      </c>
      <c r="D5" s="3">
        <v>218893</v>
      </c>
      <c r="E5" s="3" t="s">
        <v>20</v>
      </c>
      <c r="F5" s="3" t="s">
        <v>28</v>
      </c>
      <c r="G5" s="4">
        <v>44988</v>
      </c>
      <c r="H5" s="4">
        <v>45030</v>
      </c>
      <c r="I5" s="5">
        <v>2467387</v>
      </c>
      <c r="J5" s="5">
        <v>2192387</v>
      </c>
      <c r="K5" s="15" t="s">
        <v>36</v>
      </c>
      <c r="L5" s="15" t="s">
        <v>36</v>
      </c>
      <c r="M5" s="15" t="e">
        <v>#N/A</v>
      </c>
      <c r="N5" s="15" t="e">
        <v>#N/A</v>
      </c>
    </row>
    <row r="6" spans="1:14" x14ac:dyDescent="0.3">
      <c r="A6" s="15">
        <v>891180117</v>
      </c>
      <c r="B6" s="15" t="s">
        <v>12</v>
      </c>
      <c r="C6" s="3" t="s">
        <v>16</v>
      </c>
      <c r="D6" s="3">
        <v>246715</v>
      </c>
      <c r="E6" s="3" t="s">
        <v>21</v>
      </c>
      <c r="F6" s="3" t="s">
        <v>29</v>
      </c>
      <c r="G6" s="4">
        <v>45083</v>
      </c>
      <c r="H6" s="4">
        <v>45120</v>
      </c>
      <c r="I6" s="5">
        <v>269418</v>
      </c>
      <c r="J6" s="5">
        <v>269418</v>
      </c>
      <c r="K6" s="15" t="s">
        <v>36</v>
      </c>
      <c r="L6" s="15" t="s">
        <v>36</v>
      </c>
      <c r="M6" s="15" t="e">
        <v>#N/A</v>
      </c>
      <c r="N6" s="15" t="e">
        <v>#N/A</v>
      </c>
    </row>
    <row r="7" spans="1:14" x14ac:dyDescent="0.3">
      <c r="A7" s="15">
        <v>891180117</v>
      </c>
      <c r="B7" s="15" t="s">
        <v>12</v>
      </c>
      <c r="C7" s="3" t="s">
        <v>16</v>
      </c>
      <c r="D7" s="3">
        <v>254150</v>
      </c>
      <c r="E7" s="3" t="s">
        <v>22</v>
      </c>
      <c r="F7" s="3" t="s">
        <v>30</v>
      </c>
      <c r="G7" s="4">
        <v>45107</v>
      </c>
      <c r="H7" s="4">
        <v>45120</v>
      </c>
      <c r="I7" s="5">
        <v>289289</v>
      </c>
      <c r="J7" s="5">
        <v>289289</v>
      </c>
      <c r="K7" s="15" t="s">
        <v>36</v>
      </c>
      <c r="L7" s="15" t="s">
        <v>36</v>
      </c>
      <c r="M7" s="15" t="e">
        <v>#N/A</v>
      </c>
      <c r="N7" s="15" t="e">
        <v>#N/A</v>
      </c>
    </row>
    <row r="8" spans="1:14" x14ac:dyDescent="0.3">
      <c r="A8" s="15">
        <v>891180117</v>
      </c>
      <c r="B8" s="15" t="s">
        <v>12</v>
      </c>
      <c r="C8" s="3" t="s">
        <v>16</v>
      </c>
      <c r="D8" s="3">
        <v>267904</v>
      </c>
      <c r="E8" s="3" t="s">
        <v>23</v>
      </c>
      <c r="F8" s="3" t="s">
        <v>31</v>
      </c>
      <c r="G8" s="4">
        <v>45157</v>
      </c>
      <c r="H8" s="4">
        <v>45181</v>
      </c>
      <c r="I8" s="5">
        <v>540273</v>
      </c>
      <c r="J8" s="5">
        <v>540273</v>
      </c>
      <c r="K8" s="15" t="e">
        <v>#N/A</v>
      </c>
      <c r="L8" s="15" t="s">
        <v>36</v>
      </c>
      <c r="M8" s="15" t="e">
        <v>#N/A</v>
      </c>
      <c r="N8" s="15" t="e">
        <v>#N/A</v>
      </c>
    </row>
    <row r="9" spans="1:14" x14ac:dyDescent="0.3">
      <c r="A9" s="15">
        <v>891180117</v>
      </c>
      <c r="B9" s="15" t="s">
        <v>12</v>
      </c>
      <c r="C9" s="3" t="s">
        <v>16</v>
      </c>
      <c r="D9" s="3">
        <v>268285</v>
      </c>
      <c r="E9" s="3" t="s">
        <v>24</v>
      </c>
      <c r="F9" s="3" t="s">
        <v>32</v>
      </c>
      <c r="G9" s="4">
        <v>45160</v>
      </c>
      <c r="H9" s="4">
        <v>45181</v>
      </c>
      <c r="I9" s="5">
        <v>1037300</v>
      </c>
      <c r="J9" s="5">
        <v>970200</v>
      </c>
      <c r="K9" s="15" t="e">
        <v>#N/A</v>
      </c>
      <c r="L9" s="15" t="s">
        <v>36</v>
      </c>
      <c r="M9" s="15" t="e">
        <v>#N/A</v>
      </c>
      <c r="N9" s="15" t="e"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GridLines="0" tabSelected="1" topLeftCell="A16" workbookViewId="0">
      <selection activeCell="K32" sqref="K32"/>
    </sheetView>
  </sheetViews>
  <sheetFormatPr baseColWidth="10" defaultRowHeight="16.5" x14ac:dyDescent="0.3"/>
  <cols>
    <col min="11" max="11" width="15" customWidth="1"/>
  </cols>
  <sheetData>
    <row r="1" spans="1:9" x14ac:dyDescent="0.3">
      <c r="A1" s="16"/>
      <c r="B1" s="17"/>
      <c r="C1" s="18" t="s">
        <v>37</v>
      </c>
      <c r="D1" s="19"/>
      <c r="E1" s="19"/>
      <c r="F1" s="19"/>
      <c r="G1" s="19"/>
      <c r="H1" s="20"/>
      <c r="I1" s="21" t="s">
        <v>38</v>
      </c>
    </row>
    <row r="2" spans="1:9" ht="17.25" thickBot="1" x14ac:dyDescent="0.35">
      <c r="A2" s="22"/>
      <c r="B2" s="23"/>
      <c r="C2" s="24"/>
      <c r="D2" s="25"/>
      <c r="E2" s="25"/>
      <c r="F2" s="25"/>
      <c r="G2" s="25"/>
      <c r="H2" s="26"/>
      <c r="I2" s="27"/>
    </row>
    <row r="3" spans="1:9" x14ac:dyDescent="0.3">
      <c r="A3" s="22"/>
      <c r="B3" s="23"/>
      <c r="C3" s="18" t="s">
        <v>39</v>
      </c>
      <c r="D3" s="19"/>
      <c r="E3" s="19"/>
      <c r="F3" s="19"/>
      <c r="G3" s="19"/>
      <c r="H3" s="20"/>
      <c r="I3" s="21" t="s">
        <v>40</v>
      </c>
    </row>
    <row r="4" spans="1:9" x14ac:dyDescent="0.3">
      <c r="A4" s="22"/>
      <c r="B4" s="23"/>
      <c r="C4" s="28"/>
      <c r="D4" s="29"/>
      <c r="E4" s="29"/>
      <c r="F4" s="29"/>
      <c r="G4" s="29"/>
      <c r="H4" s="30"/>
      <c r="I4" s="31"/>
    </row>
    <row r="5" spans="1:9" ht="17.25" thickBot="1" x14ac:dyDescent="0.35">
      <c r="A5" s="32"/>
      <c r="B5" s="33"/>
      <c r="C5" s="24"/>
      <c r="D5" s="25"/>
      <c r="E5" s="25"/>
      <c r="F5" s="25"/>
      <c r="G5" s="25"/>
      <c r="H5" s="26"/>
      <c r="I5" s="27"/>
    </row>
    <row r="6" spans="1:9" x14ac:dyDescent="0.3">
      <c r="A6" s="34"/>
      <c r="B6" s="35"/>
      <c r="C6" s="35"/>
      <c r="D6" s="35"/>
      <c r="E6" s="35"/>
      <c r="F6" s="35"/>
      <c r="G6" s="35"/>
      <c r="H6" s="35"/>
      <c r="I6" s="36"/>
    </row>
    <row r="7" spans="1:9" x14ac:dyDescent="0.3">
      <c r="A7" s="34"/>
      <c r="B7" s="35"/>
      <c r="C7" s="35"/>
      <c r="D7" s="35"/>
      <c r="E7" s="35"/>
      <c r="F7" s="35"/>
      <c r="G7" s="35"/>
      <c r="H7" s="35"/>
      <c r="I7" s="36"/>
    </row>
    <row r="8" spans="1:9" x14ac:dyDescent="0.3">
      <c r="A8" s="34"/>
      <c r="B8" s="35"/>
      <c r="C8" s="35"/>
      <c r="D8" s="35"/>
      <c r="E8" s="35"/>
      <c r="F8" s="35"/>
      <c r="G8" s="35"/>
      <c r="H8" s="35"/>
      <c r="I8" s="36"/>
    </row>
    <row r="9" spans="1:9" x14ac:dyDescent="0.3">
      <c r="A9" s="34"/>
      <c r="B9" s="37" t="s">
        <v>84</v>
      </c>
      <c r="C9" s="35"/>
      <c r="D9" s="38"/>
      <c r="E9" s="35"/>
      <c r="F9" s="35"/>
      <c r="G9" s="35"/>
      <c r="H9" s="35"/>
      <c r="I9" s="36"/>
    </row>
    <row r="10" spans="1:9" x14ac:dyDescent="0.3">
      <c r="A10" s="34"/>
      <c r="B10" s="35"/>
      <c r="C10" s="35"/>
      <c r="D10" s="35"/>
      <c r="E10" s="35"/>
      <c r="F10" s="35"/>
      <c r="G10" s="35"/>
      <c r="H10" s="35"/>
      <c r="I10" s="36"/>
    </row>
    <row r="11" spans="1:9" x14ac:dyDescent="0.3">
      <c r="A11" s="34"/>
      <c r="B11" s="37" t="s">
        <v>41</v>
      </c>
      <c r="C11" s="35"/>
      <c r="D11" s="35"/>
      <c r="E11" s="35"/>
      <c r="F11" s="35"/>
      <c r="G11" s="35"/>
      <c r="H11" s="35"/>
      <c r="I11" s="36"/>
    </row>
    <row r="12" spans="1:9" x14ac:dyDescent="0.3">
      <c r="A12" s="34"/>
      <c r="B12" s="37" t="s">
        <v>42</v>
      </c>
      <c r="C12" s="35"/>
      <c r="D12" s="35"/>
      <c r="E12" s="35"/>
      <c r="F12" s="35"/>
      <c r="G12" s="35"/>
      <c r="H12" s="35"/>
      <c r="I12" s="36"/>
    </row>
    <row r="13" spans="1:9" x14ac:dyDescent="0.3">
      <c r="A13" s="34"/>
      <c r="B13" s="35"/>
      <c r="C13" s="35"/>
      <c r="D13" s="35"/>
      <c r="E13" s="35"/>
      <c r="F13" s="35"/>
      <c r="G13" s="35"/>
      <c r="H13" s="35"/>
      <c r="I13" s="36"/>
    </row>
    <row r="14" spans="1:9" x14ac:dyDescent="0.3">
      <c r="A14" s="34"/>
      <c r="B14" s="35" t="s">
        <v>85</v>
      </c>
      <c r="C14" s="35"/>
      <c r="D14" s="35"/>
      <c r="E14" s="35"/>
      <c r="F14" s="35"/>
      <c r="G14" s="35"/>
      <c r="H14" s="35"/>
      <c r="I14" s="36"/>
    </row>
    <row r="15" spans="1:9" x14ac:dyDescent="0.3">
      <c r="A15" s="34"/>
      <c r="B15" s="39"/>
      <c r="C15" s="35"/>
      <c r="D15" s="35"/>
      <c r="E15" s="35"/>
      <c r="F15" s="35"/>
      <c r="G15" s="35"/>
      <c r="H15" s="35"/>
      <c r="I15" s="36"/>
    </row>
    <row r="16" spans="1:9" x14ac:dyDescent="0.3">
      <c r="A16" s="34"/>
      <c r="B16" s="35" t="s">
        <v>86</v>
      </c>
      <c r="C16" s="38"/>
      <c r="D16" s="35"/>
      <c r="E16" s="35"/>
      <c r="F16" s="35"/>
      <c r="G16" s="40" t="s">
        <v>43</v>
      </c>
      <c r="H16" s="40" t="s">
        <v>44</v>
      </c>
      <c r="I16" s="36"/>
    </row>
    <row r="17" spans="1:11" x14ac:dyDescent="0.3">
      <c r="A17" s="34"/>
      <c r="B17" s="37" t="s">
        <v>45</v>
      </c>
      <c r="C17" s="37"/>
      <c r="D17" s="37"/>
      <c r="E17" s="37"/>
      <c r="F17" s="35"/>
      <c r="G17" s="41">
        <v>7</v>
      </c>
      <c r="H17" s="42">
        <v>4730180</v>
      </c>
      <c r="I17" s="36"/>
    </row>
    <row r="18" spans="1:11" x14ac:dyDescent="0.3">
      <c r="A18" s="34"/>
      <c r="B18" s="35" t="s">
        <v>46</v>
      </c>
      <c r="C18" s="35"/>
      <c r="D18" s="35"/>
      <c r="E18" s="35"/>
      <c r="F18" s="35"/>
      <c r="G18" s="43">
        <v>0</v>
      </c>
      <c r="H18" s="44">
        <v>0</v>
      </c>
      <c r="I18" s="36"/>
    </row>
    <row r="19" spans="1:11" x14ac:dyDescent="0.3">
      <c r="A19" s="34"/>
      <c r="B19" s="35" t="s">
        <v>47</v>
      </c>
      <c r="C19" s="35"/>
      <c r="D19" s="35"/>
      <c r="E19" s="35"/>
      <c r="F19" s="35"/>
      <c r="G19" s="43">
        <v>0</v>
      </c>
      <c r="H19" s="44">
        <v>0</v>
      </c>
      <c r="I19" s="36"/>
    </row>
    <row r="20" spans="1:11" x14ac:dyDescent="0.3">
      <c r="A20" s="34"/>
      <c r="B20" s="35" t="s">
        <v>48</v>
      </c>
      <c r="C20" s="35"/>
      <c r="D20" s="35"/>
      <c r="E20" s="35"/>
      <c r="F20" s="35"/>
      <c r="G20" s="45">
        <v>5</v>
      </c>
      <c r="H20" s="46">
        <v>4261567</v>
      </c>
      <c r="I20" s="36"/>
    </row>
    <row r="21" spans="1:11" x14ac:dyDescent="0.3">
      <c r="A21" s="34"/>
      <c r="B21" s="35" t="s">
        <v>49</v>
      </c>
      <c r="C21" s="35"/>
      <c r="D21" s="35"/>
      <c r="E21" s="35"/>
      <c r="F21" s="35"/>
      <c r="G21" s="43">
        <v>0</v>
      </c>
      <c r="H21" s="44">
        <v>0</v>
      </c>
      <c r="I21" s="36"/>
    </row>
    <row r="22" spans="1:11" ht="17.25" thickBot="1" x14ac:dyDescent="0.35">
      <c r="A22" s="34"/>
      <c r="B22" s="35" t="s">
        <v>50</v>
      </c>
      <c r="C22" s="35"/>
      <c r="D22" s="35"/>
      <c r="E22" s="35"/>
      <c r="F22" s="35"/>
      <c r="G22" s="47">
        <v>1</v>
      </c>
      <c r="H22" s="48">
        <v>441813</v>
      </c>
      <c r="I22" s="36"/>
    </row>
    <row r="23" spans="1:11" x14ac:dyDescent="0.3">
      <c r="A23" s="34"/>
      <c r="B23" s="37" t="s">
        <v>51</v>
      </c>
      <c r="C23" s="37"/>
      <c r="D23" s="37"/>
      <c r="E23" s="37"/>
      <c r="F23" s="35"/>
      <c r="G23" s="41">
        <f>G18+G19+G20+G21+G22</f>
        <v>6</v>
      </c>
      <c r="H23" s="49">
        <f>H18+H19+H20+H21+H22</f>
        <v>4703380</v>
      </c>
      <c r="I23" s="36"/>
    </row>
    <row r="24" spans="1:11" x14ac:dyDescent="0.3">
      <c r="A24" s="34"/>
      <c r="B24" s="35" t="s">
        <v>52</v>
      </c>
      <c r="C24" s="35"/>
      <c r="D24" s="35"/>
      <c r="E24" s="35"/>
      <c r="F24" s="35"/>
      <c r="G24" s="45"/>
      <c r="H24" s="50">
        <v>0</v>
      </c>
      <c r="I24" s="36"/>
    </row>
    <row r="25" spans="1:11" ht="17.25" thickBot="1" x14ac:dyDescent="0.35">
      <c r="A25" s="34"/>
      <c r="B25" s="35" t="s">
        <v>53</v>
      </c>
      <c r="C25" s="35"/>
      <c r="D25" s="35"/>
      <c r="E25" s="35"/>
      <c r="F25" s="35"/>
      <c r="G25" s="51">
        <v>0</v>
      </c>
      <c r="H25" s="52">
        <v>0</v>
      </c>
      <c r="I25" s="36"/>
    </row>
    <row r="26" spans="1:11" x14ac:dyDescent="0.3">
      <c r="A26" s="34"/>
      <c r="B26" s="37" t="s">
        <v>54</v>
      </c>
      <c r="C26" s="37"/>
      <c r="D26" s="37"/>
      <c r="E26" s="37"/>
      <c r="F26" s="35"/>
      <c r="G26" s="41">
        <f>G24+G25</f>
        <v>0</v>
      </c>
      <c r="H26" s="49">
        <f>H24+H25</f>
        <v>0</v>
      </c>
      <c r="I26" s="36"/>
    </row>
    <row r="27" spans="1:11" ht="17.25" thickBot="1" x14ac:dyDescent="0.35">
      <c r="A27" s="34"/>
      <c r="B27" s="35" t="s">
        <v>55</v>
      </c>
      <c r="C27" s="37"/>
      <c r="D27" s="37"/>
      <c r="E27" s="37"/>
      <c r="F27" s="35"/>
      <c r="G27" s="47">
        <v>1</v>
      </c>
      <c r="H27" s="48">
        <v>26800</v>
      </c>
      <c r="I27" s="36"/>
    </row>
    <row r="28" spans="1:11" x14ac:dyDescent="0.3">
      <c r="A28" s="34"/>
      <c r="B28" s="37" t="s">
        <v>56</v>
      </c>
      <c r="C28" s="37"/>
      <c r="D28" s="37"/>
      <c r="E28" s="37"/>
      <c r="F28" s="35"/>
      <c r="G28" s="81">
        <f>G27</f>
        <v>1</v>
      </c>
      <c r="H28" s="44">
        <f>H27</f>
        <v>26800</v>
      </c>
      <c r="I28" s="36"/>
    </row>
    <row r="29" spans="1:11" ht="6" customHeight="1" x14ac:dyDescent="0.3">
      <c r="A29" s="34"/>
      <c r="B29" s="37"/>
      <c r="C29" s="37"/>
      <c r="D29" s="37"/>
      <c r="E29" s="37"/>
      <c r="F29" s="35"/>
      <c r="G29" s="53"/>
      <c r="H29" s="49"/>
      <c r="I29" s="36"/>
    </row>
    <row r="30" spans="1:11" ht="17.25" thickBot="1" x14ac:dyDescent="0.35">
      <c r="A30" s="34"/>
      <c r="B30" s="37" t="s">
        <v>57</v>
      </c>
      <c r="C30" s="37"/>
      <c r="D30" s="35"/>
      <c r="E30" s="35"/>
      <c r="F30" s="35"/>
      <c r="G30" s="54">
        <f>G23+G26+G28</f>
        <v>7</v>
      </c>
      <c r="H30" s="55">
        <f>H23+H26+H28</f>
        <v>4730180</v>
      </c>
      <c r="I30" s="36"/>
    </row>
    <row r="31" spans="1:11" ht="17.25" thickTop="1" x14ac:dyDescent="0.3">
      <c r="A31" s="34"/>
      <c r="B31" s="37"/>
      <c r="C31" s="37"/>
      <c r="D31" s="35"/>
      <c r="E31" s="35"/>
      <c r="F31" s="35"/>
      <c r="G31" s="56"/>
      <c r="H31" s="50"/>
      <c r="I31" s="36"/>
      <c r="K31" t="s">
        <v>87</v>
      </c>
    </row>
    <row r="32" spans="1:11" x14ac:dyDescent="0.3">
      <c r="A32" s="34"/>
      <c r="B32" s="35"/>
      <c r="C32" s="35"/>
      <c r="D32" s="35"/>
      <c r="E32" s="35"/>
      <c r="F32" s="56"/>
      <c r="G32" s="56"/>
      <c r="H32" s="56"/>
      <c r="I32" s="36"/>
    </row>
    <row r="33" spans="1:9" x14ac:dyDescent="0.3">
      <c r="A33" s="34"/>
      <c r="B33" s="35"/>
      <c r="C33" s="35"/>
      <c r="D33" s="35"/>
      <c r="E33" s="35"/>
      <c r="F33" s="56"/>
      <c r="G33" s="56"/>
      <c r="H33" s="56"/>
      <c r="I33" s="36"/>
    </row>
    <row r="34" spans="1:9" x14ac:dyDescent="0.3">
      <c r="A34" s="34"/>
      <c r="B34" s="35"/>
      <c r="C34" s="35"/>
      <c r="D34" s="35"/>
      <c r="E34" s="35"/>
      <c r="F34" s="56"/>
      <c r="G34" s="56"/>
      <c r="H34" s="56"/>
      <c r="I34" s="36"/>
    </row>
    <row r="35" spans="1:9" ht="17.25" thickBot="1" x14ac:dyDescent="0.35">
      <c r="A35" s="34"/>
      <c r="B35" s="57" t="s">
        <v>58</v>
      </c>
      <c r="C35" s="58"/>
      <c r="D35" s="35"/>
      <c r="E35" s="35"/>
      <c r="F35" s="57" t="s">
        <v>59</v>
      </c>
      <c r="G35" s="58"/>
      <c r="H35" s="56"/>
      <c r="I35" s="36"/>
    </row>
    <row r="36" spans="1:9" x14ac:dyDescent="0.3">
      <c r="A36" s="34"/>
      <c r="B36" s="56"/>
      <c r="C36" s="56"/>
      <c r="D36" s="35"/>
      <c r="E36" s="35"/>
      <c r="F36" s="56"/>
      <c r="G36" s="56"/>
      <c r="H36" s="56"/>
      <c r="I36" s="36"/>
    </row>
    <row r="37" spans="1:9" x14ac:dyDescent="0.3">
      <c r="A37" s="34"/>
      <c r="B37" s="37" t="s">
        <v>60</v>
      </c>
      <c r="C37" s="35"/>
      <c r="D37" s="35"/>
      <c r="E37" s="35"/>
      <c r="F37" s="59" t="s">
        <v>61</v>
      </c>
      <c r="G37" s="56"/>
      <c r="H37" s="56"/>
      <c r="I37" s="36"/>
    </row>
    <row r="38" spans="1:9" x14ac:dyDescent="0.3">
      <c r="A38" s="34"/>
      <c r="B38" s="37" t="s">
        <v>62</v>
      </c>
      <c r="C38" s="35"/>
      <c r="D38" s="35"/>
      <c r="E38" s="35"/>
      <c r="F38" s="56"/>
      <c r="G38" s="56"/>
      <c r="H38" s="56"/>
      <c r="I38" s="36"/>
    </row>
    <row r="39" spans="1:9" ht="17.25" thickBot="1" x14ac:dyDescent="0.35">
      <c r="A39" s="60"/>
      <c r="B39" s="61"/>
      <c r="C39" s="61"/>
      <c r="D39" s="61"/>
      <c r="E39" s="61"/>
      <c r="F39" s="58"/>
      <c r="G39" s="58"/>
      <c r="H39" s="58"/>
      <c r="I39" s="6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K1" sqref="K1:N14"/>
    </sheetView>
  </sheetViews>
  <sheetFormatPr baseColWidth="10" defaultColWidth="11" defaultRowHeight="16.5" x14ac:dyDescent="0.3"/>
  <sheetData>
    <row r="1" spans="1:9" ht="17.25" thickBot="1" x14ac:dyDescent="0.35">
      <c r="A1" s="82"/>
      <c r="B1" s="83"/>
      <c r="C1" s="86" t="s">
        <v>63</v>
      </c>
      <c r="D1" s="87"/>
      <c r="E1" s="87"/>
      <c r="F1" s="87"/>
      <c r="G1" s="87"/>
      <c r="H1" s="88"/>
      <c r="I1" s="63" t="s">
        <v>64</v>
      </c>
    </row>
    <row r="2" spans="1:9" ht="17.25" thickBot="1" x14ac:dyDescent="0.35">
      <c r="A2" s="84"/>
      <c r="B2" s="85"/>
      <c r="C2" s="89" t="s">
        <v>65</v>
      </c>
      <c r="D2" s="90"/>
      <c r="E2" s="90"/>
      <c r="F2" s="90"/>
      <c r="G2" s="90"/>
      <c r="H2" s="91"/>
      <c r="I2" s="64" t="s">
        <v>66</v>
      </c>
    </row>
    <row r="3" spans="1:9" x14ac:dyDescent="0.3">
      <c r="A3" s="34"/>
      <c r="B3" s="35"/>
      <c r="C3" s="35"/>
      <c r="D3" s="35"/>
      <c r="E3" s="35"/>
      <c r="F3" s="35"/>
      <c r="G3" s="35"/>
      <c r="H3" s="35"/>
      <c r="I3" s="36"/>
    </row>
    <row r="4" spans="1:9" x14ac:dyDescent="0.3">
      <c r="A4" s="34"/>
      <c r="B4" s="35"/>
      <c r="C4" s="35"/>
      <c r="D4" s="35"/>
      <c r="E4" s="35"/>
      <c r="F4" s="35"/>
      <c r="G4" s="35"/>
      <c r="H4" s="35"/>
      <c r="I4" s="36"/>
    </row>
    <row r="5" spans="1:9" x14ac:dyDescent="0.3">
      <c r="A5" s="34"/>
      <c r="B5" s="37" t="s">
        <v>84</v>
      </c>
      <c r="C5" s="65"/>
      <c r="D5" s="38"/>
      <c r="E5" s="35"/>
      <c r="F5" s="35"/>
      <c r="G5" s="35"/>
      <c r="H5" s="35"/>
      <c r="I5" s="36"/>
    </row>
    <row r="6" spans="1:9" x14ac:dyDescent="0.3">
      <c r="A6" s="34"/>
      <c r="B6" s="35"/>
      <c r="C6" s="35"/>
      <c r="D6" s="35"/>
      <c r="E6" s="35"/>
      <c r="F6" s="35"/>
      <c r="G6" s="35"/>
      <c r="H6" s="35"/>
      <c r="I6" s="36"/>
    </row>
    <row r="7" spans="1:9" x14ac:dyDescent="0.3">
      <c r="A7" s="34"/>
      <c r="B7" s="37" t="s">
        <v>41</v>
      </c>
      <c r="C7" s="35"/>
      <c r="D7" s="35"/>
      <c r="E7" s="35"/>
      <c r="F7" s="35"/>
      <c r="G7" s="35"/>
      <c r="H7" s="35"/>
      <c r="I7" s="36"/>
    </row>
    <row r="8" spans="1:9" x14ac:dyDescent="0.3">
      <c r="A8" s="34"/>
      <c r="B8" s="37" t="s">
        <v>42</v>
      </c>
      <c r="C8" s="35"/>
      <c r="D8" s="35"/>
      <c r="E8" s="35"/>
      <c r="F8" s="35"/>
      <c r="G8" s="35"/>
      <c r="H8" s="35"/>
      <c r="I8" s="36"/>
    </row>
    <row r="9" spans="1:9" x14ac:dyDescent="0.3">
      <c r="A9" s="34"/>
      <c r="B9" s="35"/>
      <c r="C9" s="35"/>
      <c r="D9" s="35"/>
      <c r="E9" s="35"/>
      <c r="F9" s="35"/>
      <c r="G9" s="35"/>
      <c r="H9" s="35"/>
      <c r="I9" s="36"/>
    </row>
    <row r="10" spans="1:9" x14ac:dyDescent="0.3">
      <c r="A10" s="34"/>
      <c r="B10" s="35" t="s">
        <v>67</v>
      </c>
      <c r="C10" s="35"/>
      <c r="D10" s="35"/>
      <c r="E10" s="35"/>
      <c r="F10" s="35"/>
      <c r="G10" s="35"/>
      <c r="H10" s="35"/>
      <c r="I10" s="36"/>
    </row>
    <row r="11" spans="1:9" x14ac:dyDescent="0.3">
      <c r="A11" s="34"/>
      <c r="B11" s="39"/>
      <c r="C11" s="35"/>
      <c r="D11" s="35"/>
      <c r="E11" s="35"/>
      <c r="F11" s="35"/>
      <c r="G11" s="35"/>
      <c r="H11" s="35"/>
      <c r="I11" s="36"/>
    </row>
    <row r="12" spans="1:9" x14ac:dyDescent="0.3">
      <c r="A12" s="34"/>
      <c r="B12" s="66" t="s">
        <v>68</v>
      </c>
      <c r="C12" s="38"/>
      <c r="D12" s="35"/>
      <c r="E12" s="35"/>
      <c r="F12" s="35"/>
      <c r="G12" s="40" t="s">
        <v>43</v>
      </c>
      <c r="H12" s="40" t="s">
        <v>44</v>
      </c>
      <c r="I12" s="36"/>
    </row>
    <row r="13" spans="1:9" x14ac:dyDescent="0.3">
      <c r="A13" s="34"/>
      <c r="B13" s="37" t="s">
        <v>45</v>
      </c>
      <c r="C13" s="37"/>
      <c r="D13" s="37"/>
      <c r="E13" s="37"/>
      <c r="F13" s="35"/>
      <c r="G13" s="67">
        <v>5</v>
      </c>
      <c r="H13" s="68">
        <v>4261567</v>
      </c>
      <c r="I13" s="36"/>
    </row>
    <row r="14" spans="1:9" x14ac:dyDescent="0.3">
      <c r="A14" s="34"/>
      <c r="B14" s="35" t="s">
        <v>46</v>
      </c>
      <c r="C14" s="35"/>
      <c r="D14" s="35"/>
      <c r="E14" s="35"/>
      <c r="F14" s="35"/>
      <c r="G14" s="69">
        <v>0</v>
      </c>
      <c r="H14" s="70">
        <v>0</v>
      </c>
      <c r="I14" s="36"/>
    </row>
    <row r="15" spans="1:9" x14ac:dyDescent="0.3">
      <c r="A15" s="34"/>
      <c r="B15" s="35" t="s">
        <v>47</v>
      </c>
      <c r="C15" s="35"/>
      <c r="D15" s="35"/>
      <c r="E15" s="35"/>
      <c r="F15" s="35"/>
      <c r="G15" s="69">
        <v>0</v>
      </c>
      <c r="H15" s="70">
        <v>0</v>
      </c>
      <c r="I15" s="36"/>
    </row>
    <row r="16" spans="1:9" x14ac:dyDescent="0.3">
      <c r="A16" s="34"/>
      <c r="B16" s="35" t="s">
        <v>48</v>
      </c>
      <c r="C16" s="35"/>
      <c r="D16" s="35"/>
      <c r="E16" s="35"/>
      <c r="F16" s="35"/>
      <c r="G16" s="69">
        <v>5</v>
      </c>
      <c r="H16" s="70">
        <v>4261567</v>
      </c>
      <c r="I16" s="36"/>
    </row>
    <row r="17" spans="1:9" x14ac:dyDescent="0.3">
      <c r="A17" s="34"/>
      <c r="B17" s="35" t="s">
        <v>49</v>
      </c>
      <c r="C17" s="35"/>
      <c r="D17" s="35"/>
      <c r="E17" s="35"/>
      <c r="F17" s="35"/>
      <c r="G17" s="69">
        <v>0</v>
      </c>
      <c r="H17" s="70">
        <v>0</v>
      </c>
      <c r="I17" s="36"/>
    </row>
    <row r="18" spans="1:9" x14ac:dyDescent="0.3">
      <c r="A18" s="34"/>
      <c r="B18" s="35" t="s">
        <v>69</v>
      </c>
      <c r="C18" s="35"/>
      <c r="D18" s="35"/>
      <c r="E18" s="35"/>
      <c r="F18" s="35"/>
      <c r="G18" s="71">
        <v>0</v>
      </c>
      <c r="H18" s="72">
        <v>0</v>
      </c>
      <c r="I18" s="36"/>
    </row>
    <row r="19" spans="1:9" x14ac:dyDescent="0.3">
      <c r="A19" s="34"/>
      <c r="B19" s="37" t="s">
        <v>70</v>
      </c>
      <c r="C19" s="37"/>
      <c r="D19" s="37"/>
      <c r="E19" s="37"/>
      <c r="F19" s="35"/>
      <c r="G19" s="69">
        <f>SUM(G14:G18)</f>
        <v>5</v>
      </c>
      <c r="H19" s="68">
        <f>(H14+H15+H16+H17+H18)</f>
        <v>4261567</v>
      </c>
      <c r="I19" s="36"/>
    </row>
    <row r="20" spans="1:9" ht="17.25" thickBot="1" x14ac:dyDescent="0.35">
      <c r="A20" s="34"/>
      <c r="B20" s="37"/>
      <c r="C20" s="37"/>
      <c r="D20" s="35"/>
      <c r="E20" s="35"/>
      <c r="F20" s="35"/>
      <c r="G20" s="73"/>
      <c r="H20" s="74"/>
      <c r="I20" s="36"/>
    </row>
    <row r="21" spans="1:9" ht="17.25" thickTop="1" x14ac:dyDescent="0.3">
      <c r="A21" s="34"/>
      <c r="B21" s="37"/>
      <c r="C21" s="37"/>
      <c r="D21" s="35"/>
      <c r="E21" s="35"/>
      <c r="F21" s="35"/>
      <c r="G21" s="56"/>
      <c r="H21" s="50"/>
      <c r="I21" s="36"/>
    </row>
    <row r="22" spans="1:9" x14ac:dyDescent="0.3">
      <c r="A22" s="34"/>
      <c r="B22" s="35"/>
      <c r="C22" s="35"/>
      <c r="D22" s="35"/>
      <c r="E22" s="35"/>
      <c r="F22" s="56"/>
      <c r="G22" s="56"/>
      <c r="H22" s="56"/>
      <c r="I22" s="36"/>
    </row>
    <row r="23" spans="1:9" ht="17.25" thickBot="1" x14ac:dyDescent="0.35">
      <c r="A23" s="34"/>
      <c r="B23" s="58"/>
      <c r="C23" s="58"/>
      <c r="D23" s="35"/>
      <c r="E23" s="35"/>
      <c r="F23" s="58"/>
      <c r="G23" s="58"/>
      <c r="H23" s="56"/>
      <c r="I23" s="36"/>
    </row>
    <row r="24" spans="1:9" x14ac:dyDescent="0.3">
      <c r="A24" s="34"/>
      <c r="B24" s="56" t="s">
        <v>71</v>
      </c>
      <c r="C24" s="56"/>
      <c r="D24" s="35"/>
      <c r="E24" s="35"/>
      <c r="F24" s="56" t="s">
        <v>72</v>
      </c>
      <c r="G24" s="56"/>
      <c r="H24" s="56"/>
      <c r="I24" s="36"/>
    </row>
    <row r="25" spans="1:9" ht="17.25" thickBot="1" x14ac:dyDescent="0.35">
      <c r="A25" s="60"/>
      <c r="B25" s="61"/>
      <c r="C25" s="61"/>
      <c r="D25" s="61"/>
      <c r="E25" s="61"/>
      <c r="F25" s="58"/>
      <c r="G25" s="58"/>
      <c r="H25" s="58"/>
      <c r="I25" s="62"/>
    </row>
  </sheetData>
  <mergeCells count="3">
    <mergeCell ref="A1:B2"/>
    <mergeCell ref="C1:H1"/>
    <mergeCell ref="C2:H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FOR_CSA_018</vt:lpstr>
      <vt:lpstr>FOR_CSA_04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finaciera</dc:creator>
  <cp:lastModifiedBy>Natalia Elena Granados Oviedo</cp:lastModifiedBy>
  <dcterms:created xsi:type="dcterms:W3CDTF">2023-11-08T16:48:31Z</dcterms:created>
  <dcterms:modified xsi:type="dcterms:W3CDTF">2023-11-30T21:54:23Z</dcterms:modified>
</cp:coreProperties>
</file>