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027868 HOME INTEGRAL HEALTH SERVICE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4" r:id="rId3"/>
  </sheets>
  <definedNames>
    <definedName name="_xlnm._FilterDatabase" localSheetId="1" hidden="1">'ESTADO DE CADA FACTURA'!$A$2:$P$14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K1" i="2"/>
  <c r="H1" i="2" l="1"/>
  <c r="G1" i="2"/>
  <c r="I29" i="4" l="1"/>
  <c r="H29" i="4"/>
  <c r="I27" i="4"/>
  <c r="H27" i="4"/>
  <c r="I24" i="4"/>
  <c r="H24" i="4"/>
  <c r="H31" i="4" l="1"/>
  <c r="I31" i="4"/>
  <c r="H1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<sst xmlns="http://schemas.openxmlformats.org/spreadsheetml/2006/main" count="194" uniqueCount="94">
  <si>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</si>
  <si>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</si>
  <si>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</si>
  <si>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</si>
  <si>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</si>
  <si>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</si>
  <si>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</si>
  <si>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</si>
  <si>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</si>
  <si>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</si>
  <si>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</si>
  <si>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domiciliaria</t>
  </si>
  <si>
    <t>Cali</t>
  </si>
  <si>
    <t>HOME INTEGRAL HEALTH SERVICES</t>
  </si>
  <si>
    <t>FEV</t>
  </si>
  <si>
    <t>EVENTO</t>
  </si>
  <si>
    <t>sin radicado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</si>
  <si>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</si>
  <si>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</si>
  <si>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</si>
  <si>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</si>
  <si>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</si>
  <si>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</si>
  <si>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</si>
  <si>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</si>
  <si>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</si>
  <si>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</si>
  <si>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</si>
  <si>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</si>
  <si>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</si>
  <si>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</si>
  <si>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</si>
  <si>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</si>
  <si>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</si>
  <si>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</si>
  <si>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</si>
  <si>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</si>
  <si>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</si>
  <si>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</si>
  <si>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</si>
  <si>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</si>
  <si>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LLAVE</t>
  </si>
  <si>
    <t>FECHA FACT IPS</t>
  </si>
  <si>
    <t>VALOR FACT IPS</t>
  </si>
  <si>
    <t>SALDO FACT IPS</t>
  </si>
  <si>
    <t>VALOR CANCELADO SAP</t>
  </si>
  <si>
    <t>DOC COMPENSACION SAP</t>
  </si>
  <si>
    <t>FECHA COMPENSACION SAP</t>
  </si>
  <si>
    <t>F CORTE</t>
  </si>
  <si>
    <t>FACTURA DEVUELTA</t>
  </si>
  <si>
    <t>Señores : HOME INTEGRAL HEALTH SERVICES</t>
  </si>
  <si>
    <t>NIT: 901027868</t>
  </si>
  <si>
    <t>Manuel Antonio Vasquez Moreno</t>
  </si>
  <si>
    <t>Representante legal  -Home Integral Healt S.</t>
  </si>
  <si>
    <t>SANTIAGO DE CALI , NOVIEMBRE 23 DE 2023</t>
  </si>
  <si>
    <t>Número de Factura</t>
  </si>
  <si>
    <t>FEV11</t>
  </si>
  <si>
    <t>FEV15</t>
  </si>
  <si>
    <t>FEV10</t>
  </si>
  <si>
    <t>FEV14</t>
  </si>
  <si>
    <t>FEV13</t>
  </si>
  <si>
    <t>FEV7</t>
  </si>
  <si>
    <t>FEV5</t>
  </si>
  <si>
    <t>FEV4</t>
  </si>
  <si>
    <t>FEV9</t>
  </si>
  <si>
    <t>FEV16</t>
  </si>
  <si>
    <t>FEV3</t>
  </si>
  <si>
    <t>FEV8</t>
  </si>
  <si>
    <t>901027868_FEV11</t>
  </si>
  <si>
    <t>901027868_FEV15</t>
  </si>
  <si>
    <t>901027868_FEV10</t>
  </si>
  <si>
    <t>901027868_FEV14</t>
  </si>
  <si>
    <t>901027868_FEV13</t>
  </si>
  <si>
    <t>901027868_FEV7</t>
  </si>
  <si>
    <t>901027868_FEV5</t>
  </si>
  <si>
    <t>901027868_FEV4</t>
  </si>
  <si>
    <t>901027868_FEV9</t>
  </si>
  <si>
    <t>901027868_FEV16</t>
  </si>
  <si>
    <t>901027868_FEV3</t>
  </si>
  <si>
    <t>901027868_FEV8</t>
  </si>
  <si>
    <t>Fecha Radicado EPS</t>
  </si>
  <si>
    <t>ESTADO EPS NOVIEMBRE 23</t>
  </si>
  <si>
    <t>Boxalud</t>
  </si>
  <si>
    <t>Finalizada</t>
  </si>
  <si>
    <t>Devuelta</t>
  </si>
  <si>
    <t>Valor Devolución</t>
  </si>
  <si>
    <t>Objeción</t>
  </si>
  <si>
    <t>13.07.2023</t>
  </si>
  <si>
    <t>FACTURA CANCELADA</t>
  </si>
  <si>
    <t xml:space="preserve">AUT_DEVOLUCION DE FACTURA CON SOPORTES COMPLETOS: 1.NO SE EVIDENCIA AUTORIZACION PARA LOS SERVICIOS FACTURADOS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</si>
  <si>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AUTORIZACION:DEVOLUCION DE FACTURA CON SOPORTES COMPLETOS 1.NO SE EVINDENCIA DATOS DEL USUARIO A QUIEN FACTURA SERVICI  2.NO SE EVIDNCIA AUTORIZACION PARA LOS SERV. FACTURADOS 3.NO SE EVINDENCIA EL PERIODO DE FACTURACION.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</si>
  <si>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AUT_dEVOLUCION DE FACTURA CON SOPORTES COMPLETOS: 1.NO SE EVINDENCIA AUTORIZACION PARA LOS SERVICIOS FACTURADO          S DURANTE EL PERIODO 1-30 SEPT 2022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</si>
  <si>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AUT_DEVOLICION DE FACTURA CON SOPORTES COMPLETOS 1.NO SE EVINDENCIA AUTORIZACION PARA LOS SERVICIOS FACTURADO           DURANTE EL PERIODO AGOSTO 2022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</si>
  <si>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AUT:DEVOLUICION DE FACTURA CON SOPORTES COMPLETOS: 1.NO SE EVINDENCIA AUTORIZACION PARA LOS SERVICIOS FACTURADO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</si>
</sst>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164" fontId="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0" fillId="2" borderId="1" xfId="0" applyFill="1" applyBorder="1"/>
    <xf numFmtId="0" fontId="6" fillId="0" borderId="0" xfId="1" applyFont="1"/>
    <xf numFmtId="0" fontId="6" fillId="0" borderId="4" xfId="1" applyFont="1" applyBorder="1" applyAlignment="1">
      <alignment horizontal="centerContinuous"/>
    </xf>
    <xf numFmtId="0" fontId="6" fillId="0" borderId="5" xfId="1" applyFont="1" applyBorder="1" applyAlignment="1">
      <alignment horizontal="centerContinuous"/>
    </xf>
    <xf numFmtId="0" fontId="7" fillId="0" borderId="4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4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/>
    </xf>
    <xf numFmtId="0" fontId="6" fillId="0" borderId="12" xfId="1" applyFont="1" applyBorder="1" applyAlignment="1">
      <alignment horizontal="centerContinuous"/>
    </xf>
    <xf numFmtId="0" fontId="6" fillId="0" borderId="8" xfId="1" applyFont="1" applyBorder="1"/>
    <xf numFmtId="0" fontId="6" fillId="0" borderId="9" xfId="1" applyFont="1" applyBorder="1"/>
    <xf numFmtId="0" fontId="7" fillId="0" borderId="0" xfId="1" applyFont="1"/>
    <xf numFmtId="14" fontId="6" fillId="0" borderId="0" xfId="1" applyNumberFormat="1" applyFont="1"/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right"/>
    </xf>
    <xf numFmtId="1" fontId="6" fillId="0" borderId="11" xfId="1" applyNumberFormat="1" applyFont="1" applyBorder="1" applyAlignment="1">
      <alignment horizontal="center"/>
    </xf>
    <xf numFmtId="165" fontId="6" fillId="0" borderId="11" xfId="1" applyNumberFormat="1" applyFont="1" applyBorder="1" applyAlignment="1">
      <alignment horizontal="right"/>
    </xf>
    <xf numFmtId="165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5" xfId="1" applyNumberFormat="1" applyFont="1" applyBorder="1" applyAlignment="1">
      <alignment horizontal="center"/>
    </xf>
    <xf numFmtId="165" fontId="7" fillId="0" borderId="15" xfId="1" applyNumberFormat="1" applyFont="1" applyBorder="1" applyAlignment="1">
      <alignment horizontal="right"/>
    </xf>
    <xf numFmtId="165" fontId="6" fillId="0" borderId="0" xfId="1" applyNumberFormat="1" applyFont="1"/>
    <xf numFmtId="165" fontId="6" fillId="0" borderId="11" xfId="1" applyNumberFormat="1" applyFont="1" applyBorder="1"/>
    <xf numFmtId="165" fontId="7" fillId="0" borderId="11" xfId="1" applyNumberFormat="1" applyFont="1" applyBorder="1"/>
    <xf numFmtId="165" fontId="7" fillId="0" borderId="0" xfId="1" applyNumberFormat="1" applyFont="1"/>
    <xf numFmtId="0" fontId="6" fillId="0" borderId="10" xfId="1" applyFont="1" applyBorder="1"/>
    <xf numFmtId="0" fontId="6" fillId="0" borderId="11" xfId="1" applyFont="1" applyBorder="1"/>
    <xf numFmtId="0" fontId="6" fillId="0" borderId="12" xfId="1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2" applyNumberFormat="1" applyFont="1" applyBorder="1"/>
    <xf numFmtId="167" fontId="1" fillId="0" borderId="0" xfId="2" applyNumberFormat="1" applyFont="1"/>
    <xf numFmtId="0" fontId="0" fillId="0" borderId="0" xfId="0" applyAlignment="1">
      <alignment wrapText="1"/>
    </xf>
    <xf numFmtId="166" fontId="7" fillId="0" borderId="0" xfId="1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7" fontId="0" fillId="0" borderId="0" xfId="2" applyNumberFormat="1" applyFont="1"/>
    <xf numFmtId="167" fontId="1" fillId="5" borderId="1" xfId="2" applyNumberFormat="1" applyFont="1" applyFill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zoomScale="120" zoomScaleNormal="120" workbookViewId="0">
      <selection activeCell="A7" sqref="A7"/>
    </sheetView>
  </sheetViews>
  <sheetFormatPr baseColWidth="10" defaultRowHeight="15" x14ac:dyDescent="0.25"/>
  <cols>
    <col min="2" max="2" width="32.42578125" bestFit="1" customWidth="1"/>
    <col min="3" max="3" width="9" customWidth="1"/>
    <col min="4" max="4" width="8.85546875" customWidth="1"/>
    <col min="5" max="5" width="11.85546875" customWidth="1"/>
    <col min="6" max="6" width="15.28515625" customWidth="1"/>
    <col min="7" max="7" width="15.85546875" customWidth="1"/>
    <col min="8" max="8" width="9.85546875" customWidth="1"/>
    <col min="9" max="9" width="15.7109375" bestFit="1" customWidth="1"/>
    <col min="10" max="10" width="11.425781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3</v>
      </c>
      <c r="F1" s="2" t="s">
        <v>2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/>
    </row>
    <row r="2" spans="1:12" x14ac:dyDescent="0.25">
      <c r="A2" s="1">
        <v>901027868</v>
      </c>
      <c r="B2" s="1" t="s">
        <v>13</v>
      </c>
      <c r="C2" s="4" t="s">
        <v>14</v>
      </c>
      <c r="D2" s="5">
        <v>3</v>
      </c>
      <c r="E2" s="6"/>
      <c r="F2" s="6">
        <v>20230321</v>
      </c>
      <c r="G2" s="1">
        <v>4395500</v>
      </c>
      <c r="H2" s="1">
        <v>4395500</v>
      </c>
      <c r="I2" s="7" t="s">
        <v>15</v>
      </c>
      <c r="J2" s="7" t="s">
        <v>12</v>
      </c>
      <c r="K2" s="7" t="s">
        <v>11</v>
      </c>
      <c r="L2" s="1" t="s">
        <v>16</v>
      </c>
    </row>
    <row r="3" spans="1:12" x14ac:dyDescent="0.25">
      <c r="A3" s="1">
        <v>901027868</v>
      </c>
      <c r="B3" s="1" t="s">
        <v>13</v>
      </c>
      <c r="C3" s="4" t="s">
        <v>14</v>
      </c>
      <c r="D3" s="5">
        <v>8</v>
      </c>
      <c r="E3" s="6"/>
      <c r="F3" s="6">
        <v>20230321</v>
      </c>
      <c r="G3" s="1">
        <v>5094250</v>
      </c>
      <c r="H3" s="1">
        <v>5094250</v>
      </c>
      <c r="I3" s="7" t="s">
        <v>15</v>
      </c>
      <c r="J3" s="7" t="s">
        <v>12</v>
      </c>
      <c r="K3" s="7" t="s">
        <v>11</v>
      </c>
      <c r="L3" s="1" t="s">
        <v>16</v>
      </c>
    </row>
    <row r="4" spans="1:12" x14ac:dyDescent="0.25">
      <c r="A4" s="1">
        <v>901027868</v>
      </c>
      <c r="B4" s="1" t="s">
        <v>13</v>
      </c>
      <c r="C4" s="4" t="s">
        <v>14</v>
      </c>
      <c r="D4" s="5">
        <v>11</v>
      </c>
      <c r="E4" s="6">
        <v>23389297</v>
      </c>
      <c r="F4" s="6">
        <v>20230321</v>
      </c>
      <c r="G4" s="1">
        <v>446800</v>
      </c>
      <c r="H4" s="1">
        <v>446800</v>
      </c>
      <c r="I4" s="7" t="s">
        <v>15</v>
      </c>
      <c r="J4" s="7" t="s">
        <v>12</v>
      </c>
      <c r="K4" s="7" t="s">
        <v>11</v>
      </c>
      <c r="L4" s="1"/>
    </row>
    <row r="5" spans="1:12" x14ac:dyDescent="0.25">
      <c r="A5" s="1">
        <v>901027868</v>
      </c>
      <c r="B5" s="1" t="s">
        <v>13</v>
      </c>
      <c r="C5" s="4" t="s">
        <v>14</v>
      </c>
      <c r="D5" s="5">
        <v>9</v>
      </c>
      <c r="E5" s="6"/>
      <c r="F5" s="6">
        <v>20230321</v>
      </c>
      <c r="G5" s="1">
        <v>5094250</v>
      </c>
      <c r="H5" s="1">
        <v>5094250</v>
      </c>
      <c r="I5" s="7" t="s">
        <v>15</v>
      </c>
      <c r="J5" s="7" t="s">
        <v>12</v>
      </c>
      <c r="K5" s="7" t="s">
        <v>11</v>
      </c>
      <c r="L5" s="1" t="s">
        <v>16</v>
      </c>
    </row>
    <row r="6" spans="1:12" x14ac:dyDescent="0.25">
      <c r="A6" s="1">
        <v>901027868</v>
      </c>
      <c r="B6" s="1" t="s">
        <v>13</v>
      </c>
      <c r="C6" s="4" t="s">
        <v>14</v>
      </c>
      <c r="D6" s="5">
        <v>16</v>
      </c>
      <c r="E6" s="6"/>
      <c r="F6" s="6">
        <v>20230321</v>
      </c>
      <c r="G6" s="1">
        <v>4675000</v>
      </c>
      <c r="H6" s="1">
        <v>4675000</v>
      </c>
      <c r="I6" s="1" t="s">
        <v>15</v>
      </c>
      <c r="J6" s="1" t="s">
        <v>12</v>
      </c>
      <c r="K6" s="1" t="s">
        <v>11</v>
      </c>
      <c r="L6" s="1" t="s">
        <v>16</v>
      </c>
    </row>
    <row r="7" spans="1:12" x14ac:dyDescent="0.25">
      <c r="A7" s="1">
        <v>901027868</v>
      </c>
      <c r="B7" s="1" t="s">
        <v>13</v>
      </c>
      <c r="C7" s="4" t="s">
        <v>14</v>
      </c>
      <c r="D7" s="5">
        <v>10</v>
      </c>
      <c r="E7" s="6">
        <v>23389297</v>
      </c>
      <c r="F7" s="6">
        <v>20230321</v>
      </c>
      <c r="G7" s="1">
        <v>45000</v>
      </c>
      <c r="H7" s="1">
        <v>45000</v>
      </c>
      <c r="I7" s="1" t="s">
        <v>15</v>
      </c>
      <c r="J7" s="1" t="s">
        <v>12</v>
      </c>
      <c r="K7" s="1" t="s">
        <v>11</v>
      </c>
      <c r="L7" s="1"/>
    </row>
    <row r="8" spans="1:12" x14ac:dyDescent="0.25">
      <c r="A8" s="1">
        <v>901027868</v>
      </c>
      <c r="B8" s="1" t="s">
        <v>13</v>
      </c>
      <c r="C8" s="4" t="s">
        <v>14</v>
      </c>
      <c r="D8" s="5">
        <v>14</v>
      </c>
      <c r="E8" s="6">
        <v>23389297</v>
      </c>
      <c r="F8" s="6">
        <v>20230321</v>
      </c>
      <c r="G8" s="1">
        <v>1102500</v>
      </c>
      <c r="H8" s="1">
        <v>1102500</v>
      </c>
      <c r="I8" s="1" t="s">
        <v>15</v>
      </c>
      <c r="J8" s="1" t="s">
        <v>12</v>
      </c>
      <c r="K8" s="1" t="s">
        <v>11</v>
      </c>
      <c r="L8" s="1"/>
    </row>
    <row r="9" spans="1:12" x14ac:dyDescent="0.25">
      <c r="A9" s="1">
        <v>901027868</v>
      </c>
      <c r="B9" s="1" t="s">
        <v>13</v>
      </c>
      <c r="C9" s="4" t="s">
        <v>14</v>
      </c>
      <c r="D9" s="5">
        <v>13</v>
      </c>
      <c r="E9" s="6">
        <v>23389297</v>
      </c>
      <c r="F9" s="6">
        <v>20230321</v>
      </c>
      <c r="G9" s="1">
        <v>1018600</v>
      </c>
      <c r="H9" s="1">
        <v>1018600</v>
      </c>
      <c r="I9" s="1" t="s">
        <v>15</v>
      </c>
      <c r="J9" s="1" t="s">
        <v>12</v>
      </c>
      <c r="K9" s="1" t="s">
        <v>11</v>
      </c>
      <c r="L9" s="1"/>
    </row>
    <row r="10" spans="1:12" x14ac:dyDescent="0.25">
      <c r="A10" s="1">
        <v>901027868</v>
      </c>
      <c r="B10" s="1" t="s">
        <v>13</v>
      </c>
      <c r="C10" s="4" t="s">
        <v>14</v>
      </c>
      <c r="D10" s="5">
        <v>7</v>
      </c>
      <c r="E10" s="6"/>
      <c r="F10" s="6">
        <v>20230321</v>
      </c>
      <c r="G10" s="1">
        <v>4954500</v>
      </c>
      <c r="H10" s="1">
        <v>4954500</v>
      </c>
      <c r="I10" s="1" t="s">
        <v>15</v>
      </c>
      <c r="J10" s="1" t="s">
        <v>12</v>
      </c>
      <c r="K10" s="1" t="s">
        <v>11</v>
      </c>
      <c r="L10" s="1" t="s">
        <v>16</v>
      </c>
    </row>
    <row r="11" spans="1:12" x14ac:dyDescent="0.25">
      <c r="A11" s="1">
        <v>901027868</v>
      </c>
      <c r="B11" s="1" t="s">
        <v>13</v>
      </c>
      <c r="C11" s="4" t="s">
        <v>14</v>
      </c>
      <c r="D11" s="5">
        <v>5</v>
      </c>
      <c r="E11" s="6"/>
      <c r="F11" s="6">
        <v>20230321</v>
      </c>
      <c r="G11" s="1">
        <v>5094250</v>
      </c>
      <c r="H11" s="1">
        <v>5094250</v>
      </c>
      <c r="I11" s="1" t="s">
        <v>15</v>
      </c>
      <c r="J11" s="1" t="s">
        <v>12</v>
      </c>
      <c r="K11" s="1" t="s">
        <v>11</v>
      </c>
      <c r="L11" s="1" t="s">
        <v>16</v>
      </c>
    </row>
    <row r="12" spans="1:12" x14ac:dyDescent="0.25">
      <c r="A12" s="1">
        <v>901027868</v>
      </c>
      <c r="B12" s="1" t="s">
        <v>13</v>
      </c>
      <c r="C12" s="4" t="s">
        <v>14</v>
      </c>
      <c r="D12" s="5">
        <v>15</v>
      </c>
      <c r="E12" s="6">
        <v>23389297</v>
      </c>
      <c r="F12" s="6">
        <v>20230321</v>
      </c>
      <c r="G12" s="1">
        <v>390950</v>
      </c>
      <c r="H12" s="1">
        <v>390950</v>
      </c>
      <c r="I12" s="1" t="s">
        <v>15</v>
      </c>
      <c r="J12" s="1" t="s">
        <v>12</v>
      </c>
      <c r="K12" s="1" t="s">
        <v>11</v>
      </c>
      <c r="L12" s="1"/>
    </row>
    <row r="13" spans="1:12" x14ac:dyDescent="0.25">
      <c r="A13" s="1">
        <v>901027868</v>
      </c>
      <c r="B13" s="1" t="s">
        <v>13</v>
      </c>
      <c r="C13" s="4" t="s">
        <v>14</v>
      </c>
      <c r="D13" s="5">
        <v>4</v>
      </c>
      <c r="E13" s="6"/>
      <c r="F13" s="6">
        <v>20230321</v>
      </c>
      <c r="G13" s="1">
        <v>4954500</v>
      </c>
      <c r="H13" s="1">
        <v>4954500</v>
      </c>
      <c r="I13" s="1" t="s">
        <v>15</v>
      </c>
      <c r="J13" s="1" t="s">
        <v>12</v>
      </c>
      <c r="K13" s="1" t="s">
        <v>11</v>
      </c>
      <c r="L13" s="1" t="s">
        <v>16</v>
      </c>
    </row>
    <row r="14" spans="1:12" x14ac:dyDescent="0.25">
      <c r="A14" s="1"/>
      <c r="B14" s="1"/>
      <c r="C14" s="1"/>
      <c r="D14" s="1"/>
      <c r="E14" s="1"/>
      <c r="F14" s="1"/>
      <c r="G14" s="1"/>
      <c r="H14" s="1">
        <f>SUM(H2:H13)</f>
        <v>37266100</v>
      </c>
      <c r="I14" s="1"/>
      <c r="J14" s="1"/>
      <c r="K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4"/>
  <sheetViews>
    <sheetView showGridLines="0" zoomScale="73" zoomScaleNormal="73" workbookViewId="0">
      <selection activeCell="H1" sqref="H1"/>
    </sheetView>
  </sheetViews>
  <sheetFormatPr baseColWidth="10" defaultRowHeight="15" x14ac:dyDescent="0.25"/>
  <cols>
    <col min="1" max="1" width="11.85546875" bestFit="1" customWidth="1"/>
    <col min="2" max="2" width="32" bestFit="1" customWidth="1"/>
    <col min="4" max="4" width="19.5703125" bestFit="1" customWidth="1"/>
    <col min="5" max="5" width="15.140625" bestFit="1" customWidth="1"/>
    <col min="6" max="6" width="15.140625" customWidth="1"/>
    <col min="7" max="8" width="16" bestFit="1" customWidth="1"/>
    <col min="9" max="9" width="47" bestFit="1" customWidth="1"/>
    <col min="10" max="10" width="10.7109375" bestFit="1" customWidth="1"/>
    <col min="11" max="11" width="14.28515625" style="61" customWidth="1"/>
    <col min="12" max="12" width="12.42578125" customWidth="1"/>
    <col min="13" max="13" width="15.5703125" customWidth="1"/>
    <col min="14" max="14" width="22.7109375" customWidth="1"/>
    <col min="15" max="15" width="19.85546875" customWidth="1"/>
    <col min="16" max="16" width="12.28515625" bestFit="1" customWidth="1"/>
  </cols>
  <sheetData>
    <row r="1" spans="1:16" x14ac:dyDescent="0.25">
      <c r="G1" s="56">
        <f>SUBTOTAL(9,G3:G14)</f>
        <v>34262250</v>
      </c>
      <c r="H1" s="56">
        <f>SUBTOTAL(9,H3:H14)</f>
        <v>34262250</v>
      </c>
      <c r="K1" s="56">
        <f>SUBTOTAL(9,K3:K14)</f>
        <v>34262250</v>
      </c>
      <c r="M1" s="56">
        <f>SUBTOTAL(9,M3:M14)</f>
        <v>0</v>
      </c>
    </row>
    <row r="2" spans="1:16" s="57" customFormat="1" ht="45" x14ac:dyDescent="0.25">
      <c r="A2" s="2" t="s">
        <v>6</v>
      </c>
      <c r="B2" s="2" t="s">
        <v>40</v>
      </c>
      <c r="C2" s="2" t="s">
        <v>55</v>
      </c>
      <c r="D2" s="50" t="s">
        <v>41</v>
      </c>
      <c r="E2" s="2" t="s">
        <v>42</v>
      </c>
      <c r="F2" s="2" t="s">
        <v>80</v>
      </c>
      <c r="G2" s="51" t="s">
        <v>43</v>
      </c>
      <c r="H2" s="51" t="s">
        <v>44</v>
      </c>
      <c r="I2" s="52" t="s">
        <v>81</v>
      </c>
      <c r="J2" s="59" t="s">
        <v>82</v>
      </c>
      <c r="K2" s="62" t="s">
        <v>85</v>
      </c>
      <c r="L2" s="60" t="s">
        <v>86</v>
      </c>
      <c r="M2" s="53" t="s">
        <v>45</v>
      </c>
      <c r="N2" s="52" t="s">
        <v>46</v>
      </c>
      <c r="O2" s="52" t="s">
        <v>47</v>
      </c>
      <c r="P2" s="2" t="s">
        <v>48</v>
      </c>
    </row>
    <row r="3" spans="1:16" hidden="1" x14ac:dyDescent="0.25">
      <c r="A3" s="1">
        <v>901027868</v>
      </c>
      <c r="B3" s="1" t="s">
        <v>13</v>
      </c>
      <c r="C3" s="1" t="s">
        <v>56</v>
      </c>
      <c r="D3" s="1" t="s">
        <v>68</v>
      </c>
      <c r="E3" s="54">
        <v>45006</v>
      </c>
      <c r="F3" s="54">
        <v>45009</v>
      </c>
      <c r="G3" s="55">
        <v>446800</v>
      </c>
      <c r="H3" s="55">
        <v>446800</v>
      </c>
      <c r="I3" s="1" t="s">
        <v>88</v>
      </c>
      <c r="J3" s="1" t="s">
        <v>83</v>
      </c>
      <c r="K3" s="55">
        <v>0</v>
      </c>
      <c r="L3" s="1"/>
      <c r="M3" s="55">
        <v>446800</v>
      </c>
      <c r="N3" s="1">
        <v>2201410084</v>
      </c>
      <c r="O3" s="1" t="s">
        <v>87</v>
      </c>
      <c r="P3" s="54">
        <v>45046</v>
      </c>
    </row>
    <row r="4" spans="1:16" hidden="1" x14ac:dyDescent="0.25">
      <c r="A4" s="1">
        <v>901027868</v>
      </c>
      <c r="B4" s="1" t="s">
        <v>13</v>
      </c>
      <c r="C4" s="1" t="s">
        <v>57</v>
      </c>
      <c r="D4" s="1" t="s">
        <v>69</v>
      </c>
      <c r="E4" s="54">
        <v>45006</v>
      </c>
      <c r="F4" s="54">
        <v>45009</v>
      </c>
      <c r="G4" s="55">
        <v>390950</v>
      </c>
      <c r="H4" s="55">
        <v>390950</v>
      </c>
      <c r="I4" s="1" t="s">
        <v>88</v>
      </c>
      <c r="J4" s="1" t="s">
        <v>83</v>
      </c>
      <c r="K4" s="55">
        <v>0</v>
      </c>
      <c r="L4" s="1"/>
      <c r="M4" s="55">
        <v>390950</v>
      </c>
      <c r="N4" s="1">
        <v>2201410084</v>
      </c>
      <c r="O4" s="1" t="s">
        <v>87</v>
      </c>
      <c r="P4" s="54">
        <v>45046</v>
      </c>
    </row>
    <row r="5" spans="1:16" hidden="1" x14ac:dyDescent="0.25">
      <c r="A5" s="1">
        <v>901027868</v>
      </c>
      <c r="B5" s="1" t="s">
        <v>13</v>
      </c>
      <c r="C5" s="1" t="s">
        <v>58</v>
      </c>
      <c r="D5" s="1" t="s">
        <v>70</v>
      </c>
      <c r="E5" s="54">
        <v>45006</v>
      </c>
      <c r="F5" s="54">
        <v>45009</v>
      </c>
      <c r="G5" s="55">
        <v>45000</v>
      </c>
      <c r="H5" s="55">
        <v>45000</v>
      </c>
      <c r="I5" s="1" t="s">
        <v>88</v>
      </c>
      <c r="J5" s="1" t="s">
        <v>83</v>
      </c>
      <c r="K5" s="55">
        <v>0</v>
      </c>
      <c r="L5" s="1"/>
      <c r="M5" s="55">
        <v>45000</v>
      </c>
      <c r="N5" s="1">
        <v>2201410084</v>
      </c>
      <c r="O5" s="1" t="s">
        <v>87</v>
      </c>
      <c r="P5" s="54">
        <v>45046</v>
      </c>
    </row>
    <row r="6" spans="1:16" hidden="1" x14ac:dyDescent="0.25">
      <c r="A6" s="1">
        <v>901027868</v>
      </c>
      <c r="B6" s="1" t="s">
        <v>13</v>
      </c>
      <c r="C6" s="1" t="s">
        <v>59</v>
      </c>
      <c r="D6" s="1" t="s">
        <v>71</v>
      </c>
      <c r="E6" s="54">
        <v>45006</v>
      </c>
      <c r="F6" s="54">
        <v>45009</v>
      </c>
      <c r="G6" s="55">
        <v>1102500</v>
      </c>
      <c r="H6" s="55">
        <v>1102500</v>
      </c>
      <c r="I6" s="1" t="s">
        <v>88</v>
      </c>
      <c r="J6" s="1" t="s">
        <v>83</v>
      </c>
      <c r="K6" s="55">
        <v>0</v>
      </c>
      <c r="L6" s="1"/>
      <c r="M6" s="55">
        <v>1102500</v>
      </c>
      <c r="N6" s="1">
        <v>2201410084</v>
      </c>
      <c r="O6" s="1" t="s">
        <v>87</v>
      </c>
      <c r="P6" s="54">
        <v>45046</v>
      </c>
    </row>
    <row r="7" spans="1:16" hidden="1" x14ac:dyDescent="0.25">
      <c r="A7" s="1">
        <v>901027868</v>
      </c>
      <c r="B7" s="1" t="s">
        <v>13</v>
      </c>
      <c r="C7" s="1" t="s">
        <v>60</v>
      </c>
      <c r="D7" s="1" t="s">
        <v>72</v>
      </c>
      <c r="E7" s="54">
        <v>45006</v>
      </c>
      <c r="F7" s="54">
        <v>45009</v>
      </c>
      <c r="G7" s="55">
        <v>1018600</v>
      </c>
      <c r="H7" s="55">
        <v>1018600</v>
      </c>
      <c r="I7" s="1" t="s">
        <v>88</v>
      </c>
      <c r="J7" s="1" t="s">
        <v>83</v>
      </c>
      <c r="K7" s="55">
        <v>0</v>
      </c>
      <c r="L7" s="1"/>
      <c r="M7" s="55">
        <v>1018600</v>
      </c>
      <c r="N7" s="1">
        <v>2201410084</v>
      </c>
      <c r="O7" s="1" t="s">
        <v>87</v>
      </c>
      <c r="P7" s="54">
        <v>45046</v>
      </c>
    </row>
    <row r="8" spans="1:16" x14ac:dyDescent="0.25">
      <c r="A8" s="1">
        <v>901027868</v>
      </c>
      <c r="B8" s="1" t="s">
        <v>13</v>
      </c>
      <c r="C8" s="1" t="s">
        <v>61</v>
      </c>
      <c r="D8" s="1" t="s">
        <v>73</v>
      </c>
      <c r="E8" s="54">
        <v>45006</v>
      </c>
      <c r="F8" s="54">
        <v>45006</v>
      </c>
      <c r="G8" s="55">
        <v>4954500</v>
      </c>
      <c r="H8" s="55">
        <v>4954500</v>
      </c>
      <c r="I8" s="1" t="s">
        <v>49</v>
      </c>
      <c r="J8" s="1" t="s">
        <v>84</v>
      </c>
      <c r="K8" s="55">
        <v>4954500</v>
      </c>
      <c r="L8" s="1" t="s">
        <v>89</v>
      </c>
      <c r="M8" s="55">
        <v>0</v>
      </c>
      <c r="N8" s="1"/>
      <c r="O8" s="1"/>
      <c r="P8" s="54">
        <v>45046</v>
      </c>
    </row>
    <row r="9" spans="1:16" x14ac:dyDescent="0.25">
      <c r="A9" s="1">
        <v>901027868</v>
      </c>
      <c r="B9" s="1" t="s">
        <v>13</v>
      </c>
      <c r="C9" s="1" t="s">
        <v>62</v>
      </c>
      <c r="D9" s="1" t="s">
        <v>74</v>
      </c>
      <c r="E9" s="54">
        <v>45006</v>
      </c>
      <c r="F9" s="54">
        <v>45006</v>
      </c>
      <c r="G9" s="55">
        <v>5094250</v>
      </c>
      <c r="H9" s="55">
        <v>5094250</v>
      </c>
      <c r="I9" s="1" t="s">
        <v>49</v>
      </c>
      <c r="J9" s="1" t="s">
        <v>84</v>
      </c>
      <c r="K9" s="55">
        <v>5094250</v>
      </c>
      <c r="L9" s="1" t="s">
        <v>90</v>
      </c>
      <c r="M9" s="55">
        <v>0</v>
      </c>
      <c r="N9" s="1"/>
      <c r="O9" s="1"/>
      <c r="P9" s="54">
        <v>45046</v>
      </c>
    </row>
    <row r="10" spans="1:16" x14ac:dyDescent="0.25">
      <c r="A10" s="1">
        <v>901027868</v>
      </c>
      <c r="B10" s="1" t="s">
        <v>13</v>
      </c>
      <c r="C10" s="1" t="s">
        <v>63</v>
      </c>
      <c r="D10" s="1" t="s">
        <v>75</v>
      </c>
      <c r="E10" s="54">
        <v>45006</v>
      </c>
      <c r="F10" s="54">
        <v>45006</v>
      </c>
      <c r="G10" s="55">
        <v>4954500</v>
      </c>
      <c r="H10" s="55">
        <v>4954500</v>
      </c>
      <c r="I10" s="1" t="s">
        <v>49</v>
      </c>
      <c r="J10" s="1" t="s">
        <v>84</v>
      </c>
      <c r="K10" s="55">
        <v>4954500</v>
      </c>
      <c r="L10" s="1" t="s">
        <v>91</v>
      </c>
      <c r="M10" s="55">
        <v>0</v>
      </c>
      <c r="N10" s="1"/>
      <c r="O10" s="1"/>
      <c r="P10" s="54">
        <v>45046</v>
      </c>
    </row>
    <row r="11" spans="1:16" x14ac:dyDescent="0.25">
      <c r="A11" s="1">
        <v>901027868</v>
      </c>
      <c r="B11" s="1" t="s">
        <v>13</v>
      </c>
      <c r="C11" s="1" t="s">
        <v>64</v>
      </c>
      <c r="D11" s="1" t="s">
        <v>76</v>
      </c>
      <c r="E11" s="54">
        <v>45006</v>
      </c>
      <c r="F11" s="54">
        <v>45006</v>
      </c>
      <c r="G11" s="55">
        <v>5094250</v>
      </c>
      <c r="H11" s="55">
        <v>5094250</v>
      </c>
      <c r="I11" s="1" t="s">
        <v>49</v>
      </c>
      <c r="J11" s="1" t="s">
        <v>84</v>
      </c>
      <c r="K11" s="55">
        <v>5094250</v>
      </c>
      <c r="L11" s="1" t="s">
        <v>90</v>
      </c>
      <c r="M11" s="55">
        <v>0</v>
      </c>
      <c r="N11" s="1"/>
      <c r="O11" s="1"/>
      <c r="P11" s="54">
        <v>45046</v>
      </c>
    </row>
    <row r="12" spans="1:16" x14ac:dyDescent="0.25">
      <c r="A12" s="1">
        <v>901027868</v>
      </c>
      <c r="B12" s="1" t="s">
        <v>13</v>
      </c>
      <c r="C12" s="1" t="s">
        <v>65</v>
      </c>
      <c r="D12" s="1" t="s">
        <v>77</v>
      </c>
      <c r="E12" s="54">
        <v>45006</v>
      </c>
      <c r="F12" s="54">
        <v>45006</v>
      </c>
      <c r="G12" s="55">
        <v>4675000</v>
      </c>
      <c r="H12" s="55">
        <v>4675000</v>
      </c>
      <c r="I12" s="1" t="s">
        <v>49</v>
      </c>
      <c r="J12" s="1" t="s">
        <v>84</v>
      </c>
      <c r="K12" s="55">
        <v>4675000</v>
      </c>
      <c r="L12" s="1" t="s">
        <v>90</v>
      </c>
      <c r="M12" s="55">
        <v>0</v>
      </c>
      <c r="N12" s="1"/>
      <c r="O12" s="1"/>
      <c r="P12" s="54">
        <v>45046</v>
      </c>
    </row>
    <row r="13" spans="1:16" x14ac:dyDescent="0.25">
      <c r="A13" s="1">
        <v>901027868</v>
      </c>
      <c r="B13" s="1" t="s">
        <v>13</v>
      </c>
      <c r="C13" s="1" t="s">
        <v>66</v>
      </c>
      <c r="D13" s="1" t="s">
        <v>78</v>
      </c>
      <c r="E13" s="54">
        <v>45006</v>
      </c>
      <c r="F13" s="54">
        <v>45006</v>
      </c>
      <c r="G13" s="55">
        <v>4395500</v>
      </c>
      <c r="H13" s="55">
        <v>4395500</v>
      </c>
      <c r="I13" s="1" t="s">
        <v>49</v>
      </c>
      <c r="J13" s="1" t="s">
        <v>84</v>
      </c>
      <c r="K13" s="55">
        <v>4395500</v>
      </c>
      <c r="L13" s="1" t="s">
        <v>92</v>
      </c>
      <c r="M13" s="55">
        <v>0</v>
      </c>
      <c r="N13" s="1"/>
      <c r="O13" s="1"/>
      <c r="P13" s="54">
        <v>45046</v>
      </c>
    </row>
    <row r="14" spans="1:16" x14ac:dyDescent="0.25">
      <c r="A14" s="1">
        <v>901027868</v>
      </c>
      <c r="B14" s="1" t="s">
        <v>13</v>
      </c>
      <c r="C14" s="1" t="s">
        <v>67</v>
      </c>
      <c r="D14" s="1" t="s">
        <v>79</v>
      </c>
      <c r="E14" s="54">
        <v>45006</v>
      </c>
      <c r="F14" s="54">
        <v>45006</v>
      </c>
      <c r="G14" s="55">
        <v>5094250</v>
      </c>
      <c r="H14" s="55">
        <v>5094250</v>
      </c>
      <c r="I14" s="1" t="s">
        <v>49</v>
      </c>
      <c r="J14" s="1" t="s">
        <v>84</v>
      </c>
      <c r="K14" s="55">
        <v>5094250</v>
      </c>
      <c r="L14" s="1" t="s">
        <v>93</v>
      </c>
      <c r="M14" s="55">
        <v>0</v>
      </c>
      <c r="N14" s="1"/>
      <c r="O14" s="1"/>
      <c r="P14" s="54">
        <v>45046</v>
      </c>
    </row>
  </sheetData>
  <autoFilter ref="A2:P14">
    <filterColumn colId="8">
      <filters>
        <filter val="FACTURA DEVUELTA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17</v>
      </c>
      <c r="E2" s="12"/>
      <c r="F2" s="12"/>
      <c r="G2" s="12"/>
      <c r="H2" s="12"/>
      <c r="I2" s="13"/>
      <c r="J2" s="14" t="s">
        <v>18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19</v>
      </c>
      <c r="E4" s="12"/>
      <c r="F4" s="12"/>
      <c r="G4" s="12"/>
      <c r="H4" s="12"/>
      <c r="I4" s="13"/>
      <c r="J4" s="14" t="s">
        <v>20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54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50</v>
      </c>
      <c r="J12" s="28"/>
    </row>
    <row r="13" spans="2:10" x14ac:dyDescent="0.2">
      <c r="B13" s="27"/>
      <c r="C13" s="29" t="s">
        <v>51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21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22</v>
      </c>
      <c r="D17" s="30"/>
      <c r="H17" s="32" t="s">
        <v>23</v>
      </c>
      <c r="I17" s="32" t="s">
        <v>24</v>
      </c>
      <c r="J17" s="28"/>
    </row>
    <row r="18" spans="2:10" x14ac:dyDescent="0.2">
      <c r="B18" s="27"/>
      <c r="C18" s="29" t="s">
        <v>25</v>
      </c>
      <c r="D18" s="29"/>
      <c r="E18" s="29"/>
      <c r="F18" s="29"/>
      <c r="H18" s="33">
        <v>12</v>
      </c>
      <c r="I18" s="58">
        <v>37266100</v>
      </c>
      <c r="J18" s="28"/>
    </row>
    <row r="19" spans="2:10" x14ac:dyDescent="0.2">
      <c r="B19" s="27"/>
      <c r="C19" s="8" t="s">
        <v>26</v>
      </c>
      <c r="H19" s="34">
        <v>5</v>
      </c>
      <c r="I19" s="35">
        <v>3003850</v>
      </c>
      <c r="J19" s="28"/>
    </row>
    <row r="20" spans="2:10" x14ac:dyDescent="0.2">
      <c r="B20" s="27"/>
      <c r="C20" s="8" t="s">
        <v>27</v>
      </c>
      <c r="H20" s="34">
        <v>7</v>
      </c>
      <c r="I20" s="35">
        <v>34262250</v>
      </c>
      <c r="J20" s="28"/>
    </row>
    <row r="21" spans="2:10" x14ac:dyDescent="0.2">
      <c r="B21" s="27"/>
      <c r="C21" s="8" t="s">
        <v>28</v>
      </c>
      <c r="H21" s="34">
        <v>0</v>
      </c>
      <c r="I21" s="36">
        <v>0</v>
      </c>
      <c r="J21" s="28"/>
    </row>
    <row r="22" spans="2:10" x14ac:dyDescent="0.2">
      <c r="B22" s="27"/>
      <c r="C22" s="8" t="s">
        <v>29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30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31</v>
      </c>
      <c r="D24" s="29"/>
      <c r="E24" s="29"/>
      <c r="F24" s="29"/>
      <c r="H24" s="33">
        <f>H19+H20+H21+H22+H23</f>
        <v>12</v>
      </c>
      <c r="I24" s="39">
        <f>I19+I20+I21+I22+I23</f>
        <v>37266100</v>
      </c>
      <c r="J24" s="28"/>
    </row>
    <row r="25" spans="2:10" x14ac:dyDescent="0.2">
      <c r="B25" s="27"/>
      <c r="C25" s="8" t="s">
        <v>32</v>
      </c>
      <c r="H25" s="34">
        <v>0</v>
      </c>
      <c r="I25" s="35">
        <v>0</v>
      </c>
      <c r="J25" s="28"/>
    </row>
    <row r="26" spans="2:10" ht="13.5" thickBot="1" x14ac:dyDescent="0.25">
      <c r="B26" s="27"/>
      <c r="C26" s="8" t="s">
        <v>33</v>
      </c>
      <c r="H26" s="37">
        <v>0</v>
      </c>
      <c r="I26" s="38">
        <v>0</v>
      </c>
      <c r="J26" s="28"/>
    </row>
    <row r="27" spans="2:10" x14ac:dyDescent="0.2">
      <c r="B27" s="27"/>
      <c r="C27" s="29" t="s">
        <v>34</v>
      </c>
      <c r="D27" s="29"/>
      <c r="E27" s="29"/>
      <c r="F27" s="29"/>
      <c r="H27" s="33">
        <f>H25+H26</f>
        <v>0</v>
      </c>
      <c r="I27" s="39">
        <f>I25+I26</f>
        <v>0</v>
      </c>
      <c r="J27" s="28"/>
    </row>
    <row r="28" spans="2:10" ht="13.5" thickBot="1" x14ac:dyDescent="0.25">
      <c r="B28" s="27"/>
      <c r="C28" s="8" t="s">
        <v>35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36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37</v>
      </c>
      <c r="D31" s="29"/>
      <c r="H31" s="41">
        <f>H24+H27+H29</f>
        <v>12</v>
      </c>
      <c r="I31" s="42">
        <f>I24+I27+I29</f>
        <v>37266100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5" t="s">
        <v>52</v>
      </c>
      <c r="D36" s="44"/>
      <c r="G36" s="45" t="s">
        <v>38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53</v>
      </c>
      <c r="G38" s="46" t="s">
        <v>39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2023-05-18T18:58:40Z</cp:lastPrinted>
  <dcterms:created xsi:type="dcterms:W3CDTF">2022-06-01T14:39:12Z</dcterms:created>
  <dcterms:modified xsi:type="dcterms:W3CDTF">2023-11-23T14:55:52Z</dcterms:modified>
</cp:coreProperties>
</file>