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90985703_ESE HOSp MARCO FIDEL SUAREz\"/>
    </mc:Choice>
  </mc:AlternateContent>
  <bookViews>
    <workbookView xWindow="-120" yWindow="-120" windowWidth="24240" windowHeight="13140" activeTab="4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externalReferences>
    <externalReference r:id="rId6"/>
  </externalReferences>
  <calcPr calcId="152511"/>
  <pivotCaches>
    <pivotCache cacheId="4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 l="1"/>
  <c r="H29" i="4"/>
  <c r="I25" i="4"/>
  <c r="H25" i="4"/>
  <c r="WUG6" i="4"/>
  <c r="H30" i="4" l="1"/>
  <c r="I30" i="4"/>
  <c r="N4" i="2" l="1"/>
  <c r="N5" i="2"/>
  <c r="N6" i="2"/>
  <c r="N7" i="2"/>
  <c r="N8" i="2"/>
  <c r="N9" i="2"/>
  <c r="N10" i="2"/>
  <c r="N11" i="2"/>
  <c r="N12" i="2"/>
  <c r="N3" i="2"/>
  <c r="K1" i="2"/>
  <c r="L1" i="2"/>
  <c r="J1" i="2"/>
  <c r="H12" i="1" l="1"/>
  <c r="I12" i="1"/>
  <c r="J12" i="1"/>
</calcChain>
</file>

<file path=xl/sharedStrings.xml><?xml version="1.0" encoding="utf-8"?>
<sst xmlns="http://schemas.openxmlformats.org/spreadsheetml/2006/main" count="144" uniqueCount="79">
  <si>
    <t xml:space="preserve"> </t>
  </si>
  <si>
    <t>GrupoNombre</t>
  </si>
  <si>
    <t>Consecutivo</t>
  </si>
  <si>
    <t>Fecha</t>
  </si>
  <si>
    <t>EstadoCartera</t>
  </si>
  <si>
    <t>NumeroRadicaciónEntidadCxC</t>
  </si>
  <si>
    <t>FechaRadicaciónEntidadCxC</t>
  </si>
  <si>
    <t>ValorRadicadoCxC</t>
  </si>
  <si>
    <t>ValorObjetado</t>
  </si>
  <si>
    <t>TotalSaldoFacturaFechaCorte</t>
  </si>
  <si>
    <t>CAJA DE COMPENSACION FAMILIAR COMFENALCO VALLE DEL CAUCA</t>
  </si>
  <si>
    <t>Difícil recaudo</t>
  </si>
  <si>
    <t>Radicada entidad</t>
  </si>
  <si>
    <t>ESE HOSPITAL MARCO FIDEL SUAREZ</t>
  </si>
  <si>
    <t>NIT</t>
  </si>
  <si>
    <t>PRESTADOR</t>
  </si>
  <si>
    <t>TipoFactura</t>
  </si>
  <si>
    <t>Factura</t>
  </si>
  <si>
    <t>Llave</t>
  </si>
  <si>
    <t>890985703_3075259</t>
  </si>
  <si>
    <t>890985703_3107186</t>
  </si>
  <si>
    <t>890985703_3112427</t>
  </si>
  <si>
    <t>890985703_3112429</t>
  </si>
  <si>
    <t>890985703_3144333</t>
  </si>
  <si>
    <t>890985703_3192679</t>
  </si>
  <si>
    <t>890985703_3209301</t>
  </si>
  <si>
    <t>890985703_3214767</t>
  </si>
  <si>
    <t>890985703_3224777</t>
  </si>
  <si>
    <t>890985703_3250185</t>
  </si>
  <si>
    <t>ESTADO EPS 11 DE NOVIEMBRE DE 2023</t>
  </si>
  <si>
    <t>EstadoFacturaBoxalud</t>
  </si>
  <si>
    <t>FACTURA NO RADICADA</t>
  </si>
  <si>
    <t>FACTURA CERRADA POR EXTEMPORANEIDAD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</si>
  <si>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</si>
  <si>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</si>
  <si>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</si>
  <si>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</si>
  <si>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</si>
  <si>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1</t>
  </si>
  <si>
    <t>RESUMEN DE CARTERA REVISADA POR LA EPS</t>
  </si>
  <si>
    <t>VERSION 1</t>
  </si>
  <si>
    <t>SANTIAGO DE CALI</t>
  </si>
  <si>
    <t>,</t>
  </si>
  <si>
    <t>Señores: ESE HOSPITAL MARCO FIDEL SUAREZ</t>
  </si>
  <si>
    <t>NIT: 890985703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</si>
  <si>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</si>
  <si>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</si>
  <si>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</si>
  <si>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</si>
  <si>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</si>
  <si>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</si>
  <si>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FACTRUA CERRADA POR EXTEMPORANEIDAD</t>
  </si>
  <si>
    <t>FACTURA CORRIENTE Y GLOSA POR CONCILIAR ($)</t>
  </si>
  <si>
    <t>GLOSA POR CONCILIAR</t>
  </si>
  <si>
    <t>SUB TOTAL CARTERA SUSTENTADA A LA IPS</t>
  </si>
  <si>
    <t>FACTURACION PENDIENTE PROGRAMACION DE PAGO</t>
  </si>
  <si>
    <t>FACTURA EN PROCESO INTERNO</t>
  </si>
  <si>
    <t xml:space="preserve">FACTURACION CORRIENTE  </t>
  </si>
  <si>
    <t>SUB TOTAL  CARTERA EN PROCESO POR LA EPS</t>
  </si>
  <si>
    <t>TOTAL CARTERA REVISADA</t>
  </si>
  <si>
    <t>NATALIA GRANADOS</t>
  </si>
  <si>
    <t>ANALISTA DE CUENTAS SALUD</t>
  </si>
  <si>
    <t>SANTIAGO DE CALI,11 DE NOVIEMBRE DE 2023</t>
  </si>
  <si>
    <t>A continuacion me permito remitir nuestra respuesta al estado de cartera presentado en la fecha: 30/10/2023</t>
  </si>
  <si>
    <t>Corte al dia: 01/11/2023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</si>
  <si>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</si>
  <si>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</si>
  <si>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</si>
  <si>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</si>
  <si>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FACTURA-GLOSA-DEVOLUCION ACEPTADA POR LA IPS ( $ )</t>
  </si>
  <si>
    <t>TOTAL CARTERA REVISADA CIRCULAR 030</t>
  </si>
  <si>
    <t>IPS</t>
  </si>
  <si>
    <t>EPS COMFENALCO VALLE</t>
  </si>
  <si>
    <t>Corte al dia: 30/10/2023</t>
  </si>
  <si>
    <t>OBSERVACION: LA IPS NO CUENTA CON CAPACITACION PARA EL INGRESO A BOXALUD SE INDICA LINK PARA ASISTENCIA EL 22/11/2023</t>
  </si>
  <si>
    <t>FACTURA CERRADA POR EXTEMPORANEIDAD: LA IPS SE COMPROMETE A REMITIR COMPROBANTE DE ENVIO PARA PODER BRINDAR</t>
  </si>
  <si>
    <t>TRAMITE A LA FACTURA 3075259 POR VALOR DE $70.350.752</t>
  </si>
  <si>
    <t>ALBA VELEZ SALAS</t>
  </si>
  <si>
    <t>IPS.PROFESIONAL UNIVERSITARIA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</si>
</sst>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[$-240A]d&quot; de &quot;mmmm&quot; de &quot;yyyy;@"/>
    <numFmt numFmtId="165" formatCode="&quot;$&quot;\ #,##0;[Red]&quot;$&quot;\ #,##0"/>
    <numFmt numFmtId="166" formatCode="_-* #,##0_-;\-* #,##0_-;_-* &quot;-&quot;??_-;_-@_-"/>
    <numFmt numFmtId="167" formatCode="[$$-240A]\ #,##0;\-[$$-240A]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" fillId="0" borderId="0"/>
  </cellStyleXfs>
  <cellXfs count="79">
    <xf numFmtId="0" fontId="0" fillId="0" borderId="0" xfId="0"/>
    <xf numFmtId="14" fontId="0" fillId="0" borderId="0" xfId="0" applyNumberFormat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 applyProtection="1">
      <alignment horizontal="left" vertical="center"/>
      <protection locked="0"/>
    </xf>
    <xf numFmtId="14" fontId="0" fillId="0" borderId="1" xfId="0" applyNumberFormat="1" applyBorder="1"/>
    <xf numFmtId="41" fontId="0" fillId="0" borderId="1" xfId="2" applyFont="1" applyBorder="1"/>
    <xf numFmtId="41" fontId="0" fillId="0" borderId="0" xfId="2" applyFont="1"/>
    <xf numFmtId="0" fontId="0" fillId="3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4" fillId="0" borderId="0" xfId="3" applyFont="1"/>
    <xf numFmtId="0" fontId="4" fillId="0" borderId="3" xfId="3" applyFont="1" applyBorder="1" applyAlignment="1">
      <alignment horizontal="centerContinuous"/>
    </xf>
    <xf numFmtId="0" fontId="4" fillId="0" borderId="4" xfId="3" applyFont="1" applyBorder="1" applyAlignment="1">
      <alignment horizontal="centerContinuous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4" fillId="0" borderId="7" xfId="3" applyFont="1" applyBorder="1" applyAlignment="1">
      <alignment horizontal="centerContinuous"/>
    </xf>
    <xf numFmtId="0" fontId="4" fillId="0" borderId="8" xfId="3" applyFont="1" applyBorder="1" applyAlignment="1">
      <alignment horizontal="centerContinuous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8" xfId="3" applyFont="1" applyBorder="1" applyAlignment="1">
      <alignment horizontal="centerContinuous" vertical="center"/>
    </xf>
    <xf numFmtId="0" fontId="5" fillId="0" borderId="13" xfId="3" applyFont="1" applyBorder="1" applyAlignment="1">
      <alignment horizontal="centerContinuous" vertical="center"/>
    </xf>
    <xf numFmtId="14" fontId="4" fillId="0" borderId="0" xfId="3" applyNumberFormat="1" applyFont="1"/>
    <xf numFmtId="0" fontId="4" fillId="0" borderId="9" xfId="3" applyFont="1" applyBorder="1" applyAlignment="1">
      <alignment horizontal="centerContinuous"/>
    </xf>
    <xf numFmtId="0" fontId="4" fillId="0" borderId="11" xfId="3" applyFont="1" applyBorder="1" applyAlignment="1">
      <alignment horizontal="centerContinuous"/>
    </xf>
    <xf numFmtId="164" fontId="4" fillId="0" borderId="0" xfId="3" applyNumberFormat="1" applyFont="1"/>
    <xf numFmtId="0" fontId="4" fillId="0" borderId="7" xfId="3" applyFont="1" applyBorder="1"/>
    <xf numFmtId="0" fontId="4" fillId="0" borderId="8" xfId="3" applyFont="1" applyBorder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0" fontId="5" fillId="0" borderId="0" xfId="3" applyFont="1"/>
    <xf numFmtId="42" fontId="5" fillId="0" borderId="0" xfId="3" applyNumberFormat="1" applyFont="1" applyAlignment="1">
      <alignment horizontal="right"/>
    </xf>
    <xf numFmtId="1" fontId="4" fillId="0" borderId="0" xfId="3" applyNumberFormat="1" applyFont="1" applyAlignment="1">
      <alignment horizontal="center"/>
    </xf>
    <xf numFmtId="165" fontId="4" fillId="0" borderId="0" xfId="3" applyNumberFormat="1" applyFont="1" applyAlignment="1">
      <alignment horizontal="right"/>
    </xf>
    <xf numFmtId="1" fontId="4" fillId="0" borderId="2" xfId="3" applyNumberFormat="1" applyFont="1" applyBorder="1" applyAlignment="1">
      <alignment horizontal="center"/>
    </xf>
    <xf numFmtId="165" fontId="4" fillId="0" borderId="2" xfId="3" applyNumberFormat="1" applyFont="1" applyBorder="1" applyAlignment="1">
      <alignment horizontal="right"/>
    </xf>
    <xf numFmtId="0" fontId="4" fillId="0" borderId="0" xfId="3" applyFont="1" applyAlignment="1">
      <alignment horizontal="center"/>
    </xf>
    <xf numFmtId="165" fontId="5" fillId="0" borderId="0" xfId="3" applyNumberFormat="1" applyFont="1" applyAlignment="1">
      <alignment horizontal="right"/>
    </xf>
    <xf numFmtId="1" fontId="4" fillId="0" borderId="10" xfId="3" applyNumberFormat="1" applyFont="1" applyBorder="1" applyAlignment="1">
      <alignment horizontal="center"/>
    </xf>
    <xf numFmtId="0" fontId="4" fillId="0" borderId="14" xfId="3" applyFont="1" applyBorder="1" applyAlignment="1">
      <alignment horizontal="center"/>
    </xf>
    <xf numFmtId="165" fontId="4" fillId="0" borderId="14" xfId="3" applyNumberFormat="1" applyFont="1" applyBorder="1" applyAlignment="1">
      <alignment horizontal="right"/>
    </xf>
    <xf numFmtId="165" fontId="4" fillId="0" borderId="0" xfId="3" applyNumberFormat="1" applyFont="1"/>
    <xf numFmtId="165" fontId="4" fillId="0" borderId="10" xfId="3" applyNumberFormat="1" applyFont="1" applyBorder="1"/>
    <xf numFmtId="0" fontId="4" fillId="0" borderId="9" xfId="3" applyFont="1" applyBorder="1"/>
    <xf numFmtId="0" fontId="4" fillId="0" borderId="10" xfId="3" applyFont="1" applyBorder="1"/>
    <xf numFmtId="0" fontId="4" fillId="0" borderId="11" xfId="3" applyFont="1" applyBorder="1"/>
    <xf numFmtId="1" fontId="5" fillId="0" borderId="0" xfId="3" applyNumberFormat="1" applyFont="1" applyAlignment="1">
      <alignment horizontal="center" vertical="center"/>
    </xf>
    <xf numFmtId="0" fontId="5" fillId="0" borderId="6" xfId="3" applyFont="1" applyBorder="1" applyAlignment="1">
      <alignment horizontal="center" vertical="center"/>
    </xf>
    <xf numFmtId="0" fontId="5" fillId="0" borderId="18" xfId="3" applyFont="1" applyBorder="1" applyAlignment="1">
      <alignment horizontal="center" vertical="center"/>
    </xf>
    <xf numFmtId="0" fontId="4" fillId="3" borderId="0" xfId="3" applyFont="1" applyFill="1"/>
    <xf numFmtId="166" fontId="5" fillId="0" borderId="0" xfId="1" applyNumberFormat="1" applyFont="1"/>
    <xf numFmtId="167" fontId="5" fillId="0" borderId="0" xfId="1" applyNumberFormat="1" applyFont="1" applyAlignment="1">
      <alignment horizontal="right"/>
    </xf>
    <xf numFmtId="166" fontId="4" fillId="0" borderId="0" xfId="1" applyNumberFormat="1" applyFont="1" applyAlignment="1">
      <alignment horizontal="center"/>
    </xf>
    <xf numFmtId="167" fontId="4" fillId="0" borderId="0" xfId="1" applyNumberFormat="1" applyFont="1" applyAlignment="1">
      <alignment horizontal="right"/>
    </xf>
    <xf numFmtId="166" fontId="4" fillId="0" borderId="2" xfId="1" applyNumberFormat="1" applyFont="1" applyBorder="1" applyAlignment="1">
      <alignment horizontal="center"/>
    </xf>
    <xf numFmtId="167" fontId="4" fillId="0" borderId="2" xfId="1" applyNumberFormat="1" applyFont="1" applyBorder="1" applyAlignment="1">
      <alignment horizontal="right"/>
    </xf>
    <xf numFmtId="166" fontId="4" fillId="0" borderId="14" xfId="1" applyNumberFormat="1" applyFont="1" applyBorder="1" applyAlignment="1">
      <alignment horizontal="center"/>
    </xf>
    <xf numFmtId="167" fontId="4" fillId="0" borderId="14" xfId="1" applyNumberFormat="1" applyFont="1" applyBorder="1" applyAlignment="1">
      <alignment horizontal="right"/>
    </xf>
    <xf numFmtId="0" fontId="4" fillId="0" borderId="0" xfId="3" applyFont="1" applyBorder="1"/>
    <xf numFmtId="0" fontId="4" fillId="0" borderId="3" xfId="3" applyFont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9" xfId="3" applyFont="1" applyBorder="1" applyAlignment="1">
      <alignment horizontal="center"/>
    </xf>
    <xf numFmtId="0" fontId="4" fillId="0" borderId="11" xfId="3" applyFont="1" applyBorder="1" applyAlignment="1">
      <alignment horizontal="center"/>
    </xf>
    <xf numFmtId="0" fontId="5" fillId="0" borderId="3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16" xfId="3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</cellXfs>
  <cellStyles count="4">
    <cellStyle name="Millares" xfId="1" builtinId="3"/>
    <cellStyle name="Millares [0]" xfId="2" builtinId="6"/>
    <cellStyle name="Normal" xfId="0" builtinId="0"/>
    <cellStyle name="Normal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390525</xdr:colOff>
      <xdr:row>1</xdr:row>
      <xdr:rowOff>95250</xdr:rowOff>
    </xdr:from>
    <xdr:to>
      <xdr:col>2</xdr:col>
      <xdr:colOff>962025</xdr:colOff>
      <xdr:row>4</xdr:row>
      <xdr:rowOff>91713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323850"/>
          <a:ext cx="1333500" cy="5774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638175</xdr:colOff>
      <xdr:row>35</xdr:row>
      <xdr:rowOff>19050</xdr:rowOff>
    </xdr:from>
    <xdr:to>
      <xdr:col>8</xdr:col>
      <xdr:colOff>780746</xdr:colOff>
      <xdr:row>37</xdr:row>
      <xdr:rowOff>161867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43525" y="5876925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142876</xdr:colOff>
      <xdr:row>22</xdr:row>
      <xdr:rowOff>1</xdr:rowOff>
    </xdr:from>
    <xdr:to>
      <xdr:col>7</xdr:col>
      <xdr:colOff>669666</xdr:colOff>
      <xdr:row>23</xdr:row>
      <xdr:rowOff>85726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38726" y="4295776"/>
          <a:ext cx="1288790" cy="2476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granadoso\Downloads\data%20-%202023-11-11T110314.46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1">
          <cell r="E1" t="str">
            <v>NumeroFactura</v>
          </cell>
          <cell r="F1" t="str">
            <v>EstadoFactura</v>
          </cell>
        </row>
        <row r="2">
          <cell r="E2">
            <v>3265649</v>
          </cell>
          <cell r="F2" t="str">
            <v>Para auditoria de pertinencia</v>
          </cell>
        </row>
        <row r="3">
          <cell r="E3">
            <v>3101645</v>
          </cell>
          <cell r="F3" t="str">
            <v>Finalizada</v>
          </cell>
        </row>
        <row r="4">
          <cell r="E4">
            <v>3101619</v>
          </cell>
          <cell r="F4" t="str">
            <v>Finalizada</v>
          </cell>
        </row>
        <row r="5">
          <cell r="E5">
            <v>3074932</v>
          </cell>
          <cell r="F5" t="str">
            <v>Finalizada</v>
          </cell>
        </row>
        <row r="6">
          <cell r="E6">
            <v>3075259</v>
          </cell>
          <cell r="F6" t="str">
            <v>Finalizada</v>
          </cell>
        </row>
        <row r="7">
          <cell r="E7" t="str">
            <v>NQ223084</v>
          </cell>
          <cell r="F7" t="str">
            <v>Finalizada</v>
          </cell>
        </row>
        <row r="8">
          <cell r="E8">
            <v>1930922</v>
          </cell>
          <cell r="F8" t="str">
            <v>Finalizada</v>
          </cell>
        </row>
        <row r="9">
          <cell r="E9">
            <v>1896845</v>
          </cell>
          <cell r="F9" t="str">
            <v>Finalizada</v>
          </cell>
        </row>
        <row r="10">
          <cell r="E10" t="str">
            <v>PT42033</v>
          </cell>
          <cell r="F10" t="str">
            <v>Finalizada</v>
          </cell>
        </row>
        <row r="11">
          <cell r="E11">
            <v>1798109</v>
          </cell>
          <cell r="F11" t="str">
            <v>Finalizada</v>
          </cell>
        </row>
        <row r="12">
          <cell r="E12">
            <v>1799199</v>
          </cell>
          <cell r="F12" t="str">
            <v>Finalizada</v>
          </cell>
        </row>
        <row r="13">
          <cell r="E13">
            <v>1747748</v>
          </cell>
          <cell r="F13" t="str">
            <v>Finalizada</v>
          </cell>
        </row>
        <row r="14">
          <cell r="E14">
            <v>1748063</v>
          </cell>
          <cell r="F14" t="str">
            <v>Finalizada</v>
          </cell>
        </row>
        <row r="15">
          <cell r="E15">
            <v>1688267</v>
          </cell>
          <cell r="F15" t="str">
            <v>Finalizada</v>
          </cell>
        </row>
        <row r="16">
          <cell r="E16" t="str">
            <v>NQ105885</v>
          </cell>
          <cell r="F16" t="str">
            <v>Finalizada</v>
          </cell>
        </row>
        <row r="17">
          <cell r="E17">
            <v>1631468</v>
          </cell>
          <cell r="F17" t="str">
            <v>Finalizada</v>
          </cell>
        </row>
        <row r="18">
          <cell r="E18" t="str">
            <v>NQ90711</v>
          </cell>
          <cell r="F18" t="str">
            <v>Finalizada</v>
          </cell>
        </row>
        <row r="19">
          <cell r="E19" t="str">
            <v>NQ84752</v>
          </cell>
          <cell r="F19" t="str">
            <v>Finalizada</v>
          </cell>
        </row>
        <row r="20">
          <cell r="E20">
            <v>1558738</v>
          </cell>
          <cell r="F20" t="str">
            <v>Finalizada</v>
          </cell>
        </row>
        <row r="21">
          <cell r="E21">
            <v>1564818</v>
          </cell>
          <cell r="F21" t="str">
            <v>Finalizada</v>
          </cell>
        </row>
        <row r="22">
          <cell r="E22" t="str">
            <v>NQ78647</v>
          </cell>
          <cell r="F22" t="str">
            <v>Finalizada</v>
          </cell>
        </row>
        <row r="23">
          <cell r="E23">
            <v>1416256</v>
          </cell>
          <cell r="F23" t="str">
            <v>Finalizada</v>
          </cell>
        </row>
        <row r="24">
          <cell r="E24">
            <v>1435577</v>
          </cell>
          <cell r="F24" t="str">
            <v>Finalizada</v>
          </cell>
        </row>
        <row r="25">
          <cell r="E25">
            <v>1302424</v>
          </cell>
          <cell r="F25" t="str">
            <v>Finalizada</v>
          </cell>
        </row>
        <row r="26">
          <cell r="E26">
            <v>3285893</v>
          </cell>
          <cell r="F26" t="str">
            <v>Para cargar RIPS o soportes</v>
          </cell>
        </row>
        <row r="27">
          <cell r="E27">
            <v>3298193</v>
          </cell>
          <cell r="F27" t="str">
            <v>Para cargar RIPS o soportes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41.474070486111" createdVersion="5" refreshedVersion="5" minRefreshableVersion="3" recordCount="10">
  <cacheSource type="worksheet">
    <worksheetSource ref="A2:O12" sheet="ESTADO DE CADA FACTURA"/>
  </cacheSource>
  <cacheFields count="15">
    <cacheField name="NIT" numFmtId="0">
      <sharedItems containsSemiMixedTypes="0" containsString="0" containsNumber="1" containsInteger="1" minValue="890985703" maxValue="890985703"/>
    </cacheField>
    <cacheField name="PRESTADOR" numFmtId="0">
      <sharedItems/>
    </cacheField>
    <cacheField name="Consecutivo" numFmtId="0">
      <sharedItems containsSemiMixedTypes="0" containsString="0" containsNumber="1" containsInteger="1" minValue="3075259" maxValue="3250185"/>
    </cacheField>
    <cacheField name="Factura" numFmtId="0">
      <sharedItems containsSemiMixedTypes="0" containsString="0" containsNumber="1" containsInteger="1" minValue="3075259" maxValue="3250185"/>
    </cacheField>
    <cacheField name="Llave" numFmtId="0">
      <sharedItems/>
    </cacheField>
    <cacheField name="Fecha" numFmtId="14">
      <sharedItems containsSemiMixedTypes="0" containsNonDate="0" containsDate="1" containsString="0" minDate="2021-08-31T00:00:00" maxDate="2023-05-09T00:00:00"/>
    </cacheField>
    <cacheField name="EstadoCartera" numFmtId="0">
      <sharedItems/>
    </cacheField>
    <cacheField name="NumeroRadicaciónEntidadCxC" numFmtId="0">
      <sharedItems containsSemiMixedTypes="0" containsString="0" containsNumber="1" containsInteger="1" minValue="48329" maxValue="63426"/>
    </cacheField>
    <cacheField name="FechaRadicaciónEntidadCxC" numFmtId="14">
      <sharedItems containsSemiMixedTypes="0" containsNonDate="0" containsDate="1" containsString="0" minDate="2021-09-02T00:00:00" maxDate="2023-05-25T00:00:00"/>
    </cacheField>
    <cacheField name="ValorRadicadoCxC" numFmtId="41">
      <sharedItems containsSemiMixedTypes="0" containsString="0" containsNumber="1" containsInteger="1" minValue="86647" maxValue="70350732"/>
    </cacheField>
    <cacheField name="ValorObjetado" numFmtId="41">
      <sharedItems containsSemiMixedTypes="0" containsString="0" containsNumber="1" containsInteger="1" minValue="0" maxValue="30422788"/>
    </cacheField>
    <cacheField name="TotalSaldoFacturaFechaCorte" numFmtId="41">
      <sharedItems containsSemiMixedTypes="0" containsString="0" containsNumber="1" containsInteger="1" minValue="86647" maxValue="70350732"/>
    </cacheField>
    <cacheField name="ESTADO EPS 11 DE NOVIEMBRE DE 2023" numFmtId="0">
      <sharedItems count="2">
        <s v="FACTURA CERRADA POR EXTEMPORANEIDAD"/>
        <s v="FACTURA NO RADICADA"/>
      </sharedItems>
    </cacheField>
    <cacheField name="EstadoFacturaBoxalud" numFmtId="0">
      <sharedItems/>
    </cacheField>
    <cacheField name="TipoFactura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890985703"/>
    <s v="ESE HOSPITAL MARCO FIDEL SUAREZ"/>
    <n v="3075259"/>
    <n v="3075259"/>
    <s v="890985703_3075259"/>
    <d v="2021-08-31T00:00:00"/>
    <s v="Difícil recaudo"/>
    <n v="48329"/>
    <d v="2021-09-02T00:00:00"/>
    <n v="70350732"/>
    <n v="30422788"/>
    <n v="70350732"/>
    <x v="0"/>
    <s v="Finalizada"/>
    <n v="0"/>
  </r>
  <r>
    <n v="890985703"/>
    <s v="ESE HOSPITAL MARCO FIDEL SUAREZ"/>
    <n v="3107186"/>
    <n v="3107186"/>
    <s v="890985703_3107186"/>
    <d v="2022-01-09T00:00:00"/>
    <s v="Difícil recaudo"/>
    <n v="51209"/>
    <d v="2022-01-13T00:00:00"/>
    <n v="677932"/>
    <n v="0"/>
    <n v="677932"/>
    <x v="1"/>
    <e v="#N/A"/>
    <e v="#N/A"/>
  </r>
  <r>
    <n v="890985703"/>
    <s v="ESE HOSPITAL MARCO FIDEL SUAREZ"/>
    <n v="3112427"/>
    <n v="3112427"/>
    <s v="890985703_3112427"/>
    <d v="2022-02-02T00:00:00"/>
    <s v="Difícil recaudo"/>
    <n v="51791"/>
    <d v="2022-02-09T00:00:00"/>
    <n v="126400"/>
    <n v="0"/>
    <n v="126400"/>
    <x v="1"/>
    <e v="#N/A"/>
    <e v="#N/A"/>
  </r>
  <r>
    <n v="890985703"/>
    <s v="ESE HOSPITAL MARCO FIDEL SUAREZ"/>
    <n v="3112429"/>
    <n v="3112429"/>
    <s v="890985703_3112429"/>
    <d v="2022-02-02T00:00:00"/>
    <s v="Difícil recaudo"/>
    <n v="51791"/>
    <d v="2022-02-09T00:00:00"/>
    <n v="86647"/>
    <n v="0"/>
    <n v="86647"/>
    <x v="1"/>
    <e v="#N/A"/>
    <e v="#N/A"/>
  </r>
  <r>
    <n v="890985703"/>
    <s v="ESE HOSPITAL MARCO FIDEL SUAREZ"/>
    <n v="3144333"/>
    <n v="3144333"/>
    <s v="890985703_3144333"/>
    <d v="2022-05-28T00:00:00"/>
    <s v="Difícil recaudo"/>
    <n v="54796"/>
    <d v="2022-06-07T00:00:00"/>
    <n v="91218"/>
    <n v="0"/>
    <n v="91218"/>
    <x v="1"/>
    <e v="#N/A"/>
    <e v="#N/A"/>
  </r>
  <r>
    <n v="890985703"/>
    <s v="ESE HOSPITAL MARCO FIDEL SUAREZ"/>
    <n v="3192679"/>
    <n v="3192679"/>
    <s v="890985703_3192679"/>
    <d v="2022-10-29T00:00:00"/>
    <s v="Radicada entidad"/>
    <n v="59056"/>
    <d v="2022-11-10T00:00:00"/>
    <n v="1992221"/>
    <n v="0"/>
    <n v="1992221"/>
    <x v="1"/>
    <e v="#N/A"/>
    <e v="#N/A"/>
  </r>
  <r>
    <n v="890985703"/>
    <s v="ESE HOSPITAL MARCO FIDEL SUAREZ"/>
    <n v="3209301"/>
    <n v="3209301"/>
    <s v="890985703_3209301"/>
    <d v="2022-12-25T00:00:00"/>
    <s v="Radicada entidad"/>
    <n v="60347"/>
    <d v="2022-12-30T00:00:00"/>
    <n v="1241178"/>
    <n v="0"/>
    <n v="1241178"/>
    <x v="1"/>
    <e v="#N/A"/>
    <e v="#N/A"/>
  </r>
  <r>
    <n v="890985703"/>
    <s v="ESE HOSPITAL MARCO FIDEL SUAREZ"/>
    <n v="3214767"/>
    <n v="3214767"/>
    <s v="890985703_3214767"/>
    <d v="2023-01-17T00:00:00"/>
    <s v="Radicada entidad"/>
    <n v="60937"/>
    <d v="2023-01-27T00:00:00"/>
    <n v="280046"/>
    <n v="0"/>
    <n v="280046"/>
    <x v="1"/>
    <e v="#N/A"/>
    <e v="#N/A"/>
  </r>
  <r>
    <n v="890985703"/>
    <s v="ESE HOSPITAL MARCO FIDEL SUAREZ"/>
    <n v="3224777"/>
    <n v="3224777"/>
    <s v="890985703_3224777"/>
    <d v="2023-02-18T00:00:00"/>
    <s v="Radicada entidad"/>
    <n v="61849"/>
    <d v="2023-02-27T00:00:00"/>
    <n v="179576"/>
    <n v="0"/>
    <n v="179576"/>
    <x v="1"/>
    <e v="#N/A"/>
    <e v="#N/A"/>
  </r>
  <r>
    <n v="890985703"/>
    <s v="ESE HOSPITAL MARCO FIDEL SUAREZ"/>
    <n v="3250185"/>
    <n v="3250185"/>
    <s v="890985703_3250185"/>
    <d v="2023-05-08T00:00:00"/>
    <s v="Radicada entidad"/>
    <n v="63426"/>
    <d v="2023-05-24T00:00:00"/>
    <n v="4824445"/>
    <n v="0"/>
    <n v="4824445"/>
    <x v="1"/>
    <e v="#N/A"/>
    <e v="#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1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15"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14" showAll="0"/>
    <pivotField numFmtId="41" showAll="0"/>
    <pivotField numFmtId="41" showAll="0"/>
    <pivotField dataField="1" numFmtId="41" showAll="0"/>
    <pivotField axis="axisRow" showAll="0">
      <items count="3">
        <item x="0"/>
        <item x="1"/>
        <item t="default"/>
      </items>
    </pivotField>
    <pivotField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1" subtotal="count" baseField="12" baseItem="0"/>
    <dataField name=" SUMA SALDO IPS" fld="11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J12"/>
    </sheetView>
  </sheetViews>
  <sheetFormatPr baseColWidth="10"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>
        <v>890303093</v>
      </c>
      <c r="B2" t="s">
        <v>10</v>
      </c>
      <c r="C2">
        <v>3075259</v>
      </c>
      <c r="D2" s="1">
        <v>44439</v>
      </c>
      <c r="E2" t="s">
        <v>11</v>
      </c>
      <c r="F2">
        <v>48329</v>
      </c>
      <c r="G2" s="1">
        <v>44441</v>
      </c>
      <c r="H2" s="2">
        <v>70350732</v>
      </c>
      <c r="I2" s="2">
        <v>30422788</v>
      </c>
      <c r="J2" s="2">
        <v>70350732</v>
      </c>
    </row>
    <row r="3" spans="1:10" x14ac:dyDescent="0.25">
      <c r="A3">
        <v>890303093</v>
      </c>
      <c r="B3" t="s">
        <v>10</v>
      </c>
      <c r="C3">
        <v>3107186</v>
      </c>
      <c r="D3" s="1">
        <v>44570</v>
      </c>
      <c r="E3" t="s">
        <v>11</v>
      </c>
      <c r="F3">
        <v>51209</v>
      </c>
      <c r="G3" s="1">
        <v>44574</v>
      </c>
      <c r="H3" s="2">
        <v>677932</v>
      </c>
      <c r="I3">
        <v>0</v>
      </c>
      <c r="J3" s="2">
        <v>677932</v>
      </c>
    </row>
    <row r="4" spans="1:10" x14ac:dyDescent="0.25">
      <c r="A4">
        <v>890303093</v>
      </c>
      <c r="B4" t="s">
        <v>10</v>
      </c>
      <c r="C4">
        <v>3112427</v>
      </c>
      <c r="D4" s="1">
        <v>44594</v>
      </c>
      <c r="E4" t="s">
        <v>11</v>
      </c>
      <c r="F4">
        <v>51791</v>
      </c>
      <c r="G4" s="1">
        <v>44601</v>
      </c>
      <c r="H4" s="2">
        <v>126400</v>
      </c>
      <c r="I4">
        <v>0</v>
      </c>
      <c r="J4" s="2">
        <v>126400</v>
      </c>
    </row>
    <row r="5" spans="1:10" x14ac:dyDescent="0.25">
      <c r="A5">
        <v>890303093</v>
      </c>
      <c r="B5" t="s">
        <v>10</v>
      </c>
      <c r="C5">
        <v>3112429</v>
      </c>
      <c r="D5" s="1">
        <v>44594</v>
      </c>
      <c r="E5" t="s">
        <v>11</v>
      </c>
      <c r="F5">
        <v>51791</v>
      </c>
      <c r="G5" s="1">
        <v>44601</v>
      </c>
      <c r="H5" s="2">
        <v>86647</v>
      </c>
      <c r="I5">
        <v>0</v>
      </c>
      <c r="J5" s="2">
        <v>86647</v>
      </c>
    </row>
    <row r="6" spans="1:10" x14ac:dyDescent="0.25">
      <c r="A6">
        <v>890303093</v>
      </c>
      <c r="B6" t="s">
        <v>10</v>
      </c>
      <c r="C6">
        <v>3144333</v>
      </c>
      <c r="D6" s="1">
        <v>44709</v>
      </c>
      <c r="E6" t="s">
        <v>11</v>
      </c>
      <c r="F6">
        <v>54796</v>
      </c>
      <c r="G6" s="1">
        <v>44719</v>
      </c>
      <c r="H6" s="2">
        <v>91218</v>
      </c>
      <c r="I6">
        <v>0</v>
      </c>
      <c r="J6" s="2">
        <v>91218</v>
      </c>
    </row>
    <row r="7" spans="1:10" x14ac:dyDescent="0.25">
      <c r="A7">
        <v>890303093</v>
      </c>
      <c r="B7" t="s">
        <v>10</v>
      </c>
      <c r="C7">
        <v>3192679</v>
      </c>
      <c r="D7" s="1">
        <v>44863</v>
      </c>
      <c r="E7" t="s">
        <v>12</v>
      </c>
      <c r="F7">
        <v>59056</v>
      </c>
      <c r="G7" s="1">
        <v>44875</v>
      </c>
      <c r="H7" s="2">
        <v>1992221</v>
      </c>
      <c r="I7">
        <v>0</v>
      </c>
      <c r="J7" s="2">
        <v>1992221</v>
      </c>
    </row>
    <row r="8" spans="1:10" x14ac:dyDescent="0.25">
      <c r="A8">
        <v>890303093</v>
      </c>
      <c r="B8" t="s">
        <v>10</v>
      </c>
      <c r="C8">
        <v>3209301</v>
      </c>
      <c r="D8" s="1">
        <v>44920</v>
      </c>
      <c r="E8" t="s">
        <v>12</v>
      </c>
      <c r="F8">
        <v>60347</v>
      </c>
      <c r="G8" s="1">
        <v>44925</v>
      </c>
      <c r="H8" s="2">
        <v>1241178</v>
      </c>
      <c r="I8">
        <v>0</v>
      </c>
      <c r="J8" s="2">
        <v>1241178</v>
      </c>
    </row>
    <row r="9" spans="1:10" x14ac:dyDescent="0.25">
      <c r="A9">
        <v>890303093</v>
      </c>
      <c r="B9" t="s">
        <v>10</v>
      </c>
      <c r="C9">
        <v>3214767</v>
      </c>
      <c r="D9" s="1">
        <v>44943</v>
      </c>
      <c r="E9" t="s">
        <v>12</v>
      </c>
      <c r="F9">
        <v>60937</v>
      </c>
      <c r="G9" s="1">
        <v>44953</v>
      </c>
      <c r="H9" s="2">
        <v>280046</v>
      </c>
      <c r="I9">
        <v>0</v>
      </c>
      <c r="J9" s="2">
        <v>280046</v>
      </c>
    </row>
    <row r="10" spans="1:10" x14ac:dyDescent="0.25">
      <c r="A10">
        <v>890303093</v>
      </c>
      <c r="B10" t="s">
        <v>10</v>
      </c>
      <c r="C10">
        <v>3224777</v>
      </c>
      <c r="D10" s="1">
        <v>44975</v>
      </c>
      <c r="E10" t="s">
        <v>12</v>
      </c>
      <c r="F10">
        <v>61849</v>
      </c>
      <c r="G10" s="1">
        <v>44984</v>
      </c>
      <c r="H10" s="2">
        <v>179576</v>
      </c>
      <c r="I10">
        <v>0</v>
      </c>
      <c r="J10" s="2">
        <v>179576</v>
      </c>
    </row>
    <row r="11" spans="1:10" x14ac:dyDescent="0.25">
      <c r="A11">
        <v>890303093</v>
      </c>
      <c r="B11" t="s">
        <v>10</v>
      </c>
      <c r="C11">
        <v>3250185</v>
      </c>
      <c r="D11" s="1">
        <v>45054</v>
      </c>
      <c r="E11" t="s">
        <v>12</v>
      </c>
      <c r="F11">
        <v>63426</v>
      </c>
      <c r="G11" s="1">
        <v>45070</v>
      </c>
      <c r="H11" s="2">
        <v>4824445</v>
      </c>
      <c r="I11">
        <v>0</v>
      </c>
      <c r="J11" s="2">
        <v>4824445</v>
      </c>
    </row>
    <row r="12" spans="1:10" x14ac:dyDescent="0.25">
      <c r="H12" s="2">
        <f>SUM(H2:H11)</f>
        <v>79850395</v>
      </c>
      <c r="I12" s="2">
        <f>SUM(I2:I11)</f>
        <v>30422788</v>
      </c>
      <c r="J12" s="2">
        <f>SUM(J2:J11)</f>
        <v>79850395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39.28515625" customWidth="1"/>
    <col min="2" max="2" width="14.42578125" customWidth="1"/>
    <col min="3" max="3" width="20" customWidth="1"/>
  </cols>
  <sheetData>
    <row r="3" spans="1:3" x14ac:dyDescent="0.25">
      <c r="A3" s="11" t="s">
        <v>34</v>
      </c>
      <c r="B3" t="s">
        <v>35</v>
      </c>
      <c r="C3" t="s">
        <v>36</v>
      </c>
    </row>
    <row r="4" spans="1:3" x14ac:dyDescent="0.25">
      <c r="A4" s="12" t="s">
        <v>32</v>
      </c>
      <c r="B4" s="13">
        <v>1</v>
      </c>
      <c r="C4" s="14">
        <v>70350732</v>
      </c>
    </row>
    <row r="5" spans="1:3" x14ac:dyDescent="0.25">
      <c r="A5" s="12" t="s">
        <v>31</v>
      </c>
      <c r="B5" s="13">
        <v>9</v>
      </c>
      <c r="C5" s="14">
        <v>9499663</v>
      </c>
    </row>
    <row r="6" spans="1:3" x14ac:dyDescent="0.25">
      <c r="A6" s="12" t="s">
        <v>33</v>
      </c>
      <c r="B6" s="13">
        <v>10</v>
      </c>
      <c r="C6" s="14">
        <v>79850395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workbookViewId="0">
      <selection activeCell="L3" sqref="L3"/>
    </sheetView>
  </sheetViews>
  <sheetFormatPr baseColWidth="10" defaultRowHeight="15" x14ac:dyDescent="0.25"/>
  <cols>
    <col min="2" max="2" width="33" customWidth="1"/>
    <col min="3" max="4" width="14" customWidth="1"/>
    <col min="5" max="5" width="20.42578125" customWidth="1"/>
    <col min="7" max="7" width="13" customWidth="1"/>
    <col min="11" max="11" width="13.7109375" customWidth="1"/>
    <col min="13" max="13" width="30.5703125" customWidth="1"/>
    <col min="14" max="14" width="14" customWidth="1"/>
  </cols>
  <sheetData>
    <row r="1" spans="1:15" x14ac:dyDescent="0.25">
      <c r="J1" s="9">
        <f>SUBTOTAL(9,J3:J12)</f>
        <v>79850395</v>
      </c>
      <c r="K1" s="9">
        <f t="shared" ref="K1:L1" si="0">SUBTOTAL(9,K3:K12)</f>
        <v>30422788</v>
      </c>
      <c r="L1" s="9">
        <f t="shared" si="0"/>
        <v>79850395</v>
      </c>
    </row>
    <row r="2" spans="1:15" ht="45" x14ac:dyDescent="0.25">
      <c r="A2" s="3" t="s">
        <v>14</v>
      </c>
      <c r="B2" s="3" t="s">
        <v>15</v>
      </c>
      <c r="C2" s="3" t="s">
        <v>2</v>
      </c>
      <c r="D2" s="4" t="s">
        <v>17</v>
      </c>
      <c r="E2" s="4" t="s">
        <v>18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4" t="s">
        <v>9</v>
      </c>
      <c r="M2" s="4" t="s">
        <v>29</v>
      </c>
      <c r="N2" s="10" t="s">
        <v>30</v>
      </c>
      <c r="O2" s="10" t="s">
        <v>16</v>
      </c>
    </row>
    <row r="3" spans="1:15" x14ac:dyDescent="0.25">
      <c r="A3" s="5">
        <v>890985703</v>
      </c>
      <c r="B3" s="6" t="s">
        <v>13</v>
      </c>
      <c r="C3" s="5">
        <v>3075259</v>
      </c>
      <c r="D3" s="5">
        <v>3075259</v>
      </c>
      <c r="E3" s="5" t="s">
        <v>19</v>
      </c>
      <c r="F3" s="7">
        <v>44439</v>
      </c>
      <c r="G3" s="5" t="s">
        <v>11</v>
      </c>
      <c r="H3" s="5">
        <v>48329</v>
      </c>
      <c r="I3" s="7">
        <v>44441</v>
      </c>
      <c r="J3" s="8">
        <v>70350732</v>
      </c>
      <c r="K3" s="8">
        <v>30422788</v>
      </c>
      <c r="L3" s="8">
        <v>70350732</v>
      </c>
      <c r="M3" s="5" t="s">
        <v>32</v>
      </c>
      <c r="N3" s="5" t="str">
        <f>VLOOKUP(D3,[1]Export!E$1:F$27,2,0)</f>
        <v>Finalizada</v>
      </c>
      <c r="O3" s="5">
        <v>0</v>
      </c>
    </row>
    <row r="4" spans="1:15" x14ac:dyDescent="0.25">
      <c r="A4" s="5">
        <v>890985703</v>
      </c>
      <c r="B4" s="6" t="s">
        <v>13</v>
      </c>
      <c r="C4" s="5">
        <v>3107186</v>
      </c>
      <c r="D4" s="5">
        <v>3107186</v>
      </c>
      <c r="E4" s="5" t="s">
        <v>20</v>
      </c>
      <c r="F4" s="7">
        <v>44570</v>
      </c>
      <c r="G4" s="5" t="s">
        <v>11</v>
      </c>
      <c r="H4" s="5">
        <v>51209</v>
      </c>
      <c r="I4" s="7">
        <v>44574</v>
      </c>
      <c r="J4" s="8">
        <v>677932</v>
      </c>
      <c r="K4" s="8">
        <v>0</v>
      </c>
      <c r="L4" s="8">
        <v>677932</v>
      </c>
      <c r="M4" s="5" t="s">
        <v>31</v>
      </c>
      <c r="N4" s="5" t="e">
        <f>VLOOKUP(D4,[1]Export!E$1:F$27,2,0)</f>
        <v>#N/A</v>
      </c>
      <c r="O4" s="5" t="e">
        <v>#N/A</v>
      </c>
    </row>
    <row r="5" spans="1:15" x14ac:dyDescent="0.25">
      <c r="A5" s="5">
        <v>890985703</v>
      </c>
      <c r="B5" s="6" t="s">
        <v>13</v>
      </c>
      <c r="C5" s="5">
        <v>3112427</v>
      </c>
      <c r="D5" s="5">
        <v>3112427</v>
      </c>
      <c r="E5" s="5" t="s">
        <v>21</v>
      </c>
      <c r="F5" s="7">
        <v>44594</v>
      </c>
      <c r="G5" s="5" t="s">
        <v>11</v>
      </c>
      <c r="H5" s="5">
        <v>51791</v>
      </c>
      <c r="I5" s="7">
        <v>44601</v>
      </c>
      <c r="J5" s="8">
        <v>126400</v>
      </c>
      <c r="K5" s="8">
        <v>0</v>
      </c>
      <c r="L5" s="8">
        <v>126400</v>
      </c>
      <c r="M5" s="5" t="s">
        <v>31</v>
      </c>
      <c r="N5" s="5" t="e">
        <f>VLOOKUP(D5,[1]Export!E$1:F$27,2,0)</f>
        <v>#N/A</v>
      </c>
      <c r="O5" s="5" t="e">
        <v>#N/A</v>
      </c>
    </row>
    <row r="6" spans="1:15" x14ac:dyDescent="0.25">
      <c r="A6" s="5">
        <v>890985703</v>
      </c>
      <c r="B6" s="6" t="s">
        <v>13</v>
      </c>
      <c r="C6" s="5">
        <v>3112429</v>
      </c>
      <c r="D6" s="5">
        <v>3112429</v>
      </c>
      <c r="E6" s="5" t="s">
        <v>22</v>
      </c>
      <c r="F6" s="7">
        <v>44594</v>
      </c>
      <c r="G6" s="5" t="s">
        <v>11</v>
      </c>
      <c r="H6" s="5">
        <v>51791</v>
      </c>
      <c r="I6" s="7">
        <v>44601</v>
      </c>
      <c r="J6" s="8">
        <v>86647</v>
      </c>
      <c r="K6" s="8">
        <v>0</v>
      </c>
      <c r="L6" s="8">
        <v>86647</v>
      </c>
      <c r="M6" s="5" t="s">
        <v>31</v>
      </c>
      <c r="N6" s="5" t="e">
        <f>VLOOKUP(D6,[1]Export!E$1:F$27,2,0)</f>
        <v>#N/A</v>
      </c>
      <c r="O6" s="5" t="e">
        <v>#N/A</v>
      </c>
    </row>
    <row r="7" spans="1:15" x14ac:dyDescent="0.25">
      <c r="A7" s="5">
        <v>890985703</v>
      </c>
      <c r="B7" s="6" t="s">
        <v>13</v>
      </c>
      <c r="C7" s="5">
        <v>3144333</v>
      </c>
      <c r="D7" s="5">
        <v>3144333</v>
      </c>
      <c r="E7" s="5" t="s">
        <v>23</v>
      </c>
      <c r="F7" s="7">
        <v>44709</v>
      </c>
      <c r="G7" s="5" t="s">
        <v>11</v>
      </c>
      <c r="H7" s="5">
        <v>54796</v>
      </c>
      <c r="I7" s="7">
        <v>44719</v>
      </c>
      <c r="J7" s="8">
        <v>91218</v>
      </c>
      <c r="K7" s="8">
        <v>0</v>
      </c>
      <c r="L7" s="8">
        <v>91218</v>
      </c>
      <c r="M7" s="5" t="s">
        <v>31</v>
      </c>
      <c r="N7" s="5" t="e">
        <f>VLOOKUP(D7,[1]Export!E$1:F$27,2,0)</f>
        <v>#N/A</v>
      </c>
      <c r="O7" s="5" t="e">
        <v>#N/A</v>
      </c>
    </row>
    <row r="8" spans="1:15" x14ac:dyDescent="0.25">
      <c r="A8" s="5">
        <v>890985703</v>
      </c>
      <c r="B8" s="6" t="s">
        <v>13</v>
      </c>
      <c r="C8" s="5">
        <v>3192679</v>
      </c>
      <c r="D8" s="5">
        <v>3192679</v>
      </c>
      <c r="E8" s="5" t="s">
        <v>24</v>
      </c>
      <c r="F8" s="7">
        <v>44863</v>
      </c>
      <c r="G8" s="5" t="s">
        <v>12</v>
      </c>
      <c r="H8" s="5">
        <v>59056</v>
      </c>
      <c r="I8" s="7">
        <v>44875</v>
      </c>
      <c r="J8" s="8">
        <v>1992221</v>
      </c>
      <c r="K8" s="8">
        <v>0</v>
      </c>
      <c r="L8" s="8">
        <v>1992221</v>
      </c>
      <c r="M8" s="5" t="s">
        <v>31</v>
      </c>
      <c r="N8" s="5" t="e">
        <f>VLOOKUP(D8,[1]Export!E$1:F$27,2,0)</f>
        <v>#N/A</v>
      </c>
      <c r="O8" s="5" t="e">
        <v>#N/A</v>
      </c>
    </row>
    <row r="9" spans="1:15" x14ac:dyDescent="0.25">
      <c r="A9" s="5">
        <v>890985703</v>
      </c>
      <c r="B9" s="6" t="s">
        <v>13</v>
      </c>
      <c r="C9" s="5">
        <v>3209301</v>
      </c>
      <c r="D9" s="5">
        <v>3209301</v>
      </c>
      <c r="E9" s="5" t="s">
        <v>25</v>
      </c>
      <c r="F9" s="7">
        <v>44920</v>
      </c>
      <c r="G9" s="5" t="s">
        <v>12</v>
      </c>
      <c r="H9" s="5">
        <v>60347</v>
      </c>
      <c r="I9" s="7">
        <v>44925</v>
      </c>
      <c r="J9" s="8">
        <v>1241178</v>
      </c>
      <c r="K9" s="8">
        <v>0</v>
      </c>
      <c r="L9" s="8">
        <v>1241178</v>
      </c>
      <c r="M9" s="5" t="s">
        <v>31</v>
      </c>
      <c r="N9" s="5" t="e">
        <f>VLOOKUP(D9,[1]Export!E$1:F$27,2,0)</f>
        <v>#N/A</v>
      </c>
      <c r="O9" s="5" t="e">
        <v>#N/A</v>
      </c>
    </row>
    <row r="10" spans="1:15" x14ac:dyDescent="0.25">
      <c r="A10" s="5">
        <v>890985703</v>
      </c>
      <c r="B10" s="6" t="s">
        <v>13</v>
      </c>
      <c r="C10" s="5">
        <v>3214767</v>
      </c>
      <c r="D10" s="5">
        <v>3214767</v>
      </c>
      <c r="E10" s="5" t="s">
        <v>26</v>
      </c>
      <c r="F10" s="7">
        <v>44943</v>
      </c>
      <c r="G10" s="5" t="s">
        <v>12</v>
      </c>
      <c r="H10" s="5">
        <v>60937</v>
      </c>
      <c r="I10" s="7">
        <v>44953</v>
      </c>
      <c r="J10" s="8">
        <v>280046</v>
      </c>
      <c r="K10" s="8">
        <v>0</v>
      </c>
      <c r="L10" s="8">
        <v>280046</v>
      </c>
      <c r="M10" s="5" t="s">
        <v>31</v>
      </c>
      <c r="N10" s="5" t="e">
        <f>VLOOKUP(D10,[1]Export!E$1:F$27,2,0)</f>
        <v>#N/A</v>
      </c>
      <c r="O10" s="5" t="e">
        <v>#N/A</v>
      </c>
    </row>
    <row r="11" spans="1:15" x14ac:dyDescent="0.25">
      <c r="A11" s="5">
        <v>890985703</v>
      </c>
      <c r="B11" s="6" t="s">
        <v>13</v>
      </c>
      <c r="C11" s="5">
        <v>3224777</v>
      </c>
      <c r="D11" s="5">
        <v>3224777</v>
      </c>
      <c r="E11" s="5" t="s">
        <v>27</v>
      </c>
      <c r="F11" s="7">
        <v>44975</v>
      </c>
      <c r="G11" s="5" t="s">
        <v>12</v>
      </c>
      <c r="H11" s="5">
        <v>61849</v>
      </c>
      <c r="I11" s="7">
        <v>44984</v>
      </c>
      <c r="J11" s="8">
        <v>179576</v>
      </c>
      <c r="K11" s="8">
        <v>0</v>
      </c>
      <c r="L11" s="8">
        <v>179576</v>
      </c>
      <c r="M11" s="5" t="s">
        <v>31</v>
      </c>
      <c r="N11" s="5" t="e">
        <f>VLOOKUP(D11,[1]Export!E$1:F$27,2,0)</f>
        <v>#N/A</v>
      </c>
      <c r="O11" s="5" t="e">
        <v>#N/A</v>
      </c>
    </row>
    <row r="12" spans="1:15" x14ac:dyDescent="0.25">
      <c r="A12" s="5">
        <v>890985703</v>
      </c>
      <c r="B12" s="6" t="s">
        <v>13</v>
      </c>
      <c r="C12" s="5">
        <v>3250185</v>
      </c>
      <c r="D12" s="5">
        <v>3250185</v>
      </c>
      <c r="E12" s="5" t="s">
        <v>28</v>
      </c>
      <c r="F12" s="7">
        <v>45054</v>
      </c>
      <c r="G12" s="5" t="s">
        <v>12</v>
      </c>
      <c r="H12" s="5">
        <v>63426</v>
      </c>
      <c r="I12" s="7">
        <v>45070</v>
      </c>
      <c r="J12" s="8">
        <v>4824445</v>
      </c>
      <c r="K12" s="8">
        <v>0</v>
      </c>
      <c r="L12" s="8">
        <v>4824445</v>
      </c>
      <c r="M12" s="5" t="s">
        <v>31</v>
      </c>
      <c r="N12" s="5" t="e">
        <f>VLOOKUP(D12,[1]Export!E$1:F$27,2,0)</f>
        <v>#N/A</v>
      </c>
      <c r="O12" s="5" t="e">
        <v>#N/A</v>
      </c>
    </row>
  </sheetData>
  <pageMargins left="0.7" right="0.7" top="0.75" bottom="0.75" header="0.3" footer="0.3"/>
  <ignoredErrors>
    <ignoredError sqref="N4:N12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G43"/>
  <sheetViews>
    <sheetView showGridLines="0" view="pageBreakPreview" topLeftCell="B1" zoomScaleNormal="100" zoomScaleSheetLayoutView="100" workbookViewId="0">
      <selection activeCell="J43" sqref="B2:J43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8.7109375" style="15" customWidth="1"/>
    <col min="4" max="4" width="24.5703125" style="15" customWidth="1"/>
    <col min="5" max="8" width="11.42578125" style="15"/>
    <col min="9" max="9" width="22.5703125" style="15" customWidth="1"/>
    <col min="10" max="10" width="18.7109375" style="15" customWidth="1"/>
    <col min="11" max="11" width="1.7109375" style="15" customWidth="1"/>
    <col min="12" max="219" width="11.42578125" style="15"/>
    <col min="220" max="220" width="4.42578125" style="15" customWidth="1"/>
    <col min="221" max="221" width="11.42578125" style="15"/>
    <col min="222" max="222" width="17.5703125" style="15" customWidth="1"/>
    <col min="223" max="223" width="11.5703125" style="15" customWidth="1"/>
    <col min="224" max="227" width="11.42578125" style="15"/>
    <col min="228" max="228" width="22.5703125" style="15" customWidth="1"/>
    <col min="229" max="229" width="14" style="15" customWidth="1"/>
    <col min="230" max="230" width="1.7109375" style="15" customWidth="1"/>
    <col min="231" max="475" width="11.42578125" style="15"/>
    <col min="476" max="476" width="4.42578125" style="15" customWidth="1"/>
    <col min="477" max="477" width="11.42578125" style="15"/>
    <col min="478" max="478" width="17.5703125" style="15" customWidth="1"/>
    <col min="479" max="479" width="11.5703125" style="15" customWidth="1"/>
    <col min="480" max="483" width="11.42578125" style="15"/>
    <col min="484" max="484" width="22.5703125" style="15" customWidth="1"/>
    <col min="485" max="485" width="14" style="15" customWidth="1"/>
    <col min="486" max="486" width="1.7109375" style="15" customWidth="1"/>
    <col min="487" max="731" width="11.42578125" style="15"/>
    <col min="732" max="732" width="4.42578125" style="15" customWidth="1"/>
    <col min="733" max="733" width="11.42578125" style="15"/>
    <col min="734" max="734" width="17.5703125" style="15" customWidth="1"/>
    <col min="735" max="735" width="11.5703125" style="15" customWidth="1"/>
    <col min="736" max="739" width="11.42578125" style="15"/>
    <col min="740" max="740" width="22.5703125" style="15" customWidth="1"/>
    <col min="741" max="741" width="14" style="15" customWidth="1"/>
    <col min="742" max="742" width="1.7109375" style="15" customWidth="1"/>
    <col min="743" max="987" width="11.42578125" style="15"/>
    <col min="988" max="988" width="4.42578125" style="15" customWidth="1"/>
    <col min="989" max="989" width="11.42578125" style="15"/>
    <col min="990" max="990" width="17.5703125" style="15" customWidth="1"/>
    <col min="991" max="991" width="11.5703125" style="15" customWidth="1"/>
    <col min="992" max="995" width="11.42578125" style="15"/>
    <col min="996" max="996" width="22.5703125" style="15" customWidth="1"/>
    <col min="997" max="997" width="14" style="15" customWidth="1"/>
    <col min="998" max="998" width="1.7109375" style="15" customWidth="1"/>
    <col min="999" max="1243" width="11.42578125" style="15"/>
    <col min="1244" max="1244" width="4.42578125" style="15" customWidth="1"/>
    <col min="1245" max="1245" width="11.42578125" style="15"/>
    <col min="1246" max="1246" width="17.5703125" style="15" customWidth="1"/>
    <col min="1247" max="1247" width="11.5703125" style="15" customWidth="1"/>
    <col min="1248" max="1251" width="11.42578125" style="15"/>
    <col min="1252" max="1252" width="22.5703125" style="15" customWidth="1"/>
    <col min="1253" max="1253" width="14" style="15" customWidth="1"/>
    <col min="1254" max="1254" width="1.7109375" style="15" customWidth="1"/>
    <col min="1255" max="1499" width="11.42578125" style="15"/>
    <col min="1500" max="1500" width="4.42578125" style="15" customWidth="1"/>
    <col min="1501" max="1501" width="11.42578125" style="15"/>
    <col min="1502" max="1502" width="17.5703125" style="15" customWidth="1"/>
    <col min="1503" max="1503" width="11.5703125" style="15" customWidth="1"/>
    <col min="1504" max="1507" width="11.42578125" style="15"/>
    <col min="1508" max="1508" width="22.5703125" style="15" customWidth="1"/>
    <col min="1509" max="1509" width="14" style="15" customWidth="1"/>
    <col min="1510" max="1510" width="1.7109375" style="15" customWidth="1"/>
    <col min="1511" max="1755" width="11.42578125" style="15"/>
    <col min="1756" max="1756" width="4.42578125" style="15" customWidth="1"/>
    <col min="1757" max="1757" width="11.42578125" style="15"/>
    <col min="1758" max="1758" width="17.5703125" style="15" customWidth="1"/>
    <col min="1759" max="1759" width="11.5703125" style="15" customWidth="1"/>
    <col min="1760" max="1763" width="11.42578125" style="15"/>
    <col min="1764" max="1764" width="22.5703125" style="15" customWidth="1"/>
    <col min="1765" max="1765" width="14" style="15" customWidth="1"/>
    <col min="1766" max="1766" width="1.7109375" style="15" customWidth="1"/>
    <col min="1767" max="2011" width="11.42578125" style="15"/>
    <col min="2012" max="2012" width="4.42578125" style="15" customWidth="1"/>
    <col min="2013" max="2013" width="11.42578125" style="15"/>
    <col min="2014" max="2014" width="17.5703125" style="15" customWidth="1"/>
    <col min="2015" max="2015" width="11.5703125" style="15" customWidth="1"/>
    <col min="2016" max="2019" width="11.42578125" style="15"/>
    <col min="2020" max="2020" width="22.5703125" style="15" customWidth="1"/>
    <col min="2021" max="2021" width="14" style="15" customWidth="1"/>
    <col min="2022" max="2022" width="1.7109375" style="15" customWidth="1"/>
    <col min="2023" max="2267" width="11.42578125" style="15"/>
    <col min="2268" max="2268" width="4.42578125" style="15" customWidth="1"/>
    <col min="2269" max="2269" width="11.42578125" style="15"/>
    <col min="2270" max="2270" width="17.5703125" style="15" customWidth="1"/>
    <col min="2271" max="2271" width="11.5703125" style="15" customWidth="1"/>
    <col min="2272" max="2275" width="11.42578125" style="15"/>
    <col min="2276" max="2276" width="22.5703125" style="15" customWidth="1"/>
    <col min="2277" max="2277" width="14" style="15" customWidth="1"/>
    <col min="2278" max="2278" width="1.7109375" style="15" customWidth="1"/>
    <col min="2279" max="2523" width="11.42578125" style="15"/>
    <col min="2524" max="2524" width="4.42578125" style="15" customWidth="1"/>
    <col min="2525" max="2525" width="11.42578125" style="15"/>
    <col min="2526" max="2526" width="17.5703125" style="15" customWidth="1"/>
    <col min="2527" max="2527" width="11.5703125" style="15" customWidth="1"/>
    <col min="2528" max="2531" width="11.42578125" style="15"/>
    <col min="2532" max="2532" width="22.5703125" style="15" customWidth="1"/>
    <col min="2533" max="2533" width="14" style="15" customWidth="1"/>
    <col min="2534" max="2534" width="1.7109375" style="15" customWidth="1"/>
    <col min="2535" max="2779" width="11.42578125" style="15"/>
    <col min="2780" max="2780" width="4.42578125" style="15" customWidth="1"/>
    <col min="2781" max="2781" width="11.42578125" style="15"/>
    <col min="2782" max="2782" width="17.5703125" style="15" customWidth="1"/>
    <col min="2783" max="2783" width="11.5703125" style="15" customWidth="1"/>
    <col min="2784" max="2787" width="11.42578125" style="15"/>
    <col min="2788" max="2788" width="22.5703125" style="15" customWidth="1"/>
    <col min="2789" max="2789" width="14" style="15" customWidth="1"/>
    <col min="2790" max="2790" width="1.7109375" style="15" customWidth="1"/>
    <col min="2791" max="3035" width="11.42578125" style="15"/>
    <col min="3036" max="3036" width="4.42578125" style="15" customWidth="1"/>
    <col min="3037" max="3037" width="11.42578125" style="15"/>
    <col min="3038" max="3038" width="17.5703125" style="15" customWidth="1"/>
    <col min="3039" max="3039" width="11.5703125" style="15" customWidth="1"/>
    <col min="3040" max="3043" width="11.42578125" style="15"/>
    <col min="3044" max="3044" width="22.5703125" style="15" customWidth="1"/>
    <col min="3045" max="3045" width="14" style="15" customWidth="1"/>
    <col min="3046" max="3046" width="1.7109375" style="15" customWidth="1"/>
    <col min="3047" max="3291" width="11.42578125" style="15"/>
    <col min="3292" max="3292" width="4.42578125" style="15" customWidth="1"/>
    <col min="3293" max="3293" width="11.42578125" style="15"/>
    <col min="3294" max="3294" width="17.5703125" style="15" customWidth="1"/>
    <col min="3295" max="3295" width="11.5703125" style="15" customWidth="1"/>
    <col min="3296" max="3299" width="11.42578125" style="15"/>
    <col min="3300" max="3300" width="22.5703125" style="15" customWidth="1"/>
    <col min="3301" max="3301" width="14" style="15" customWidth="1"/>
    <col min="3302" max="3302" width="1.7109375" style="15" customWidth="1"/>
    <col min="3303" max="3547" width="11.42578125" style="15"/>
    <col min="3548" max="3548" width="4.42578125" style="15" customWidth="1"/>
    <col min="3549" max="3549" width="11.42578125" style="15"/>
    <col min="3550" max="3550" width="17.5703125" style="15" customWidth="1"/>
    <col min="3551" max="3551" width="11.5703125" style="15" customWidth="1"/>
    <col min="3552" max="3555" width="11.42578125" style="15"/>
    <col min="3556" max="3556" width="22.5703125" style="15" customWidth="1"/>
    <col min="3557" max="3557" width="14" style="15" customWidth="1"/>
    <col min="3558" max="3558" width="1.7109375" style="15" customWidth="1"/>
    <col min="3559" max="3803" width="11.42578125" style="15"/>
    <col min="3804" max="3804" width="4.42578125" style="15" customWidth="1"/>
    <col min="3805" max="3805" width="11.42578125" style="15"/>
    <col min="3806" max="3806" width="17.5703125" style="15" customWidth="1"/>
    <col min="3807" max="3807" width="11.5703125" style="15" customWidth="1"/>
    <col min="3808" max="3811" width="11.42578125" style="15"/>
    <col min="3812" max="3812" width="22.5703125" style="15" customWidth="1"/>
    <col min="3813" max="3813" width="14" style="15" customWidth="1"/>
    <col min="3814" max="3814" width="1.7109375" style="15" customWidth="1"/>
    <col min="3815" max="4059" width="11.42578125" style="15"/>
    <col min="4060" max="4060" width="4.42578125" style="15" customWidth="1"/>
    <col min="4061" max="4061" width="11.42578125" style="15"/>
    <col min="4062" max="4062" width="17.5703125" style="15" customWidth="1"/>
    <col min="4063" max="4063" width="11.5703125" style="15" customWidth="1"/>
    <col min="4064" max="4067" width="11.42578125" style="15"/>
    <col min="4068" max="4068" width="22.5703125" style="15" customWidth="1"/>
    <col min="4069" max="4069" width="14" style="15" customWidth="1"/>
    <col min="4070" max="4070" width="1.7109375" style="15" customWidth="1"/>
    <col min="4071" max="4315" width="11.42578125" style="15"/>
    <col min="4316" max="4316" width="4.42578125" style="15" customWidth="1"/>
    <col min="4317" max="4317" width="11.42578125" style="15"/>
    <col min="4318" max="4318" width="17.5703125" style="15" customWidth="1"/>
    <col min="4319" max="4319" width="11.5703125" style="15" customWidth="1"/>
    <col min="4320" max="4323" width="11.42578125" style="15"/>
    <col min="4324" max="4324" width="22.5703125" style="15" customWidth="1"/>
    <col min="4325" max="4325" width="14" style="15" customWidth="1"/>
    <col min="4326" max="4326" width="1.7109375" style="15" customWidth="1"/>
    <col min="4327" max="4571" width="11.42578125" style="15"/>
    <col min="4572" max="4572" width="4.42578125" style="15" customWidth="1"/>
    <col min="4573" max="4573" width="11.42578125" style="15"/>
    <col min="4574" max="4574" width="17.5703125" style="15" customWidth="1"/>
    <col min="4575" max="4575" width="11.5703125" style="15" customWidth="1"/>
    <col min="4576" max="4579" width="11.42578125" style="15"/>
    <col min="4580" max="4580" width="22.5703125" style="15" customWidth="1"/>
    <col min="4581" max="4581" width="14" style="15" customWidth="1"/>
    <col min="4582" max="4582" width="1.7109375" style="15" customWidth="1"/>
    <col min="4583" max="4827" width="11.42578125" style="15"/>
    <col min="4828" max="4828" width="4.42578125" style="15" customWidth="1"/>
    <col min="4829" max="4829" width="11.42578125" style="15"/>
    <col min="4830" max="4830" width="17.5703125" style="15" customWidth="1"/>
    <col min="4831" max="4831" width="11.5703125" style="15" customWidth="1"/>
    <col min="4832" max="4835" width="11.42578125" style="15"/>
    <col min="4836" max="4836" width="22.5703125" style="15" customWidth="1"/>
    <col min="4837" max="4837" width="14" style="15" customWidth="1"/>
    <col min="4838" max="4838" width="1.7109375" style="15" customWidth="1"/>
    <col min="4839" max="5083" width="11.42578125" style="15"/>
    <col min="5084" max="5084" width="4.42578125" style="15" customWidth="1"/>
    <col min="5085" max="5085" width="11.42578125" style="15"/>
    <col min="5086" max="5086" width="17.5703125" style="15" customWidth="1"/>
    <col min="5087" max="5087" width="11.5703125" style="15" customWidth="1"/>
    <col min="5088" max="5091" width="11.42578125" style="15"/>
    <col min="5092" max="5092" width="22.5703125" style="15" customWidth="1"/>
    <col min="5093" max="5093" width="14" style="15" customWidth="1"/>
    <col min="5094" max="5094" width="1.7109375" style="15" customWidth="1"/>
    <col min="5095" max="5339" width="11.42578125" style="15"/>
    <col min="5340" max="5340" width="4.42578125" style="15" customWidth="1"/>
    <col min="5341" max="5341" width="11.42578125" style="15"/>
    <col min="5342" max="5342" width="17.5703125" style="15" customWidth="1"/>
    <col min="5343" max="5343" width="11.5703125" style="15" customWidth="1"/>
    <col min="5344" max="5347" width="11.42578125" style="15"/>
    <col min="5348" max="5348" width="22.5703125" style="15" customWidth="1"/>
    <col min="5349" max="5349" width="14" style="15" customWidth="1"/>
    <col min="5350" max="5350" width="1.7109375" style="15" customWidth="1"/>
    <col min="5351" max="5595" width="11.42578125" style="15"/>
    <col min="5596" max="5596" width="4.42578125" style="15" customWidth="1"/>
    <col min="5597" max="5597" width="11.42578125" style="15"/>
    <col min="5598" max="5598" width="17.5703125" style="15" customWidth="1"/>
    <col min="5599" max="5599" width="11.5703125" style="15" customWidth="1"/>
    <col min="5600" max="5603" width="11.42578125" style="15"/>
    <col min="5604" max="5604" width="22.5703125" style="15" customWidth="1"/>
    <col min="5605" max="5605" width="14" style="15" customWidth="1"/>
    <col min="5606" max="5606" width="1.7109375" style="15" customWidth="1"/>
    <col min="5607" max="5851" width="11.42578125" style="15"/>
    <col min="5852" max="5852" width="4.42578125" style="15" customWidth="1"/>
    <col min="5853" max="5853" width="11.42578125" style="15"/>
    <col min="5854" max="5854" width="17.5703125" style="15" customWidth="1"/>
    <col min="5855" max="5855" width="11.5703125" style="15" customWidth="1"/>
    <col min="5856" max="5859" width="11.42578125" style="15"/>
    <col min="5860" max="5860" width="22.5703125" style="15" customWidth="1"/>
    <col min="5861" max="5861" width="14" style="15" customWidth="1"/>
    <col min="5862" max="5862" width="1.7109375" style="15" customWidth="1"/>
    <col min="5863" max="6107" width="11.42578125" style="15"/>
    <col min="6108" max="6108" width="4.42578125" style="15" customWidth="1"/>
    <col min="6109" max="6109" width="11.42578125" style="15"/>
    <col min="6110" max="6110" width="17.5703125" style="15" customWidth="1"/>
    <col min="6111" max="6111" width="11.5703125" style="15" customWidth="1"/>
    <col min="6112" max="6115" width="11.42578125" style="15"/>
    <col min="6116" max="6116" width="22.5703125" style="15" customWidth="1"/>
    <col min="6117" max="6117" width="14" style="15" customWidth="1"/>
    <col min="6118" max="6118" width="1.7109375" style="15" customWidth="1"/>
    <col min="6119" max="6363" width="11.42578125" style="15"/>
    <col min="6364" max="6364" width="4.42578125" style="15" customWidth="1"/>
    <col min="6365" max="6365" width="11.42578125" style="15"/>
    <col min="6366" max="6366" width="17.5703125" style="15" customWidth="1"/>
    <col min="6367" max="6367" width="11.5703125" style="15" customWidth="1"/>
    <col min="6368" max="6371" width="11.42578125" style="15"/>
    <col min="6372" max="6372" width="22.5703125" style="15" customWidth="1"/>
    <col min="6373" max="6373" width="14" style="15" customWidth="1"/>
    <col min="6374" max="6374" width="1.7109375" style="15" customWidth="1"/>
    <col min="6375" max="6619" width="11.42578125" style="15"/>
    <col min="6620" max="6620" width="4.42578125" style="15" customWidth="1"/>
    <col min="6621" max="6621" width="11.42578125" style="15"/>
    <col min="6622" max="6622" width="17.5703125" style="15" customWidth="1"/>
    <col min="6623" max="6623" width="11.5703125" style="15" customWidth="1"/>
    <col min="6624" max="6627" width="11.42578125" style="15"/>
    <col min="6628" max="6628" width="22.5703125" style="15" customWidth="1"/>
    <col min="6629" max="6629" width="14" style="15" customWidth="1"/>
    <col min="6630" max="6630" width="1.7109375" style="15" customWidth="1"/>
    <col min="6631" max="6875" width="11.42578125" style="15"/>
    <col min="6876" max="6876" width="4.42578125" style="15" customWidth="1"/>
    <col min="6877" max="6877" width="11.42578125" style="15"/>
    <col min="6878" max="6878" width="17.5703125" style="15" customWidth="1"/>
    <col min="6879" max="6879" width="11.5703125" style="15" customWidth="1"/>
    <col min="6880" max="6883" width="11.42578125" style="15"/>
    <col min="6884" max="6884" width="22.5703125" style="15" customWidth="1"/>
    <col min="6885" max="6885" width="14" style="15" customWidth="1"/>
    <col min="6886" max="6886" width="1.7109375" style="15" customWidth="1"/>
    <col min="6887" max="7131" width="11.42578125" style="15"/>
    <col min="7132" max="7132" width="4.42578125" style="15" customWidth="1"/>
    <col min="7133" max="7133" width="11.42578125" style="15"/>
    <col min="7134" max="7134" width="17.5703125" style="15" customWidth="1"/>
    <col min="7135" max="7135" width="11.5703125" style="15" customWidth="1"/>
    <col min="7136" max="7139" width="11.42578125" style="15"/>
    <col min="7140" max="7140" width="22.5703125" style="15" customWidth="1"/>
    <col min="7141" max="7141" width="14" style="15" customWidth="1"/>
    <col min="7142" max="7142" width="1.7109375" style="15" customWidth="1"/>
    <col min="7143" max="7387" width="11.42578125" style="15"/>
    <col min="7388" max="7388" width="4.42578125" style="15" customWidth="1"/>
    <col min="7389" max="7389" width="11.42578125" style="15"/>
    <col min="7390" max="7390" width="17.5703125" style="15" customWidth="1"/>
    <col min="7391" max="7391" width="11.5703125" style="15" customWidth="1"/>
    <col min="7392" max="7395" width="11.42578125" style="15"/>
    <col min="7396" max="7396" width="22.5703125" style="15" customWidth="1"/>
    <col min="7397" max="7397" width="14" style="15" customWidth="1"/>
    <col min="7398" max="7398" width="1.7109375" style="15" customWidth="1"/>
    <col min="7399" max="7643" width="11.42578125" style="15"/>
    <col min="7644" max="7644" width="4.42578125" style="15" customWidth="1"/>
    <col min="7645" max="7645" width="11.42578125" style="15"/>
    <col min="7646" max="7646" width="17.5703125" style="15" customWidth="1"/>
    <col min="7647" max="7647" width="11.5703125" style="15" customWidth="1"/>
    <col min="7648" max="7651" width="11.42578125" style="15"/>
    <col min="7652" max="7652" width="22.5703125" style="15" customWidth="1"/>
    <col min="7653" max="7653" width="14" style="15" customWidth="1"/>
    <col min="7654" max="7654" width="1.7109375" style="15" customWidth="1"/>
    <col min="7655" max="7899" width="11.42578125" style="15"/>
    <col min="7900" max="7900" width="4.42578125" style="15" customWidth="1"/>
    <col min="7901" max="7901" width="11.42578125" style="15"/>
    <col min="7902" max="7902" width="17.5703125" style="15" customWidth="1"/>
    <col min="7903" max="7903" width="11.5703125" style="15" customWidth="1"/>
    <col min="7904" max="7907" width="11.42578125" style="15"/>
    <col min="7908" max="7908" width="22.5703125" style="15" customWidth="1"/>
    <col min="7909" max="7909" width="14" style="15" customWidth="1"/>
    <col min="7910" max="7910" width="1.7109375" style="15" customWidth="1"/>
    <col min="7911" max="8155" width="11.42578125" style="15"/>
    <col min="8156" max="8156" width="4.42578125" style="15" customWidth="1"/>
    <col min="8157" max="8157" width="11.42578125" style="15"/>
    <col min="8158" max="8158" width="17.5703125" style="15" customWidth="1"/>
    <col min="8159" max="8159" width="11.5703125" style="15" customWidth="1"/>
    <col min="8160" max="8163" width="11.42578125" style="15"/>
    <col min="8164" max="8164" width="22.5703125" style="15" customWidth="1"/>
    <col min="8165" max="8165" width="14" style="15" customWidth="1"/>
    <col min="8166" max="8166" width="1.7109375" style="15" customWidth="1"/>
    <col min="8167" max="8411" width="11.42578125" style="15"/>
    <col min="8412" max="8412" width="4.42578125" style="15" customWidth="1"/>
    <col min="8413" max="8413" width="11.42578125" style="15"/>
    <col min="8414" max="8414" width="17.5703125" style="15" customWidth="1"/>
    <col min="8415" max="8415" width="11.5703125" style="15" customWidth="1"/>
    <col min="8416" max="8419" width="11.42578125" style="15"/>
    <col min="8420" max="8420" width="22.5703125" style="15" customWidth="1"/>
    <col min="8421" max="8421" width="14" style="15" customWidth="1"/>
    <col min="8422" max="8422" width="1.7109375" style="15" customWidth="1"/>
    <col min="8423" max="8667" width="11.42578125" style="15"/>
    <col min="8668" max="8668" width="4.42578125" style="15" customWidth="1"/>
    <col min="8669" max="8669" width="11.42578125" style="15"/>
    <col min="8670" max="8670" width="17.5703125" style="15" customWidth="1"/>
    <col min="8671" max="8671" width="11.5703125" style="15" customWidth="1"/>
    <col min="8672" max="8675" width="11.42578125" style="15"/>
    <col min="8676" max="8676" width="22.5703125" style="15" customWidth="1"/>
    <col min="8677" max="8677" width="14" style="15" customWidth="1"/>
    <col min="8678" max="8678" width="1.7109375" style="15" customWidth="1"/>
    <col min="8679" max="8923" width="11.42578125" style="15"/>
    <col min="8924" max="8924" width="4.42578125" style="15" customWidth="1"/>
    <col min="8925" max="8925" width="11.42578125" style="15"/>
    <col min="8926" max="8926" width="17.5703125" style="15" customWidth="1"/>
    <col min="8927" max="8927" width="11.5703125" style="15" customWidth="1"/>
    <col min="8928" max="8931" width="11.42578125" style="15"/>
    <col min="8932" max="8932" width="22.5703125" style="15" customWidth="1"/>
    <col min="8933" max="8933" width="14" style="15" customWidth="1"/>
    <col min="8934" max="8934" width="1.7109375" style="15" customWidth="1"/>
    <col min="8935" max="9179" width="11.42578125" style="15"/>
    <col min="9180" max="9180" width="4.42578125" style="15" customWidth="1"/>
    <col min="9181" max="9181" width="11.42578125" style="15"/>
    <col min="9182" max="9182" width="17.5703125" style="15" customWidth="1"/>
    <col min="9183" max="9183" width="11.5703125" style="15" customWidth="1"/>
    <col min="9184" max="9187" width="11.42578125" style="15"/>
    <col min="9188" max="9188" width="22.5703125" style="15" customWidth="1"/>
    <col min="9189" max="9189" width="14" style="15" customWidth="1"/>
    <col min="9190" max="9190" width="1.7109375" style="15" customWidth="1"/>
    <col min="9191" max="9435" width="11.42578125" style="15"/>
    <col min="9436" max="9436" width="4.42578125" style="15" customWidth="1"/>
    <col min="9437" max="9437" width="11.42578125" style="15"/>
    <col min="9438" max="9438" width="17.5703125" style="15" customWidth="1"/>
    <col min="9439" max="9439" width="11.5703125" style="15" customWidth="1"/>
    <col min="9440" max="9443" width="11.42578125" style="15"/>
    <col min="9444" max="9444" width="22.5703125" style="15" customWidth="1"/>
    <col min="9445" max="9445" width="14" style="15" customWidth="1"/>
    <col min="9446" max="9446" width="1.7109375" style="15" customWidth="1"/>
    <col min="9447" max="9691" width="11.42578125" style="15"/>
    <col min="9692" max="9692" width="4.42578125" style="15" customWidth="1"/>
    <col min="9693" max="9693" width="11.42578125" style="15"/>
    <col min="9694" max="9694" width="17.5703125" style="15" customWidth="1"/>
    <col min="9695" max="9695" width="11.5703125" style="15" customWidth="1"/>
    <col min="9696" max="9699" width="11.42578125" style="15"/>
    <col min="9700" max="9700" width="22.5703125" style="15" customWidth="1"/>
    <col min="9701" max="9701" width="14" style="15" customWidth="1"/>
    <col min="9702" max="9702" width="1.7109375" style="15" customWidth="1"/>
    <col min="9703" max="9947" width="11.42578125" style="15"/>
    <col min="9948" max="9948" width="4.42578125" style="15" customWidth="1"/>
    <col min="9949" max="9949" width="11.42578125" style="15"/>
    <col min="9950" max="9950" width="17.5703125" style="15" customWidth="1"/>
    <col min="9951" max="9951" width="11.5703125" style="15" customWidth="1"/>
    <col min="9952" max="9955" width="11.42578125" style="15"/>
    <col min="9956" max="9956" width="22.5703125" style="15" customWidth="1"/>
    <col min="9957" max="9957" width="14" style="15" customWidth="1"/>
    <col min="9958" max="9958" width="1.7109375" style="15" customWidth="1"/>
    <col min="9959" max="10203" width="11.42578125" style="15"/>
    <col min="10204" max="10204" width="4.42578125" style="15" customWidth="1"/>
    <col min="10205" max="10205" width="11.42578125" style="15"/>
    <col min="10206" max="10206" width="17.5703125" style="15" customWidth="1"/>
    <col min="10207" max="10207" width="11.5703125" style="15" customWidth="1"/>
    <col min="10208" max="10211" width="11.42578125" style="15"/>
    <col min="10212" max="10212" width="22.5703125" style="15" customWidth="1"/>
    <col min="10213" max="10213" width="14" style="15" customWidth="1"/>
    <col min="10214" max="10214" width="1.7109375" style="15" customWidth="1"/>
    <col min="10215" max="10459" width="11.42578125" style="15"/>
    <col min="10460" max="10460" width="4.42578125" style="15" customWidth="1"/>
    <col min="10461" max="10461" width="11.42578125" style="15"/>
    <col min="10462" max="10462" width="17.5703125" style="15" customWidth="1"/>
    <col min="10463" max="10463" width="11.5703125" style="15" customWidth="1"/>
    <col min="10464" max="10467" width="11.42578125" style="15"/>
    <col min="10468" max="10468" width="22.5703125" style="15" customWidth="1"/>
    <col min="10469" max="10469" width="14" style="15" customWidth="1"/>
    <col min="10470" max="10470" width="1.7109375" style="15" customWidth="1"/>
    <col min="10471" max="10715" width="11.42578125" style="15"/>
    <col min="10716" max="10716" width="4.42578125" style="15" customWidth="1"/>
    <col min="10717" max="10717" width="11.42578125" style="15"/>
    <col min="10718" max="10718" width="17.5703125" style="15" customWidth="1"/>
    <col min="10719" max="10719" width="11.5703125" style="15" customWidth="1"/>
    <col min="10720" max="10723" width="11.42578125" style="15"/>
    <col min="10724" max="10724" width="22.5703125" style="15" customWidth="1"/>
    <col min="10725" max="10725" width="14" style="15" customWidth="1"/>
    <col min="10726" max="10726" width="1.7109375" style="15" customWidth="1"/>
    <col min="10727" max="10971" width="11.42578125" style="15"/>
    <col min="10972" max="10972" width="4.42578125" style="15" customWidth="1"/>
    <col min="10973" max="10973" width="11.42578125" style="15"/>
    <col min="10974" max="10974" width="17.5703125" style="15" customWidth="1"/>
    <col min="10975" max="10975" width="11.5703125" style="15" customWidth="1"/>
    <col min="10976" max="10979" width="11.42578125" style="15"/>
    <col min="10980" max="10980" width="22.5703125" style="15" customWidth="1"/>
    <col min="10981" max="10981" width="14" style="15" customWidth="1"/>
    <col min="10982" max="10982" width="1.7109375" style="15" customWidth="1"/>
    <col min="10983" max="11227" width="11.42578125" style="15"/>
    <col min="11228" max="11228" width="4.42578125" style="15" customWidth="1"/>
    <col min="11229" max="11229" width="11.42578125" style="15"/>
    <col min="11230" max="11230" width="17.5703125" style="15" customWidth="1"/>
    <col min="11231" max="11231" width="11.5703125" style="15" customWidth="1"/>
    <col min="11232" max="11235" width="11.42578125" style="15"/>
    <col min="11236" max="11236" width="22.5703125" style="15" customWidth="1"/>
    <col min="11237" max="11237" width="14" style="15" customWidth="1"/>
    <col min="11238" max="11238" width="1.7109375" style="15" customWidth="1"/>
    <col min="11239" max="11483" width="11.42578125" style="15"/>
    <col min="11484" max="11484" width="4.42578125" style="15" customWidth="1"/>
    <col min="11485" max="11485" width="11.42578125" style="15"/>
    <col min="11486" max="11486" width="17.5703125" style="15" customWidth="1"/>
    <col min="11487" max="11487" width="11.5703125" style="15" customWidth="1"/>
    <col min="11488" max="11491" width="11.42578125" style="15"/>
    <col min="11492" max="11492" width="22.5703125" style="15" customWidth="1"/>
    <col min="11493" max="11493" width="14" style="15" customWidth="1"/>
    <col min="11494" max="11494" width="1.7109375" style="15" customWidth="1"/>
    <col min="11495" max="11739" width="11.42578125" style="15"/>
    <col min="11740" max="11740" width="4.42578125" style="15" customWidth="1"/>
    <col min="11741" max="11741" width="11.42578125" style="15"/>
    <col min="11742" max="11742" width="17.5703125" style="15" customWidth="1"/>
    <col min="11743" max="11743" width="11.5703125" style="15" customWidth="1"/>
    <col min="11744" max="11747" width="11.42578125" style="15"/>
    <col min="11748" max="11748" width="22.5703125" style="15" customWidth="1"/>
    <col min="11749" max="11749" width="14" style="15" customWidth="1"/>
    <col min="11750" max="11750" width="1.7109375" style="15" customWidth="1"/>
    <col min="11751" max="11995" width="11.42578125" style="15"/>
    <col min="11996" max="11996" width="4.42578125" style="15" customWidth="1"/>
    <col min="11997" max="11997" width="11.42578125" style="15"/>
    <col min="11998" max="11998" width="17.5703125" style="15" customWidth="1"/>
    <col min="11999" max="11999" width="11.5703125" style="15" customWidth="1"/>
    <col min="12000" max="12003" width="11.42578125" style="15"/>
    <col min="12004" max="12004" width="22.5703125" style="15" customWidth="1"/>
    <col min="12005" max="12005" width="14" style="15" customWidth="1"/>
    <col min="12006" max="12006" width="1.7109375" style="15" customWidth="1"/>
    <col min="12007" max="12251" width="11.42578125" style="15"/>
    <col min="12252" max="12252" width="4.42578125" style="15" customWidth="1"/>
    <col min="12253" max="12253" width="11.42578125" style="15"/>
    <col min="12254" max="12254" width="17.5703125" style="15" customWidth="1"/>
    <col min="12255" max="12255" width="11.5703125" style="15" customWidth="1"/>
    <col min="12256" max="12259" width="11.42578125" style="15"/>
    <col min="12260" max="12260" width="22.5703125" style="15" customWidth="1"/>
    <col min="12261" max="12261" width="14" style="15" customWidth="1"/>
    <col min="12262" max="12262" width="1.7109375" style="15" customWidth="1"/>
    <col min="12263" max="12507" width="11.42578125" style="15"/>
    <col min="12508" max="12508" width="4.42578125" style="15" customWidth="1"/>
    <col min="12509" max="12509" width="11.42578125" style="15"/>
    <col min="12510" max="12510" width="17.5703125" style="15" customWidth="1"/>
    <col min="12511" max="12511" width="11.5703125" style="15" customWidth="1"/>
    <col min="12512" max="12515" width="11.42578125" style="15"/>
    <col min="12516" max="12516" width="22.5703125" style="15" customWidth="1"/>
    <col min="12517" max="12517" width="14" style="15" customWidth="1"/>
    <col min="12518" max="12518" width="1.7109375" style="15" customWidth="1"/>
    <col min="12519" max="12763" width="11.42578125" style="15"/>
    <col min="12764" max="12764" width="4.42578125" style="15" customWidth="1"/>
    <col min="12765" max="12765" width="11.42578125" style="15"/>
    <col min="12766" max="12766" width="17.5703125" style="15" customWidth="1"/>
    <col min="12767" max="12767" width="11.5703125" style="15" customWidth="1"/>
    <col min="12768" max="12771" width="11.42578125" style="15"/>
    <col min="12772" max="12772" width="22.5703125" style="15" customWidth="1"/>
    <col min="12773" max="12773" width="14" style="15" customWidth="1"/>
    <col min="12774" max="12774" width="1.7109375" style="15" customWidth="1"/>
    <col min="12775" max="13019" width="11.42578125" style="15"/>
    <col min="13020" max="13020" width="4.42578125" style="15" customWidth="1"/>
    <col min="13021" max="13021" width="11.42578125" style="15"/>
    <col min="13022" max="13022" width="17.5703125" style="15" customWidth="1"/>
    <col min="13023" max="13023" width="11.5703125" style="15" customWidth="1"/>
    <col min="13024" max="13027" width="11.42578125" style="15"/>
    <col min="13028" max="13028" width="22.5703125" style="15" customWidth="1"/>
    <col min="13029" max="13029" width="14" style="15" customWidth="1"/>
    <col min="13030" max="13030" width="1.7109375" style="15" customWidth="1"/>
    <col min="13031" max="13275" width="11.42578125" style="15"/>
    <col min="13276" max="13276" width="4.42578125" style="15" customWidth="1"/>
    <col min="13277" max="13277" width="11.42578125" style="15"/>
    <col min="13278" max="13278" width="17.5703125" style="15" customWidth="1"/>
    <col min="13279" max="13279" width="11.5703125" style="15" customWidth="1"/>
    <col min="13280" max="13283" width="11.42578125" style="15"/>
    <col min="13284" max="13284" width="22.5703125" style="15" customWidth="1"/>
    <col min="13285" max="13285" width="14" style="15" customWidth="1"/>
    <col min="13286" max="13286" width="1.7109375" style="15" customWidth="1"/>
    <col min="13287" max="13531" width="11.42578125" style="15"/>
    <col min="13532" max="13532" width="4.42578125" style="15" customWidth="1"/>
    <col min="13533" max="13533" width="11.42578125" style="15"/>
    <col min="13534" max="13534" width="17.5703125" style="15" customWidth="1"/>
    <col min="13535" max="13535" width="11.5703125" style="15" customWidth="1"/>
    <col min="13536" max="13539" width="11.42578125" style="15"/>
    <col min="13540" max="13540" width="22.5703125" style="15" customWidth="1"/>
    <col min="13541" max="13541" width="14" style="15" customWidth="1"/>
    <col min="13542" max="13542" width="1.7109375" style="15" customWidth="1"/>
    <col min="13543" max="13787" width="11.42578125" style="15"/>
    <col min="13788" max="13788" width="4.42578125" style="15" customWidth="1"/>
    <col min="13789" max="13789" width="11.42578125" style="15"/>
    <col min="13790" max="13790" width="17.5703125" style="15" customWidth="1"/>
    <col min="13791" max="13791" width="11.5703125" style="15" customWidth="1"/>
    <col min="13792" max="13795" width="11.42578125" style="15"/>
    <col min="13796" max="13796" width="22.5703125" style="15" customWidth="1"/>
    <col min="13797" max="13797" width="14" style="15" customWidth="1"/>
    <col min="13798" max="13798" width="1.7109375" style="15" customWidth="1"/>
    <col min="13799" max="14043" width="11.42578125" style="15"/>
    <col min="14044" max="14044" width="4.42578125" style="15" customWidth="1"/>
    <col min="14045" max="14045" width="11.42578125" style="15"/>
    <col min="14046" max="14046" width="17.5703125" style="15" customWidth="1"/>
    <col min="14047" max="14047" width="11.5703125" style="15" customWidth="1"/>
    <col min="14048" max="14051" width="11.42578125" style="15"/>
    <col min="14052" max="14052" width="22.5703125" style="15" customWidth="1"/>
    <col min="14053" max="14053" width="14" style="15" customWidth="1"/>
    <col min="14054" max="14054" width="1.7109375" style="15" customWidth="1"/>
    <col min="14055" max="14299" width="11.42578125" style="15"/>
    <col min="14300" max="14300" width="4.42578125" style="15" customWidth="1"/>
    <col min="14301" max="14301" width="11.42578125" style="15"/>
    <col min="14302" max="14302" width="17.5703125" style="15" customWidth="1"/>
    <col min="14303" max="14303" width="11.5703125" style="15" customWidth="1"/>
    <col min="14304" max="14307" width="11.42578125" style="15"/>
    <col min="14308" max="14308" width="22.5703125" style="15" customWidth="1"/>
    <col min="14309" max="14309" width="14" style="15" customWidth="1"/>
    <col min="14310" max="14310" width="1.7109375" style="15" customWidth="1"/>
    <col min="14311" max="14555" width="11.42578125" style="15"/>
    <col min="14556" max="14556" width="4.42578125" style="15" customWidth="1"/>
    <col min="14557" max="14557" width="11.42578125" style="15"/>
    <col min="14558" max="14558" width="17.5703125" style="15" customWidth="1"/>
    <col min="14559" max="14559" width="11.5703125" style="15" customWidth="1"/>
    <col min="14560" max="14563" width="11.42578125" style="15"/>
    <col min="14564" max="14564" width="22.5703125" style="15" customWidth="1"/>
    <col min="14565" max="14565" width="14" style="15" customWidth="1"/>
    <col min="14566" max="14566" width="1.7109375" style="15" customWidth="1"/>
    <col min="14567" max="14811" width="11.42578125" style="15"/>
    <col min="14812" max="14812" width="4.42578125" style="15" customWidth="1"/>
    <col min="14813" max="14813" width="11.42578125" style="15"/>
    <col min="14814" max="14814" width="17.5703125" style="15" customWidth="1"/>
    <col min="14815" max="14815" width="11.5703125" style="15" customWidth="1"/>
    <col min="14816" max="14819" width="11.42578125" style="15"/>
    <col min="14820" max="14820" width="22.5703125" style="15" customWidth="1"/>
    <col min="14821" max="14821" width="14" style="15" customWidth="1"/>
    <col min="14822" max="14822" width="1.7109375" style="15" customWidth="1"/>
    <col min="14823" max="15067" width="11.42578125" style="15"/>
    <col min="15068" max="15068" width="4.42578125" style="15" customWidth="1"/>
    <col min="15069" max="15069" width="11.42578125" style="15"/>
    <col min="15070" max="15070" width="17.5703125" style="15" customWidth="1"/>
    <col min="15071" max="15071" width="11.5703125" style="15" customWidth="1"/>
    <col min="15072" max="15075" width="11.42578125" style="15"/>
    <col min="15076" max="15076" width="22.5703125" style="15" customWidth="1"/>
    <col min="15077" max="15077" width="14" style="15" customWidth="1"/>
    <col min="15078" max="15078" width="1.7109375" style="15" customWidth="1"/>
    <col min="15079" max="15323" width="11.42578125" style="15"/>
    <col min="15324" max="15324" width="4.42578125" style="15" customWidth="1"/>
    <col min="15325" max="15325" width="11.42578125" style="15"/>
    <col min="15326" max="15326" width="17.5703125" style="15" customWidth="1"/>
    <col min="15327" max="15327" width="11.5703125" style="15" customWidth="1"/>
    <col min="15328" max="15331" width="11.42578125" style="15"/>
    <col min="15332" max="15332" width="22.5703125" style="15" customWidth="1"/>
    <col min="15333" max="15333" width="14" style="15" customWidth="1"/>
    <col min="15334" max="15334" width="1.7109375" style="15" customWidth="1"/>
    <col min="15335" max="15579" width="11.42578125" style="15"/>
    <col min="15580" max="15580" width="4.42578125" style="15" customWidth="1"/>
    <col min="15581" max="15581" width="11.42578125" style="15"/>
    <col min="15582" max="15582" width="17.5703125" style="15" customWidth="1"/>
    <col min="15583" max="15583" width="11.5703125" style="15" customWidth="1"/>
    <col min="15584" max="15587" width="11.42578125" style="15"/>
    <col min="15588" max="15588" width="22.5703125" style="15" customWidth="1"/>
    <col min="15589" max="15589" width="14" style="15" customWidth="1"/>
    <col min="15590" max="15590" width="1.7109375" style="15" customWidth="1"/>
    <col min="15591" max="15835" width="11.42578125" style="15"/>
    <col min="15836" max="15836" width="4.42578125" style="15" customWidth="1"/>
    <col min="15837" max="15837" width="11.42578125" style="15"/>
    <col min="15838" max="15838" width="17.5703125" style="15" customWidth="1"/>
    <col min="15839" max="15839" width="11.5703125" style="15" customWidth="1"/>
    <col min="15840" max="15843" width="11.42578125" style="15"/>
    <col min="15844" max="15844" width="22.5703125" style="15" customWidth="1"/>
    <col min="15845" max="15845" width="14" style="15" customWidth="1"/>
    <col min="15846" max="15846" width="1.7109375" style="15" customWidth="1"/>
    <col min="15847" max="16091" width="11.42578125" style="15"/>
    <col min="16092" max="16092" width="4.42578125" style="15" customWidth="1"/>
    <col min="16093" max="16093" width="11.42578125" style="15"/>
    <col min="16094" max="16094" width="17.5703125" style="15" customWidth="1"/>
    <col min="16095" max="16095" width="11.5703125" style="15" customWidth="1"/>
    <col min="16096" max="16099" width="11.42578125" style="15"/>
    <col min="16100" max="16100" width="22.5703125" style="15" customWidth="1"/>
    <col min="16101" max="16101" width="21.5703125" style="15" bestFit="1" customWidth="1"/>
    <col min="16102" max="16102" width="1.7109375" style="15" customWidth="1"/>
    <col min="16103" max="16384" width="11.42578125" style="15"/>
  </cols>
  <sheetData>
    <row r="1" spans="2:10 16098:16101" ht="18" customHeight="1" thickBot="1" x14ac:dyDescent="0.25"/>
    <row r="2" spans="2:10 16098:16101" ht="19.5" customHeight="1" x14ac:dyDescent="0.2">
      <c r="B2" s="16"/>
      <c r="C2" s="17"/>
      <c r="D2" s="18" t="s">
        <v>37</v>
      </c>
      <c r="E2" s="19"/>
      <c r="F2" s="19"/>
      <c r="G2" s="19"/>
      <c r="H2" s="19"/>
      <c r="I2" s="20"/>
      <c r="J2" s="21" t="s">
        <v>38</v>
      </c>
    </row>
    <row r="3" spans="2:10 16098:16101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 16098:16101" x14ac:dyDescent="0.2">
      <c r="B4" s="22"/>
      <c r="C4" s="23"/>
      <c r="D4" s="18" t="s">
        <v>39</v>
      </c>
      <c r="E4" s="19"/>
      <c r="F4" s="19"/>
      <c r="G4" s="19"/>
      <c r="H4" s="19"/>
      <c r="I4" s="20"/>
      <c r="J4" s="21" t="s">
        <v>40</v>
      </c>
    </row>
    <row r="5" spans="2:10 16098:16101" x14ac:dyDescent="0.2">
      <c r="B5" s="22"/>
      <c r="C5" s="23"/>
      <c r="D5" s="28"/>
      <c r="E5" s="29"/>
      <c r="F5" s="29"/>
      <c r="G5" s="29"/>
      <c r="H5" s="29"/>
      <c r="I5" s="30"/>
      <c r="J5" s="31"/>
      <c r="WUD5" s="32"/>
    </row>
    <row r="6" spans="2:10 16098:16101" ht="13.5" thickBot="1" x14ac:dyDescent="0.25">
      <c r="B6" s="33"/>
      <c r="C6" s="34"/>
      <c r="D6" s="24"/>
      <c r="E6" s="25"/>
      <c r="F6" s="25"/>
      <c r="G6" s="25"/>
      <c r="H6" s="25"/>
      <c r="I6" s="26"/>
      <c r="J6" s="27"/>
      <c r="WUE6" s="15" t="s">
        <v>41</v>
      </c>
      <c r="WUF6" s="15" t="s">
        <v>42</v>
      </c>
      <c r="WUG6" s="35">
        <f ca="1">+TODAY()</f>
        <v>45264</v>
      </c>
    </row>
    <row r="7" spans="2:10 16098:16101" x14ac:dyDescent="0.2">
      <c r="B7" s="36"/>
      <c r="J7" s="37"/>
    </row>
    <row r="8" spans="2:10 16098:16101" x14ac:dyDescent="0.2">
      <c r="B8" s="36"/>
      <c r="J8" s="37"/>
    </row>
    <row r="9" spans="2:10 16098:16101" x14ac:dyDescent="0.2">
      <c r="B9" s="36"/>
      <c r="J9" s="37"/>
    </row>
    <row r="10" spans="2:10 16098:16101" x14ac:dyDescent="0.2">
      <c r="B10" s="36"/>
      <c r="C10" s="15" t="s">
        <v>62</v>
      </c>
      <c r="D10" s="35"/>
      <c r="E10" s="32"/>
      <c r="J10" s="37"/>
    </row>
    <row r="11" spans="2:10 16098:16101" x14ac:dyDescent="0.2">
      <c r="B11" s="36"/>
      <c r="J11" s="37"/>
    </row>
    <row r="12" spans="2:10 16098:16101" x14ac:dyDescent="0.2">
      <c r="B12" s="36"/>
      <c r="C12" s="15" t="s">
        <v>43</v>
      </c>
      <c r="J12" s="37"/>
    </row>
    <row r="13" spans="2:10 16098:16101" x14ac:dyDescent="0.2">
      <c r="B13" s="36"/>
      <c r="C13" s="15" t="s">
        <v>44</v>
      </c>
      <c r="J13" s="37"/>
    </row>
    <row r="14" spans="2:10 16098:16101" x14ac:dyDescent="0.2">
      <c r="B14" s="36"/>
      <c r="J14" s="37"/>
    </row>
    <row r="15" spans="2:10 16098:16101" x14ac:dyDescent="0.2">
      <c r="B15" s="36"/>
      <c r="C15" s="15" t="s">
        <v>63</v>
      </c>
      <c r="J15" s="37"/>
    </row>
    <row r="16" spans="2:10 16098:16101" x14ac:dyDescent="0.2">
      <c r="B16" s="36"/>
      <c r="C16" s="38"/>
      <c r="J16" s="37"/>
    </row>
    <row r="17" spans="2:10" x14ac:dyDescent="0.2">
      <c r="B17" s="36"/>
      <c r="C17" s="15" t="s">
        <v>64</v>
      </c>
      <c r="D17" s="32"/>
      <c r="H17" s="39" t="s">
        <v>45</v>
      </c>
      <c r="I17" s="39" t="s">
        <v>46</v>
      </c>
      <c r="J17" s="37"/>
    </row>
    <row r="18" spans="2:10" x14ac:dyDescent="0.2">
      <c r="B18" s="36"/>
      <c r="C18" s="40" t="s">
        <v>47</v>
      </c>
      <c r="D18" s="40"/>
      <c r="E18" s="40"/>
      <c r="F18" s="40"/>
      <c r="H18" s="56">
        <v>10</v>
      </c>
      <c r="I18" s="41">
        <v>79850395</v>
      </c>
      <c r="J18" s="37"/>
    </row>
    <row r="19" spans="2:10" x14ac:dyDescent="0.2">
      <c r="B19" s="36"/>
      <c r="C19" s="15" t="s">
        <v>48</v>
      </c>
      <c r="H19" s="42">
        <v>0</v>
      </c>
      <c r="I19" s="43">
        <v>0</v>
      </c>
      <c r="J19" s="37"/>
    </row>
    <row r="20" spans="2:10" x14ac:dyDescent="0.2">
      <c r="B20" s="36"/>
      <c r="C20" s="15" t="s">
        <v>49</v>
      </c>
      <c r="H20" s="42">
        <v>0</v>
      </c>
      <c r="I20" s="43">
        <v>0</v>
      </c>
      <c r="J20" s="37"/>
    </row>
    <row r="21" spans="2:10" x14ac:dyDescent="0.2">
      <c r="B21" s="36"/>
      <c r="C21" s="15" t="s">
        <v>50</v>
      </c>
      <c r="H21" s="42">
        <v>9</v>
      </c>
      <c r="I21" s="43">
        <v>9499663</v>
      </c>
      <c r="J21" s="37"/>
    </row>
    <row r="22" spans="2:10" x14ac:dyDescent="0.2">
      <c r="B22" s="36"/>
      <c r="C22" s="15" t="s">
        <v>51</v>
      </c>
      <c r="H22" s="42">
        <v>1</v>
      </c>
      <c r="I22" s="43">
        <v>70350732</v>
      </c>
      <c r="J22" s="37"/>
    </row>
    <row r="23" spans="2:10" x14ac:dyDescent="0.2">
      <c r="B23" s="36"/>
      <c r="C23" s="15" t="s">
        <v>52</v>
      </c>
      <c r="H23" s="42">
        <v>0</v>
      </c>
      <c r="I23" s="43">
        <v>0</v>
      </c>
      <c r="J23" s="37"/>
    </row>
    <row r="24" spans="2:10" x14ac:dyDescent="0.2">
      <c r="B24" s="36"/>
      <c r="C24" s="15" t="s">
        <v>53</v>
      </c>
      <c r="H24" s="44">
        <v>0</v>
      </c>
      <c r="I24" s="45">
        <v>0</v>
      </c>
      <c r="J24" s="37"/>
    </row>
    <row r="25" spans="2:10" x14ac:dyDescent="0.2">
      <c r="B25" s="36"/>
      <c r="C25" s="40" t="s">
        <v>54</v>
      </c>
      <c r="D25" s="40"/>
      <c r="E25" s="40"/>
      <c r="F25" s="40"/>
      <c r="H25" s="46">
        <f>SUM(H19:H24)</f>
        <v>10</v>
      </c>
      <c r="I25" s="47">
        <f>(I19+I20+I21+I22+I23+I24)</f>
        <v>79850395</v>
      </c>
      <c r="J25" s="37"/>
    </row>
    <row r="26" spans="2:10" x14ac:dyDescent="0.2">
      <c r="B26" s="36"/>
      <c r="C26" s="15" t="s">
        <v>55</v>
      </c>
      <c r="H26" s="42">
        <v>0</v>
      </c>
      <c r="I26" s="43">
        <v>0</v>
      </c>
      <c r="J26" s="37"/>
    </row>
    <row r="27" spans="2:10" x14ac:dyDescent="0.2">
      <c r="B27" s="36"/>
      <c r="C27" s="15" t="s">
        <v>56</v>
      </c>
      <c r="H27" s="42">
        <v>0</v>
      </c>
      <c r="I27" s="43">
        <v>0</v>
      </c>
      <c r="J27" s="37"/>
    </row>
    <row r="28" spans="2:10" ht="12.75" customHeight="1" thickBot="1" x14ac:dyDescent="0.25">
      <c r="B28" s="36"/>
      <c r="C28" s="15" t="s">
        <v>57</v>
      </c>
      <c r="H28" s="48">
        <v>0</v>
      </c>
      <c r="I28" s="45">
        <v>0</v>
      </c>
      <c r="J28" s="37"/>
    </row>
    <row r="29" spans="2:10" x14ac:dyDescent="0.2">
      <c r="B29" s="36"/>
      <c r="C29" s="40" t="s">
        <v>58</v>
      </c>
      <c r="D29" s="40"/>
      <c r="E29" s="40"/>
      <c r="F29" s="40"/>
      <c r="H29" s="46">
        <f>SUM(H26:H28)</f>
        <v>0</v>
      </c>
      <c r="I29" s="47">
        <f>(I27+I28+I26)</f>
        <v>0</v>
      </c>
      <c r="J29" s="37"/>
    </row>
    <row r="30" spans="2:10" ht="13.5" thickBot="1" x14ac:dyDescent="0.25">
      <c r="B30" s="36"/>
      <c r="C30" s="40" t="s">
        <v>59</v>
      </c>
      <c r="D30" s="40"/>
      <c r="H30" s="49">
        <f>(H25+H29)</f>
        <v>10</v>
      </c>
      <c r="I30" s="50">
        <f>(I25+I29)</f>
        <v>79850395</v>
      </c>
      <c r="J30" s="37"/>
    </row>
    <row r="31" spans="2:10" ht="13.5" thickTop="1" x14ac:dyDescent="0.2">
      <c r="B31" s="36"/>
      <c r="C31" s="40"/>
      <c r="D31" s="40"/>
      <c r="H31" s="51"/>
      <c r="I31" s="43"/>
      <c r="J31" s="37"/>
    </row>
    <row r="32" spans="2:10" x14ac:dyDescent="0.2">
      <c r="B32" s="68"/>
      <c r="C32" s="40" t="s">
        <v>74</v>
      </c>
      <c r="D32" s="40"/>
      <c r="H32" s="51"/>
      <c r="I32" s="43"/>
      <c r="J32" s="68"/>
    </row>
    <row r="33" spans="2:10" x14ac:dyDescent="0.2">
      <c r="B33" s="68"/>
      <c r="C33" s="40" t="s">
        <v>75</v>
      </c>
      <c r="D33" s="40"/>
      <c r="H33" s="51"/>
      <c r="I33" s="43"/>
      <c r="J33" s="68"/>
    </row>
    <row r="34" spans="2:10" x14ac:dyDescent="0.2">
      <c r="B34" s="68"/>
      <c r="C34" s="40" t="s">
        <v>76</v>
      </c>
      <c r="D34" s="40"/>
      <c r="H34" s="51"/>
      <c r="I34" s="43"/>
      <c r="J34" s="68"/>
    </row>
    <row r="35" spans="2:10" x14ac:dyDescent="0.2">
      <c r="B35" s="68"/>
      <c r="C35" s="40"/>
      <c r="D35" s="40"/>
      <c r="H35" s="51"/>
      <c r="I35" s="43"/>
      <c r="J35" s="68"/>
    </row>
    <row r="36" spans="2:10" x14ac:dyDescent="0.2">
      <c r="B36" s="36"/>
      <c r="G36" s="51"/>
      <c r="H36" s="51"/>
      <c r="I36" s="51"/>
      <c r="J36" s="37"/>
    </row>
    <row r="37" spans="2:10" x14ac:dyDescent="0.2">
      <c r="B37" s="36"/>
      <c r="G37" s="51"/>
      <c r="H37" s="51"/>
      <c r="I37" s="51"/>
      <c r="J37" s="37"/>
    </row>
    <row r="38" spans="2:10" x14ac:dyDescent="0.2">
      <c r="B38" s="36"/>
      <c r="G38" s="51"/>
      <c r="H38" s="51"/>
      <c r="I38" s="51"/>
      <c r="J38" s="37"/>
    </row>
    <row r="39" spans="2:10" ht="13.5" thickBot="1" x14ac:dyDescent="0.25">
      <c r="B39" s="36"/>
      <c r="C39" s="52" t="s">
        <v>77</v>
      </c>
      <c r="D39" s="52"/>
      <c r="G39" s="52" t="s">
        <v>60</v>
      </c>
      <c r="H39" s="52"/>
      <c r="I39" s="51"/>
      <c r="J39" s="37"/>
    </row>
    <row r="40" spans="2:10" x14ac:dyDescent="0.2">
      <c r="B40" s="36"/>
      <c r="C40" s="51" t="s">
        <v>78</v>
      </c>
      <c r="D40" s="51"/>
      <c r="G40" s="51" t="s">
        <v>61</v>
      </c>
      <c r="H40" s="51"/>
      <c r="I40" s="51"/>
      <c r="J40" s="37"/>
    </row>
    <row r="41" spans="2:10" x14ac:dyDescent="0.2">
      <c r="B41" s="36"/>
      <c r="G41" s="51"/>
      <c r="H41" s="51"/>
      <c r="I41" s="51"/>
      <c r="J41" s="37"/>
    </row>
    <row r="42" spans="2:10" x14ac:dyDescent="0.2">
      <c r="B42" s="36"/>
      <c r="G42" s="51"/>
      <c r="H42" s="51"/>
      <c r="I42" s="51"/>
      <c r="J42" s="37"/>
    </row>
    <row r="43" spans="2:10" ht="18.75" customHeight="1" thickBot="1" x14ac:dyDescent="0.25">
      <c r="B43" s="53"/>
      <c r="C43" s="54"/>
      <c r="D43" s="54"/>
      <c r="E43" s="54"/>
      <c r="F43" s="54"/>
      <c r="G43" s="52"/>
      <c r="H43" s="52"/>
      <c r="I43" s="52"/>
      <c r="J43" s="55"/>
    </row>
  </sheetData>
  <pageMargins left="0.7" right="0.7" top="0.75" bottom="0.75" header="0.3" footer="0.3"/>
  <pageSetup scale="61" orientation="portrait" r:id="rId1"/>
  <headerFooter alignWithMargins="0"/>
  <colBreaks count="1" manualBreakCount="1">
    <brk id="10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abSelected="1" zoomScaleNormal="100" zoomScaleSheetLayoutView="100" workbookViewId="0">
      <selection activeCell="I17" sqref="I17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8.7109375" style="15" customWidth="1"/>
    <col min="4" max="4" width="18.28515625" style="15" customWidth="1"/>
    <col min="5" max="5" width="9.140625" style="15" customWidth="1"/>
    <col min="6" max="8" width="11.42578125" style="15"/>
    <col min="9" max="9" width="19.85546875" style="15" customWidth="1"/>
    <col min="10" max="10" width="15.85546875" style="15" customWidth="1"/>
    <col min="11" max="11" width="7.140625" style="15" customWidth="1"/>
    <col min="12" max="219" width="11.42578125" style="15"/>
    <col min="220" max="220" width="4.42578125" style="15" customWidth="1"/>
    <col min="221" max="221" width="11.42578125" style="15"/>
    <col min="222" max="222" width="17.5703125" style="15" customWidth="1"/>
    <col min="223" max="223" width="11.5703125" style="15" customWidth="1"/>
    <col min="224" max="227" width="11.42578125" style="15"/>
    <col min="228" max="228" width="22.5703125" style="15" customWidth="1"/>
    <col min="229" max="229" width="14" style="15" customWidth="1"/>
    <col min="230" max="230" width="1.7109375" style="15" customWidth="1"/>
    <col min="231" max="475" width="11.42578125" style="15"/>
    <col min="476" max="476" width="4.42578125" style="15" customWidth="1"/>
    <col min="477" max="477" width="11.42578125" style="15"/>
    <col min="478" max="478" width="17.5703125" style="15" customWidth="1"/>
    <col min="479" max="479" width="11.5703125" style="15" customWidth="1"/>
    <col min="480" max="483" width="11.42578125" style="15"/>
    <col min="484" max="484" width="22.5703125" style="15" customWidth="1"/>
    <col min="485" max="485" width="14" style="15" customWidth="1"/>
    <col min="486" max="486" width="1.7109375" style="15" customWidth="1"/>
    <col min="487" max="731" width="11.42578125" style="15"/>
    <col min="732" max="732" width="4.42578125" style="15" customWidth="1"/>
    <col min="733" max="733" width="11.42578125" style="15"/>
    <col min="734" max="734" width="17.5703125" style="15" customWidth="1"/>
    <col min="735" max="735" width="11.5703125" style="15" customWidth="1"/>
    <col min="736" max="739" width="11.42578125" style="15"/>
    <col min="740" max="740" width="22.5703125" style="15" customWidth="1"/>
    <col min="741" max="741" width="14" style="15" customWidth="1"/>
    <col min="742" max="742" width="1.7109375" style="15" customWidth="1"/>
    <col min="743" max="987" width="11.42578125" style="15"/>
    <col min="988" max="988" width="4.42578125" style="15" customWidth="1"/>
    <col min="989" max="989" width="11.42578125" style="15"/>
    <col min="990" max="990" width="17.5703125" style="15" customWidth="1"/>
    <col min="991" max="991" width="11.5703125" style="15" customWidth="1"/>
    <col min="992" max="995" width="11.42578125" style="15"/>
    <col min="996" max="996" width="22.5703125" style="15" customWidth="1"/>
    <col min="997" max="997" width="14" style="15" customWidth="1"/>
    <col min="998" max="998" width="1.7109375" style="15" customWidth="1"/>
    <col min="999" max="1243" width="11.42578125" style="15"/>
    <col min="1244" max="1244" width="4.42578125" style="15" customWidth="1"/>
    <col min="1245" max="1245" width="11.42578125" style="15"/>
    <col min="1246" max="1246" width="17.5703125" style="15" customWidth="1"/>
    <col min="1247" max="1247" width="11.5703125" style="15" customWidth="1"/>
    <col min="1248" max="1251" width="11.42578125" style="15"/>
    <col min="1252" max="1252" width="22.5703125" style="15" customWidth="1"/>
    <col min="1253" max="1253" width="14" style="15" customWidth="1"/>
    <col min="1254" max="1254" width="1.7109375" style="15" customWidth="1"/>
    <col min="1255" max="1499" width="11.42578125" style="15"/>
    <col min="1500" max="1500" width="4.42578125" style="15" customWidth="1"/>
    <col min="1501" max="1501" width="11.42578125" style="15"/>
    <col min="1502" max="1502" width="17.5703125" style="15" customWidth="1"/>
    <col min="1503" max="1503" width="11.5703125" style="15" customWidth="1"/>
    <col min="1504" max="1507" width="11.42578125" style="15"/>
    <col min="1508" max="1508" width="22.5703125" style="15" customWidth="1"/>
    <col min="1509" max="1509" width="14" style="15" customWidth="1"/>
    <col min="1510" max="1510" width="1.7109375" style="15" customWidth="1"/>
    <col min="1511" max="1755" width="11.42578125" style="15"/>
    <col min="1756" max="1756" width="4.42578125" style="15" customWidth="1"/>
    <col min="1757" max="1757" width="11.42578125" style="15"/>
    <col min="1758" max="1758" width="17.5703125" style="15" customWidth="1"/>
    <col min="1759" max="1759" width="11.5703125" style="15" customWidth="1"/>
    <col min="1760" max="1763" width="11.42578125" style="15"/>
    <col min="1764" max="1764" width="22.5703125" style="15" customWidth="1"/>
    <col min="1765" max="1765" width="14" style="15" customWidth="1"/>
    <col min="1766" max="1766" width="1.7109375" style="15" customWidth="1"/>
    <col min="1767" max="2011" width="11.42578125" style="15"/>
    <col min="2012" max="2012" width="4.42578125" style="15" customWidth="1"/>
    <col min="2013" max="2013" width="11.42578125" style="15"/>
    <col min="2014" max="2014" width="17.5703125" style="15" customWidth="1"/>
    <col min="2015" max="2015" width="11.5703125" style="15" customWidth="1"/>
    <col min="2016" max="2019" width="11.42578125" style="15"/>
    <col min="2020" max="2020" width="22.5703125" style="15" customWidth="1"/>
    <col min="2021" max="2021" width="14" style="15" customWidth="1"/>
    <col min="2022" max="2022" width="1.7109375" style="15" customWidth="1"/>
    <col min="2023" max="2267" width="11.42578125" style="15"/>
    <col min="2268" max="2268" width="4.42578125" style="15" customWidth="1"/>
    <col min="2269" max="2269" width="11.42578125" style="15"/>
    <col min="2270" max="2270" width="17.5703125" style="15" customWidth="1"/>
    <col min="2271" max="2271" width="11.5703125" style="15" customWidth="1"/>
    <col min="2272" max="2275" width="11.42578125" style="15"/>
    <col min="2276" max="2276" width="22.5703125" style="15" customWidth="1"/>
    <col min="2277" max="2277" width="14" style="15" customWidth="1"/>
    <col min="2278" max="2278" width="1.7109375" style="15" customWidth="1"/>
    <col min="2279" max="2523" width="11.42578125" style="15"/>
    <col min="2524" max="2524" width="4.42578125" style="15" customWidth="1"/>
    <col min="2525" max="2525" width="11.42578125" style="15"/>
    <col min="2526" max="2526" width="17.5703125" style="15" customWidth="1"/>
    <col min="2527" max="2527" width="11.5703125" style="15" customWidth="1"/>
    <col min="2528" max="2531" width="11.42578125" style="15"/>
    <col min="2532" max="2532" width="22.5703125" style="15" customWidth="1"/>
    <col min="2533" max="2533" width="14" style="15" customWidth="1"/>
    <col min="2534" max="2534" width="1.7109375" style="15" customWidth="1"/>
    <col min="2535" max="2779" width="11.42578125" style="15"/>
    <col min="2780" max="2780" width="4.42578125" style="15" customWidth="1"/>
    <col min="2781" max="2781" width="11.42578125" style="15"/>
    <col min="2782" max="2782" width="17.5703125" style="15" customWidth="1"/>
    <col min="2783" max="2783" width="11.5703125" style="15" customWidth="1"/>
    <col min="2784" max="2787" width="11.42578125" style="15"/>
    <col min="2788" max="2788" width="22.5703125" style="15" customWidth="1"/>
    <col min="2789" max="2789" width="14" style="15" customWidth="1"/>
    <col min="2790" max="2790" width="1.7109375" style="15" customWidth="1"/>
    <col min="2791" max="3035" width="11.42578125" style="15"/>
    <col min="3036" max="3036" width="4.42578125" style="15" customWidth="1"/>
    <col min="3037" max="3037" width="11.42578125" style="15"/>
    <col min="3038" max="3038" width="17.5703125" style="15" customWidth="1"/>
    <col min="3039" max="3039" width="11.5703125" style="15" customWidth="1"/>
    <col min="3040" max="3043" width="11.42578125" style="15"/>
    <col min="3044" max="3044" width="22.5703125" style="15" customWidth="1"/>
    <col min="3045" max="3045" width="14" style="15" customWidth="1"/>
    <col min="3046" max="3046" width="1.7109375" style="15" customWidth="1"/>
    <col min="3047" max="3291" width="11.42578125" style="15"/>
    <col min="3292" max="3292" width="4.42578125" style="15" customWidth="1"/>
    <col min="3293" max="3293" width="11.42578125" style="15"/>
    <col min="3294" max="3294" width="17.5703125" style="15" customWidth="1"/>
    <col min="3295" max="3295" width="11.5703125" style="15" customWidth="1"/>
    <col min="3296" max="3299" width="11.42578125" style="15"/>
    <col min="3300" max="3300" width="22.5703125" style="15" customWidth="1"/>
    <col min="3301" max="3301" width="14" style="15" customWidth="1"/>
    <col min="3302" max="3302" width="1.7109375" style="15" customWidth="1"/>
    <col min="3303" max="3547" width="11.42578125" style="15"/>
    <col min="3548" max="3548" width="4.42578125" style="15" customWidth="1"/>
    <col min="3549" max="3549" width="11.42578125" style="15"/>
    <col min="3550" max="3550" width="17.5703125" style="15" customWidth="1"/>
    <col min="3551" max="3551" width="11.5703125" style="15" customWidth="1"/>
    <col min="3552" max="3555" width="11.42578125" style="15"/>
    <col min="3556" max="3556" width="22.5703125" style="15" customWidth="1"/>
    <col min="3557" max="3557" width="14" style="15" customWidth="1"/>
    <col min="3558" max="3558" width="1.7109375" style="15" customWidth="1"/>
    <col min="3559" max="3803" width="11.42578125" style="15"/>
    <col min="3804" max="3804" width="4.42578125" style="15" customWidth="1"/>
    <col min="3805" max="3805" width="11.42578125" style="15"/>
    <col min="3806" max="3806" width="17.5703125" style="15" customWidth="1"/>
    <col min="3807" max="3807" width="11.5703125" style="15" customWidth="1"/>
    <col min="3808" max="3811" width="11.42578125" style="15"/>
    <col min="3812" max="3812" width="22.5703125" style="15" customWidth="1"/>
    <col min="3813" max="3813" width="14" style="15" customWidth="1"/>
    <col min="3814" max="3814" width="1.7109375" style="15" customWidth="1"/>
    <col min="3815" max="4059" width="11.42578125" style="15"/>
    <col min="4060" max="4060" width="4.42578125" style="15" customWidth="1"/>
    <col min="4061" max="4061" width="11.42578125" style="15"/>
    <col min="4062" max="4062" width="17.5703125" style="15" customWidth="1"/>
    <col min="4063" max="4063" width="11.5703125" style="15" customWidth="1"/>
    <col min="4064" max="4067" width="11.42578125" style="15"/>
    <col min="4068" max="4068" width="22.5703125" style="15" customWidth="1"/>
    <col min="4069" max="4069" width="14" style="15" customWidth="1"/>
    <col min="4070" max="4070" width="1.7109375" style="15" customWidth="1"/>
    <col min="4071" max="4315" width="11.42578125" style="15"/>
    <col min="4316" max="4316" width="4.42578125" style="15" customWidth="1"/>
    <col min="4317" max="4317" width="11.42578125" style="15"/>
    <col min="4318" max="4318" width="17.5703125" style="15" customWidth="1"/>
    <col min="4319" max="4319" width="11.5703125" style="15" customWidth="1"/>
    <col min="4320" max="4323" width="11.42578125" style="15"/>
    <col min="4324" max="4324" width="22.5703125" style="15" customWidth="1"/>
    <col min="4325" max="4325" width="14" style="15" customWidth="1"/>
    <col min="4326" max="4326" width="1.7109375" style="15" customWidth="1"/>
    <col min="4327" max="4571" width="11.42578125" style="15"/>
    <col min="4572" max="4572" width="4.42578125" style="15" customWidth="1"/>
    <col min="4573" max="4573" width="11.42578125" style="15"/>
    <col min="4574" max="4574" width="17.5703125" style="15" customWidth="1"/>
    <col min="4575" max="4575" width="11.5703125" style="15" customWidth="1"/>
    <col min="4576" max="4579" width="11.42578125" style="15"/>
    <col min="4580" max="4580" width="22.5703125" style="15" customWidth="1"/>
    <col min="4581" max="4581" width="14" style="15" customWidth="1"/>
    <col min="4582" max="4582" width="1.7109375" style="15" customWidth="1"/>
    <col min="4583" max="4827" width="11.42578125" style="15"/>
    <col min="4828" max="4828" width="4.42578125" style="15" customWidth="1"/>
    <col min="4829" max="4829" width="11.42578125" style="15"/>
    <col min="4830" max="4830" width="17.5703125" style="15" customWidth="1"/>
    <col min="4831" max="4831" width="11.5703125" style="15" customWidth="1"/>
    <col min="4832" max="4835" width="11.42578125" style="15"/>
    <col min="4836" max="4836" width="22.5703125" style="15" customWidth="1"/>
    <col min="4837" max="4837" width="14" style="15" customWidth="1"/>
    <col min="4838" max="4838" width="1.7109375" style="15" customWidth="1"/>
    <col min="4839" max="5083" width="11.42578125" style="15"/>
    <col min="5084" max="5084" width="4.42578125" style="15" customWidth="1"/>
    <col min="5085" max="5085" width="11.42578125" style="15"/>
    <col min="5086" max="5086" width="17.5703125" style="15" customWidth="1"/>
    <col min="5087" max="5087" width="11.5703125" style="15" customWidth="1"/>
    <col min="5088" max="5091" width="11.42578125" style="15"/>
    <col min="5092" max="5092" width="22.5703125" style="15" customWidth="1"/>
    <col min="5093" max="5093" width="14" style="15" customWidth="1"/>
    <col min="5094" max="5094" width="1.7109375" style="15" customWidth="1"/>
    <col min="5095" max="5339" width="11.42578125" style="15"/>
    <col min="5340" max="5340" width="4.42578125" style="15" customWidth="1"/>
    <col min="5341" max="5341" width="11.42578125" style="15"/>
    <col min="5342" max="5342" width="17.5703125" style="15" customWidth="1"/>
    <col min="5343" max="5343" width="11.5703125" style="15" customWidth="1"/>
    <col min="5344" max="5347" width="11.42578125" style="15"/>
    <col min="5348" max="5348" width="22.5703125" style="15" customWidth="1"/>
    <col min="5349" max="5349" width="14" style="15" customWidth="1"/>
    <col min="5350" max="5350" width="1.7109375" style="15" customWidth="1"/>
    <col min="5351" max="5595" width="11.42578125" style="15"/>
    <col min="5596" max="5596" width="4.42578125" style="15" customWidth="1"/>
    <col min="5597" max="5597" width="11.42578125" style="15"/>
    <col min="5598" max="5598" width="17.5703125" style="15" customWidth="1"/>
    <col min="5599" max="5599" width="11.5703125" style="15" customWidth="1"/>
    <col min="5600" max="5603" width="11.42578125" style="15"/>
    <col min="5604" max="5604" width="22.5703125" style="15" customWidth="1"/>
    <col min="5605" max="5605" width="14" style="15" customWidth="1"/>
    <col min="5606" max="5606" width="1.7109375" style="15" customWidth="1"/>
    <col min="5607" max="5851" width="11.42578125" style="15"/>
    <col min="5852" max="5852" width="4.42578125" style="15" customWidth="1"/>
    <col min="5853" max="5853" width="11.42578125" style="15"/>
    <col min="5854" max="5854" width="17.5703125" style="15" customWidth="1"/>
    <col min="5855" max="5855" width="11.5703125" style="15" customWidth="1"/>
    <col min="5856" max="5859" width="11.42578125" style="15"/>
    <col min="5860" max="5860" width="22.5703125" style="15" customWidth="1"/>
    <col min="5861" max="5861" width="14" style="15" customWidth="1"/>
    <col min="5862" max="5862" width="1.7109375" style="15" customWidth="1"/>
    <col min="5863" max="6107" width="11.42578125" style="15"/>
    <col min="6108" max="6108" width="4.42578125" style="15" customWidth="1"/>
    <col min="6109" max="6109" width="11.42578125" style="15"/>
    <col min="6110" max="6110" width="17.5703125" style="15" customWidth="1"/>
    <col min="6111" max="6111" width="11.5703125" style="15" customWidth="1"/>
    <col min="6112" max="6115" width="11.42578125" style="15"/>
    <col min="6116" max="6116" width="22.5703125" style="15" customWidth="1"/>
    <col min="6117" max="6117" width="14" style="15" customWidth="1"/>
    <col min="6118" max="6118" width="1.7109375" style="15" customWidth="1"/>
    <col min="6119" max="6363" width="11.42578125" style="15"/>
    <col min="6364" max="6364" width="4.42578125" style="15" customWidth="1"/>
    <col min="6365" max="6365" width="11.42578125" style="15"/>
    <col min="6366" max="6366" width="17.5703125" style="15" customWidth="1"/>
    <col min="6367" max="6367" width="11.5703125" style="15" customWidth="1"/>
    <col min="6368" max="6371" width="11.42578125" style="15"/>
    <col min="6372" max="6372" width="22.5703125" style="15" customWidth="1"/>
    <col min="6373" max="6373" width="14" style="15" customWidth="1"/>
    <col min="6374" max="6374" width="1.7109375" style="15" customWidth="1"/>
    <col min="6375" max="6619" width="11.42578125" style="15"/>
    <col min="6620" max="6620" width="4.42578125" style="15" customWidth="1"/>
    <col min="6621" max="6621" width="11.42578125" style="15"/>
    <col min="6622" max="6622" width="17.5703125" style="15" customWidth="1"/>
    <col min="6623" max="6623" width="11.5703125" style="15" customWidth="1"/>
    <col min="6624" max="6627" width="11.42578125" style="15"/>
    <col min="6628" max="6628" width="22.5703125" style="15" customWidth="1"/>
    <col min="6629" max="6629" width="14" style="15" customWidth="1"/>
    <col min="6630" max="6630" width="1.7109375" style="15" customWidth="1"/>
    <col min="6631" max="6875" width="11.42578125" style="15"/>
    <col min="6876" max="6876" width="4.42578125" style="15" customWidth="1"/>
    <col min="6877" max="6877" width="11.42578125" style="15"/>
    <col min="6878" max="6878" width="17.5703125" style="15" customWidth="1"/>
    <col min="6879" max="6879" width="11.5703125" style="15" customWidth="1"/>
    <col min="6880" max="6883" width="11.42578125" style="15"/>
    <col min="6884" max="6884" width="22.5703125" style="15" customWidth="1"/>
    <col min="6885" max="6885" width="14" style="15" customWidth="1"/>
    <col min="6886" max="6886" width="1.7109375" style="15" customWidth="1"/>
    <col min="6887" max="7131" width="11.42578125" style="15"/>
    <col min="7132" max="7132" width="4.42578125" style="15" customWidth="1"/>
    <col min="7133" max="7133" width="11.42578125" style="15"/>
    <col min="7134" max="7134" width="17.5703125" style="15" customWidth="1"/>
    <col min="7135" max="7135" width="11.5703125" style="15" customWidth="1"/>
    <col min="7136" max="7139" width="11.42578125" style="15"/>
    <col min="7140" max="7140" width="22.5703125" style="15" customWidth="1"/>
    <col min="7141" max="7141" width="14" style="15" customWidth="1"/>
    <col min="7142" max="7142" width="1.7109375" style="15" customWidth="1"/>
    <col min="7143" max="7387" width="11.42578125" style="15"/>
    <col min="7388" max="7388" width="4.42578125" style="15" customWidth="1"/>
    <col min="7389" max="7389" width="11.42578125" style="15"/>
    <col min="7390" max="7390" width="17.5703125" style="15" customWidth="1"/>
    <col min="7391" max="7391" width="11.5703125" style="15" customWidth="1"/>
    <col min="7392" max="7395" width="11.42578125" style="15"/>
    <col min="7396" max="7396" width="22.5703125" style="15" customWidth="1"/>
    <col min="7397" max="7397" width="14" style="15" customWidth="1"/>
    <col min="7398" max="7398" width="1.7109375" style="15" customWidth="1"/>
    <col min="7399" max="7643" width="11.42578125" style="15"/>
    <col min="7644" max="7644" width="4.42578125" style="15" customWidth="1"/>
    <col min="7645" max="7645" width="11.42578125" style="15"/>
    <col min="7646" max="7646" width="17.5703125" style="15" customWidth="1"/>
    <col min="7647" max="7647" width="11.5703125" style="15" customWidth="1"/>
    <col min="7648" max="7651" width="11.42578125" style="15"/>
    <col min="7652" max="7652" width="22.5703125" style="15" customWidth="1"/>
    <col min="7653" max="7653" width="14" style="15" customWidth="1"/>
    <col min="7654" max="7654" width="1.7109375" style="15" customWidth="1"/>
    <col min="7655" max="7899" width="11.42578125" style="15"/>
    <col min="7900" max="7900" width="4.42578125" style="15" customWidth="1"/>
    <col min="7901" max="7901" width="11.42578125" style="15"/>
    <col min="7902" max="7902" width="17.5703125" style="15" customWidth="1"/>
    <col min="7903" max="7903" width="11.5703125" style="15" customWidth="1"/>
    <col min="7904" max="7907" width="11.42578125" style="15"/>
    <col min="7908" max="7908" width="22.5703125" style="15" customWidth="1"/>
    <col min="7909" max="7909" width="14" style="15" customWidth="1"/>
    <col min="7910" max="7910" width="1.7109375" style="15" customWidth="1"/>
    <col min="7911" max="8155" width="11.42578125" style="15"/>
    <col min="8156" max="8156" width="4.42578125" style="15" customWidth="1"/>
    <col min="8157" max="8157" width="11.42578125" style="15"/>
    <col min="8158" max="8158" width="17.5703125" style="15" customWidth="1"/>
    <col min="8159" max="8159" width="11.5703125" style="15" customWidth="1"/>
    <col min="8160" max="8163" width="11.42578125" style="15"/>
    <col min="8164" max="8164" width="22.5703125" style="15" customWidth="1"/>
    <col min="8165" max="8165" width="14" style="15" customWidth="1"/>
    <col min="8166" max="8166" width="1.7109375" style="15" customWidth="1"/>
    <col min="8167" max="8411" width="11.42578125" style="15"/>
    <col min="8412" max="8412" width="4.42578125" style="15" customWidth="1"/>
    <col min="8413" max="8413" width="11.42578125" style="15"/>
    <col min="8414" max="8414" width="17.5703125" style="15" customWidth="1"/>
    <col min="8415" max="8415" width="11.5703125" style="15" customWidth="1"/>
    <col min="8416" max="8419" width="11.42578125" style="15"/>
    <col min="8420" max="8420" width="22.5703125" style="15" customWidth="1"/>
    <col min="8421" max="8421" width="14" style="15" customWidth="1"/>
    <col min="8422" max="8422" width="1.7109375" style="15" customWidth="1"/>
    <col min="8423" max="8667" width="11.42578125" style="15"/>
    <col min="8668" max="8668" width="4.42578125" style="15" customWidth="1"/>
    <col min="8669" max="8669" width="11.42578125" style="15"/>
    <col min="8670" max="8670" width="17.5703125" style="15" customWidth="1"/>
    <col min="8671" max="8671" width="11.5703125" style="15" customWidth="1"/>
    <col min="8672" max="8675" width="11.42578125" style="15"/>
    <col min="8676" max="8676" width="22.5703125" style="15" customWidth="1"/>
    <col min="8677" max="8677" width="14" style="15" customWidth="1"/>
    <col min="8678" max="8678" width="1.7109375" style="15" customWidth="1"/>
    <col min="8679" max="8923" width="11.42578125" style="15"/>
    <col min="8924" max="8924" width="4.42578125" style="15" customWidth="1"/>
    <col min="8925" max="8925" width="11.42578125" style="15"/>
    <col min="8926" max="8926" width="17.5703125" style="15" customWidth="1"/>
    <col min="8927" max="8927" width="11.5703125" style="15" customWidth="1"/>
    <col min="8928" max="8931" width="11.42578125" style="15"/>
    <col min="8932" max="8932" width="22.5703125" style="15" customWidth="1"/>
    <col min="8933" max="8933" width="14" style="15" customWidth="1"/>
    <col min="8934" max="8934" width="1.7109375" style="15" customWidth="1"/>
    <col min="8935" max="9179" width="11.42578125" style="15"/>
    <col min="9180" max="9180" width="4.42578125" style="15" customWidth="1"/>
    <col min="9181" max="9181" width="11.42578125" style="15"/>
    <col min="9182" max="9182" width="17.5703125" style="15" customWidth="1"/>
    <col min="9183" max="9183" width="11.5703125" style="15" customWidth="1"/>
    <col min="9184" max="9187" width="11.42578125" style="15"/>
    <col min="9188" max="9188" width="22.5703125" style="15" customWidth="1"/>
    <col min="9189" max="9189" width="14" style="15" customWidth="1"/>
    <col min="9190" max="9190" width="1.7109375" style="15" customWidth="1"/>
    <col min="9191" max="9435" width="11.42578125" style="15"/>
    <col min="9436" max="9436" width="4.42578125" style="15" customWidth="1"/>
    <col min="9437" max="9437" width="11.42578125" style="15"/>
    <col min="9438" max="9438" width="17.5703125" style="15" customWidth="1"/>
    <col min="9439" max="9439" width="11.5703125" style="15" customWidth="1"/>
    <col min="9440" max="9443" width="11.42578125" style="15"/>
    <col min="9444" max="9444" width="22.5703125" style="15" customWidth="1"/>
    <col min="9445" max="9445" width="14" style="15" customWidth="1"/>
    <col min="9446" max="9446" width="1.7109375" style="15" customWidth="1"/>
    <col min="9447" max="9691" width="11.42578125" style="15"/>
    <col min="9692" max="9692" width="4.42578125" style="15" customWidth="1"/>
    <col min="9693" max="9693" width="11.42578125" style="15"/>
    <col min="9694" max="9694" width="17.5703125" style="15" customWidth="1"/>
    <col min="9695" max="9695" width="11.5703125" style="15" customWidth="1"/>
    <col min="9696" max="9699" width="11.42578125" style="15"/>
    <col min="9700" max="9700" width="22.5703125" style="15" customWidth="1"/>
    <col min="9701" max="9701" width="14" style="15" customWidth="1"/>
    <col min="9702" max="9702" width="1.7109375" style="15" customWidth="1"/>
    <col min="9703" max="9947" width="11.42578125" style="15"/>
    <col min="9948" max="9948" width="4.42578125" style="15" customWidth="1"/>
    <col min="9949" max="9949" width="11.42578125" style="15"/>
    <col min="9950" max="9950" width="17.5703125" style="15" customWidth="1"/>
    <col min="9951" max="9951" width="11.5703125" style="15" customWidth="1"/>
    <col min="9952" max="9955" width="11.42578125" style="15"/>
    <col min="9956" max="9956" width="22.5703125" style="15" customWidth="1"/>
    <col min="9957" max="9957" width="14" style="15" customWidth="1"/>
    <col min="9958" max="9958" width="1.7109375" style="15" customWidth="1"/>
    <col min="9959" max="10203" width="11.42578125" style="15"/>
    <col min="10204" max="10204" width="4.42578125" style="15" customWidth="1"/>
    <col min="10205" max="10205" width="11.42578125" style="15"/>
    <col min="10206" max="10206" width="17.5703125" style="15" customWidth="1"/>
    <col min="10207" max="10207" width="11.5703125" style="15" customWidth="1"/>
    <col min="10208" max="10211" width="11.42578125" style="15"/>
    <col min="10212" max="10212" width="22.5703125" style="15" customWidth="1"/>
    <col min="10213" max="10213" width="14" style="15" customWidth="1"/>
    <col min="10214" max="10214" width="1.7109375" style="15" customWidth="1"/>
    <col min="10215" max="10459" width="11.42578125" style="15"/>
    <col min="10460" max="10460" width="4.42578125" style="15" customWidth="1"/>
    <col min="10461" max="10461" width="11.42578125" style="15"/>
    <col min="10462" max="10462" width="17.5703125" style="15" customWidth="1"/>
    <col min="10463" max="10463" width="11.5703125" style="15" customWidth="1"/>
    <col min="10464" max="10467" width="11.42578125" style="15"/>
    <col min="10468" max="10468" width="22.5703125" style="15" customWidth="1"/>
    <col min="10469" max="10469" width="14" style="15" customWidth="1"/>
    <col min="10470" max="10470" width="1.7109375" style="15" customWidth="1"/>
    <col min="10471" max="10715" width="11.42578125" style="15"/>
    <col min="10716" max="10716" width="4.42578125" style="15" customWidth="1"/>
    <col min="10717" max="10717" width="11.42578125" style="15"/>
    <col min="10718" max="10718" width="17.5703125" style="15" customWidth="1"/>
    <col min="10719" max="10719" width="11.5703125" style="15" customWidth="1"/>
    <col min="10720" max="10723" width="11.42578125" style="15"/>
    <col min="10724" max="10724" width="22.5703125" style="15" customWidth="1"/>
    <col min="10725" max="10725" width="14" style="15" customWidth="1"/>
    <col min="10726" max="10726" width="1.7109375" style="15" customWidth="1"/>
    <col min="10727" max="10971" width="11.42578125" style="15"/>
    <col min="10972" max="10972" width="4.42578125" style="15" customWidth="1"/>
    <col min="10973" max="10973" width="11.42578125" style="15"/>
    <col min="10974" max="10974" width="17.5703125" style="15" customWidth="1"/>
    <col min="10975" max="10975" width="11.5703125" style="15" customWidth="1"/>
    <col min="10976" max="10979" width="11.42578125" style="15"/>
    <col min="10980" max="10980" width="22.5703125" style="15" customWidth="1"/>
    <col min="10981" max="10981" width="14" style="15" customWidth="1"/>
    <col min="10982" max="10982" width="1.7109375" style="15" customWidth="1"/>
    <col min="10983" max="11227" width="11.42578125" style="15"/>
    <col min="11228" max="11228" width="4.42578125" style="15" customWidth="1"/>
    <col min="11229" max="11229" width="11.42578125" style="15"/>
    <col min="11230" max="11230" width="17.5703125" style="15" customWidth="1"/>
    <col min="11231" max="11231" width="11.5703125" style="15" customWidth="1"/>
    <col min="11232" max="11235" width="11.42578125" style="15"/>
    <col min="11236" max="11236" width="22.5703125" style="15" customWidth="1"/>
    <col min="11237" max="11237" width="14" style="15" customWidth="1"/>
    <col min="11238" max="11238" width="1.7109375" style="15" customWidth="1"/>
    <col min="11239" max="11483" width="11.42578125" style="15"/>
    <col min="11484" max="11484" width="4.42578125" style="15" customWidth="1"/>
    <col min="11485" max="11485" width="11.42578125" style="15"/>
    <col min="11486" max="11486" width="17.5703125" style="15" customWidth="1"/>
    <col min="11487" max="11487" width="11.5703125" style="15" customWidth="1"/>
    <col min="11488" max="11491" width="11.42578125" style="15"/>
    <col min="11492" max="11492" width="22.5703125" style="15" customWidth="1"/>
    <col min="11493" max="11493" width="14" style="15" customWidth="1"/>
    <col min="11494" max="11494" width="1.7109375" style="15" customWidth="1"/>
    <col min="11495" max="11739" width="11.42578125" style="15"/>
    <col min="11740" max="11740" width="4.42578125" style="15" customWidth="1"/>
    <col min="11741" max="11741" width="11.42578125" style="15"/>
    <col min="11742" max="11742" width="17.5703125" style="15" customWidth="1"/>
    <col min="11743" max="11743" width="11.5703125" style="15" customWidth="1"/>
    <col min="11744" max="11747" width="11.42578125" style="15"/>
    <col min="11748" max="11748" width="22.5703125" style="15" customWidth="1"/>
    <col min="11749" max="11749" width="14" style="15" customWidth="1"/>
    <col min="11750" max="11750" width="1.7109375" style="15" customWidth="1"/>
    <col min="11751" max="11995" width="11.42578125" style="15"/>
    <col min="11996" max="11996" width="4.42578125" style="15" customWidth="1"/>
    <col min="11997" max="11997" width="11.42578125" style="15"/>
    <col min="11998" max="11998" width="17.5703125" style="15" customWidth="1"/>
    <col min="11999" max="11999" width="11.5703125" style="15" customWidth="1"/>
    <col min="12000" max="12003" width="11.42578125" style="15"/>
    <col min="12004" max="12004" width="22.5703125" style="15" customWidth="1"/>
    <col min="12005" max="12005" width="14" style="15" customWidth="1"/>
    <col min="12006" max="12006" width="1.7109375" style="15" customWidth="1"/>
    <col min="12007" max="12251" width="11.42578125" style="15"/>
    <col min="12252" max="12252" width="4.42578125" style="15" customWidth="1"/>
    <col min="12253" max="12253" width="11.42578125" style="15"/>
    <col min="12254" max="12254" width="17.5703125" style="15" customWidth="1"/>
    <col min="12255" max="12255" width="11.5703125" style="15" customWidth="1"/>
    <col min="12256" max="12259" width="11.42578125" style="15"/>
    <col min="12260" max="12260" width="22.5703125" style="15" customWidth="1"/>
    <col min="12261" max="12261" width="14" style="15" customWidth="1"/>
    <col min="12262" max="12262" width="1.7109375" style="15" customWidth="1"/>
    <col min="12263" max="12507" width="11.42578125" style="15"/>
    <col min="12508" max="12508" width="4.42578125" style="15" customWidth="1"/>
    <col min="12509" max="12509" width="11.42578125" style="15"/>
    <col min="12510" max="12510" width="17.5703125" style="15" customWidth="1"/>
    <col min="12511" max="12511" width="11.5703125" style="15" customWidth="1"/>
    <col min="12512" max="12515" width="11.42578125" style="15"/>
    <col min="12516" max="12516" width="22.5703125" style="15" customWidth="1"/>
    <col min="12517" max="12517" width="14" style="15" customWidth="1"/>
    <col min="12518" max="12518" width="1.7109375" style="15" customWidth="1"/>
    <col min="12519" max="12763" width="11.42578125" style="15"/>
    <col min="12764" max="12764" width="4.42578125" style="15" customWidth="1"/>
    <col min="12765" max="12765" width="11.42578125" style="15"/>
    <col min="12766" max="12766" width="17.5703125" style="15" customWidth="1"/>
    <col min="12767" max="12767" width="11.5703125" style="15" customWidth="1"/>
    <col min="12768" max="12771" width="11.42578125" style="15"/>
    <col min="12772" max="12772" width="22.5703125" style="15" customWidth="1"/>
    <col min="12773" max="12773" width="14" style="15" customWidth="1"/>
    <col min="12774" max="12774" width="1.7109375" style="15" customWidth="1"/>
    <col min="12775" max="13019" width="11.42578125" style="15"/>
    <col min="13020" max="13020" width="4.42578125" style="15" customWidth="1"/>
    <col min="13021" max="13021" width="11.42578125" style="15"/>
    <col min="13022" max="13022" width="17.5703125" style="15" customWidth="1"/>
    <col min="13023" max="13023" width="11.5703125" style="15" customWidth="1"/>
    <col min="13024" max="13027" width="11.42578125" style="15"/>
    <col min="13028" max="13028" width="22.5703125" style="15" customWidth="1"/>
    <col min="13029" max="13029" width="14" style="15" customWidth="1"/>
    <col min="13030" max="13030" width="1.7109375" style="15" customWidth="1"/>
    <col min="13031" max="13275" width="11.42578125" style="15"/>
    <col min="13276" max="13276" width="4.42578125" style="15" customWidth="1"/>
    <col min="13277" max="13277" width="11.42578125" style="15"/>
    <col min="13278" max="13278" width="17.5703125" style="15" customWidth="1"/>
    <col min="13279" max="13279" width="11.5703125" style="15" customWidth="1"/>
    <col min="13280" max="13283" width="11.42578125" style="15"/>
    <col min="13284" max="13284" width="22.5703125" style="15" customWidth="1"/>
    <col min="13285" max="13285" width="14" style="15" customWidth="1"/>
    <col min="13286" max="13286" width="1.7109375" style="15" customWidth="1"/>
    <col min="13287" max="13531" width="11.42578125" style="15"/>
    <col min="13532" max="13532" width="4.42578125" style="15" customWidth="1"/>
    <col min="13533" max="13533" width="11.42578125" style="15"/>
    <col min="13534" max="13534" width="17.5703125" style="15" customWidth="1"/>
    <col min="13535" max="13535" width="11.5703125" style="15" customWidth="1"/>
    <col min="13536" max="13539" width="11.42578125" style="15"/>
    <col min="13540" max="13540" width="22.5703125" style="15" customWidth="1"/>
    <col min="13541" max="13541" width="14" style="15" customWidth="1"/>
    <col min="13542" max="13542" width="1.7109375" style="15" customWidth="1"/>
    <col min="13543" max="13787" width="11.42578125" style="15"/>
    <col min="13788" max="13788" width="4.42578125" style="15" customWidth="1"/>
    <col min="13789" max="13789" width="11.42578125" style="15"/>
    <col min="13790" max="13790" width="17.5703125" style="15" customWidth="1"/>
    <col min="13791" max="13791" width="11.5703125" style="15" customWidth="1"/>
    <col min="13792" max="13795" width="11.42578125" style="15"/>
    <col min="13796" max="13796" width="22.5703125" style="15" customWidth="1"/>
    <col min="13797" max="13797" width="14" style="15" customWidth="1"/>
    <col min="13798" max="13798" width="1.7109375" style="15" customWidth="1"/>
    <col min="13799" max="14043" width="11.42578125" style="15"/>
    <col min="14044" max="14044" width="4.42578125" style="15" customWidth="1"/>
    <col min="14045" max="14045" width="11.42578125" style="15"/>
    <col min="14046" max="14046" width="17.5703125" style="15" customWidth="1"/>
    <col min="14047" max="14047" width="11.5703125" style="15" customWidth="1"/>
    <col min="14048" max="14051" width="11.42578125" style="15"/>
    <col min="14052" max="14052" width="22.5703125" style="15" customWidth="1"/>
    <col min="14053" max="14053" width="14" style="15" customWidth="1"/>
    <col min="14054" max="14054" width="1.7109375" style="15" customWidth="1"/>
    <col min="14055" max="14299" width="11.42578125" style="15"/>
    <col min="14300" max="14300" width="4.42578125" style="15" customWidth="1"/>
    <col min="14301" max="14301" width="11.42578125" style="15"/>
    <col min="14302" max="14302" width="17.5703125" style="15" customWidth="1"/>
    <col min="14303" max="14303" width="11.5703125" style="15" customWidth="1"/>
    <col min="14304" max="14307" width="11.42578125" style="15"/>
    <col min="14308" max="14308" width="22.5703125" style="15" customWidth="1"/>
    <col min="14309" max="14309" width="14" style="15" customWidth="1"/>
    <col min="14310" max="14310" width="1.7109375" style="15" customWidth="1"/>
    <col min="14311" max="14555" width="11.42578125" style="15"/>
    <col min="14556" max="14556" width="4.42578125" style="15" customWidth="1"/>
    <col min="14557" max="14557" width="11.42578125" style="15"/>
    <col min="14558" max="14558" width="17.5703125" style="15" customWidth="1"/>
    <col min="14559" max="14559" width="11.5703125" style="15" customWidth="1"/>
    <col min="14560" max="14563" width="11.42578125" style="15"/>
    <col min="14564" max="14564" width="22.5703125" style="15" customWidth="1"/>
    <col min="14565" max="14565" width="14" style="15" customWidth="1"/>
    <col min="14566" max="14566" width="1.7109375" style="15" customWidth="1"/>
    <col min="14567" max="14811" width="11.42578125" style="15"/>
    <col min="14812" max="14812" width="4.42578125" style="15" customWidth="1"/>
    <col min="14813" max="14813" width="11.42578125" style="15"/>
    <col min="14814" max="14814" width="17.5703125" style="15" customWidth="1"/>
    <col min="14815" max="14815" width="11.5703125" style="15" customWidth="1"/>
    <col min="14816" max="14819" width="11.42578125" style="15"/>
    <col min="14820" max="14820" width="22.5703125" style="15" customWidth="1"/>
    <col min="14821" max="14821" width="14" style="15" customWidth="1"/>
    <col min="14822" max="14822" width="1.7109375" style="15" customWidth="1"/>
    <col min="14823" max="15067" width="11.42578125" style="15"/>
    <col min="15068" max="15068" width="4.42578125" style="15" customWidth="1"/>
    <col min="15069" max="15069" width="11.42578125" style="15"/>
    <col min="15070" max="15070" width="17.5703125" style="15" customWidth="1"/>
    <col min="15071" max="15071" width="11.5703125" style="15" customWidth="1"/>
    <col min="15072" max="15075" width="11.42578125" style="15"/>
    <col min="15076" max="15076" width="22.5703125" style="15" customWidth="1"/>
    <col min="15077" max="15077" width="14" style="15" customWidth="1"/>
    <col min="15078" max="15078" width="1.7109375" style="15" customWidth="1"/>
    <col min="15079" max="15323" width="11.42578125" style="15"/>
    <col min="15324" max="15324" width="4.42578125" style="15" customWidth="1"/>
    <col min="15325" max="15325" width="11.42578125" style="15"/>
    <col min="15326" max="15326" width="17.5703125" style="15" customWidth="1"/>
    <col min="15327" max="15327" width="11.5703125" style="15" customWidth="1"/>
    <col min="15328" max="15331" width="11.42578125" style="15"/>
    <col min="15332" max="15332" width="22.5703125" style="15" customWidth="1"/>
    <col min="15333" max="15333" width="14" style="15" customWidth="1"/>
    <col min="15334" max="15334" width="1.7109375" style="15" customWidth="1"/>
    <col min="15335" max="15579" width="11.42578125" style="15"/>
    <col min="15580" max="15580" width="4.42578125" style="15" customWidth="1"/>
    <col min="15581" max="15581" width="11.42578125" style="15"/>
    <col min="15582" max="15582" width="17.5703125" style="15" customWidth="1"/>
    <col min="15583" max="15583" width="11.5703125" style="15" customWidth="1"/>
    <col min="15584" max="15587" width="11.42578125" style="15"/>
    <col min="15588" max="15588" width="22.5703125" style="15" customWidth="1"/>
    <col min="15589" max="15589" width="14" style="15" customWidth="1"/>
    <col min="15590" max="15590" width="1.7109375" style="15" customWidth="1"/>
    <col min="15591" max="15835" width="11.42578125" style="15"/>
    <col min="15836" max="15836" width="4.42578125" style="15" customWidth="1"/>
    <col min="15837" max="15837" width="11.42578125" style="15"/>
    <col min="15838" max="15838" width="17.5703125" style="15" customWidth="1"/>
    <col min="15839" max="15839" width="11.5703125" style="15" customWidth="1"/>
    <col min="15840" max="15843" width="11.42578125" style="15"/>
    <col min="15844" max="15844" width="22.5703125" style="15" customWidth="1"/>
    <col min="15845" max="15845" width="14" style="15" customWidth="1"/>
    <col min="15846" max="15846" width="1.7109375" style="15" customWidth="1"/>
    <col min="15847" max="16091" width="11.42578125" style="15"/>
    <col min="16092" max="16092" width="4.42578125" style="15" customWidth="1"/>
    <col min="16093" max="16093" width="11.42578125" style="15"/>
    <col min="16094" max="16094" width="17.5703125" style="15" customWidth="1"/>
    <col min="16095" max="16095" width="11.5703125" style="15" customWidth="1"/>
    <col min="16096" max="16099" width="11.42578125" style="15"/>
    <col min="16100" max="16100" width="22.5703125" style="15" customWidth="1"/>
    <col min="16101" max="16101" width="21.5703125" style="15" bestFit="1" customWidth="1"/>
    <col min="16102" max="16102" width="1.7109375" style="15" customWidth="1"/>
    <col min="16103" max="16384" width="11.42578125" style="15"/>
  </cols>
  <sheetData>
    <row r="1" spans="2:10" ht="18" customHeight="1" thickBot="1" x14ac:dyDescent="0.25"/>
    <row r="2" spans="2:10" ht="35.25" customHeight="1" thickBot="1" x14ac:dyDescent="0.25">
      <c r="B2" s="69"/>
      <c r="C2" s="70"/>
      <c r="D2" s="73" t="s">
        <v>65</v>
      </c>
      <c r="E2" s="74"/>
      <c r="F2" s="74"/>
      <c r="G2" s="74"/>
      <c r="H2" s="74"/>
      <c r="I2" s="75"/>
      <c r="J2" s="57" t="s">
        <v>38</v>
      </c>
    </row>
    <row r="3" spans="2:10" ht="41.25" customHeight="1" thickBot="1" x14ac:dyDescent="0.25">
      <c r="B3" s="71"/>
      <c r="C3" s="72"/>
      <c r="D3" s="76" t="s">
        <v>66</v>
      </c>
      <c r="E3" s="77"/>
      <c r="F3" s="77"/>
      <c r="G3" s="77"/>
      <c r="H3" s="77"/>
      <c r="I3" s="78"/>
      <c r="J3" s="58" t="s">
        <v>67</v>
      </c>
    </row>
    <row r="4" spans="2:10" x14ac:dyDescent="0.2">
      <c r="B4" s="36"/>
      <c r="J4" s="37"/>
    </row>
    <row r="5" spans="2:10" x14ac:dyDescent="0.2">
      <c r="B5" s="36"/>
      <c r="J5" s="37"/>
    </row>
    <row r="6" spans="2:10" x14ac:dyDescent="0.2">
      <c r="B6" s="36"/>
      <c r="C6" s="15" t="s">
        <v>62</v>
      </c>
      <c r="D6" s="35"/>
      <c r="E6" s="32"/>
      <c r="J6" s="37"/>
    </row>
    <row r="7" spans="2:10" x14ac:dyDescent="0.2">
      <c r="B7" s="36"/>
      <c r="J7" s="37"/>
    </row>
    <row r="8" spans="2:10" x14ac:dyDescent="0.2">
      <c r="B8" s="36"/>
      <c r="C8" s="15" t="s">
        <v>43</v>
      </c>
      <c r="J8" s="37"/>
    </row>
    <row r="9" spans="2:10" x14ac:dyDescent="0.2">
      <c r="B9" s="36"/>
      <c r="C9" s="15" t="s">
        <v>44</v>
      </c>
      <c r="J9" s="37"/>
    </row>
    <row r="10" spans="2:10" x14ac:dyDescent="0.2">
      <c r="B10" s="36"/>
      <c r="J10" s="37"/>
    </row>
    <row r="11" spans="2:10" x14ac:dyDescent="0.2">
      <c r="B11" s="36"/>
      <c r="C11" s="15" t="s">
        <v>68</v>
      </c>
      <c r="J11" s="37"/>
    </row>
    <row r="12" spans="2:10" x14ac:dyDescent="0.2">
      <c r="B12" s="36"/>
      <c r="C12" s="38"/>
      <c r="J12" s="37"/>
    </row>
    <row r="13" spans="2:10" x14ac:dyDescent="0.2">
      <c r="B13" s="36"/>
      <c r="C13" s="59" t="s">
        <v>73</v>
      </c>
      <c r="D13" s="32"/>
      <c r="H13" s="39" t="s">
        <v>45</v>
      </c>
      <c r="I13" s="39" t="s">
        <v>46</v>
      </c>
      <c r="J13" s="37"/>
    </row>
    <row r="14" spans="2:10" x14ac:dyDescent="0.2">
      <c r="B14" s="36"/>
      <c r="C14" s="40" t="s">
        <v>47</v>
      </c>
      <c r="D14" s="40"/>
      <c r="E14" s="40"/>
      <c r="F14" s="40"/>
      <c r="H14" s="60">
        <v>9</v>
      </c>
      <c r="I14" s="61">
        <v>9499663</v>
      </c>
      <c r="J14" s="37"/>
    </row>
    <row r="15" spans="2:10" x14ac:dyDescent="0.2">
      <c r="B15" s="36"/>
      <c r="C15" s="15" t="s">
        <v>48</v>
      </c>
      <c r="H15" s="62">
        <v>0</v>
      </c>
      <c r="I15" s="63">
        <v>0</v>
      </c>
      <c r="J15" s="37"/>
    </row>
    <row r="16" spans="2:10" x14ac:dyDescent="0.2">
      <c r="B16" s="36"/>
      <c r="C16" s="15" t="s">
        <v>49</v>
      </c>
      <c r="H16" s="62">
        <v>0</v>
      </c>
      <c r="I16" s="63">
        <v>0</v>
      </c>
      <c r="J16" s="37"/>
    </row>
    <row r="17" spans="2:10" x14ac:dyDescent="0.2">
      <c r="B17" s="36"/>
      <c r="C17" s="15" t="s">
        <v>50</v>
      </c>
      <c r="H17" s="62">
        <v>9</v>
      </c>
      <c r="I17" s="63">
        <v>9499663</v>
      </c>
      <c r="J17" s="37"/>
    </row>
    <row r="18" spans="2:10" x14ac:dyDescent="0.2">
      <c r="B18" s="36"/>
      <c r="C18" s="15" t="s">
        <v>69</v>
      </c>
      <c r="H18" s="62">
        <v>0</v>
      </c>
      <c r="I18" s="63">
        <v>0</v>
      </c>
      <c r="J18" s="37"/>
    </row>
    <row r="19" spans="2:10" x14ac:dyDescent="0.2">
      <c r="B19" s="36"/>
      <c r="C19" s="15" t="s">
        <v>53</v>
      </c>
      <c r="H19" s="64">
        <v>0</v>
      </c>
      <c r="I19" s="65">
        <v>0</v>
      </c>
      <c r="J19" s="37"/>
    </row>
    <row r="20" spans="2:10" x14ac:dyDescent="0.2">
      <c r="B20" s="36"/>
      <c r="C20" s="40" t="s">
        <v>70</v>
      </c>
      <c r="D20" s="40"/>
      <c r="E20" s="40"/>
      <c r="F20" s="40"/>
      <c r="H20" s="62">
        <f>SUM(H15:H19)</f>
        <v>9</v>
      </c>
      <c r="I20" s="61">
        <f>(I15+I16+I17+I18+I19)</f>
        <v>9499663</v>
      </c>
      <c r="J20" s="37"/>
    </row>
    <row r="21" spans="2:10" ht="13.5" thickBot="1" x14ac:dyDescent="0.25">
      <c r="B21" s="36"/>
      <c r="C21" s="40"/>
      <c r="D21" s="40"/>
      <c r="H21" s="66"/>
      <c r="I21" s="67"/>
      <c r="J21" s="37"/>
    </row>
    <row r="22" spans="2:10" ht="13.5" thickTop="1" x14ac:dyDescent="0.2">
      <c r="B22" s="36"/>
      <c r="C22" s="40"/>
      <c r="D22" s="40"/>
      <c r="H22" s="51"/>
      <c r="I22" s="43"/>
      <c r="J22" s="37"/>
    </row>
    <row r="23" spans="2:10" x14ac:dyDescent="0.2">
      <c r="B23" s="36"/>
      <c r="G23" s="51"/>
      <c r="H23" s="51"/>
      <c r="I23" s="51"/>
      <c r="J23" s="37"/>
    </row>
    <row r="24" spans="2:10" ht="13.5" thickBot="1" x14ac:dyDescent="0.25">
      <c r="B24" s="36"/>
      <c r="C24" s="52"/>
      <c r="D24" s="52"/>
      <c r="G24" s="52"/>
      <c r="H24" s="52"/>
      <c r="I24" s="51"/>
      <c r="J24" s="37"/>
    </row>
    <row r="25" spans="2:10" x14ac:dyDescent="0.2">
      <c r="B25" s="36"/>
      <c r="C25" s="51" t="s">
        <v>71</v>
      </c>
      <c r="D25" s="51"/>
      <c r="G25" s="51" t="s">
        <v>72</v>
      </c>
      <c r="H25" s="51"/>
      <c r="I25" s="51"/>
      <c r="J25" s="37"/>
    </row>
    <row r="26" spans="2:10" ht="18.75" customHeight="1" thickBot="1" x14ac:dyDescent="0.25">
      <c r="B26" s="53"/>
      <c r="C26" s="54"/>
      <c r="D26" s="54"/>
      <c r="E26" s="54"/>
      <c r="F26" s="54"/>
      <c r="G26" s="52"/>
      <c r="H26" s="52"/>
      <c r="I26" s="52"/>
      <c r="J26" s="55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Lucero Angelica Bustamante Torres</dc:creator>
  <cp:lastModifiedBy>Natalia Elena Granados Oviedo</cp:lastModifiedBy>
  <dcterms:created xsi:type="dcterms:W3CDTF">2023-10-21T17:04:59Z</dcterms:created>
  <dcterms:modified xsi:type="dcterms:W3CDTF">2023-12-04T22:26:48Z</dcterms:modified>
</cp:coreProperties>
</file>