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900535544_PREMIER INVESMENT S.A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FACTURA'!$A$2:$M$19</definedName>
  </definedNames>
  <calcPr calcId="152511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5" l="1"/>
  <c r="H22" i="5"/>
  <c r="WUG6" i="5"/>
  <c r="I29" i="4"/>
  <c r="H29" i="4"/>
  <c r="I27" i="4"/>
  <c r="H27" i="4"/>
  <c r="I24" i="4"/>
  <c r="I31" i="4" s="1"/>
  <c r="H24" i="4"/>
  <c r="H31" i="4" l="1"/>
  <c r="V1" i="2"/>
  <c r="P1" i="2"/>
  <c r="U1" i="2"/>
  <c r="T1" i="2"/>
  <c r="S1" i="2"/>
  <c r="R1" i="2"/>
  <c r="O1" i="2"/>
  <c r="N1" i="2"/>
  <c r="J1" i="2"/>
  <c r="I1" i="2"/>
  <c r="H19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<sst xmlns="http://schemas.openxmlformats.org/spreadsheetml/2006/main" count="326" uniqueCount="126">
  <si>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</si>
  <si>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</si>
  <si>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</si>
  <si>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</si>
  <si>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</si>
  <si>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</si>
  <si>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</si>
  <si>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</si>
  <si>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</si>
  <si>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</si>
  <si>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</si>
  <si>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EVENTO </t>
  </si>
  <si>
    <t>CALI</t>
  </si>
  <si>
    <t>09-05-2023</t>
  </si>
  <si>
    <t>TQE</t>
  </si>
  <si>
    <t>PREMIER INVESMENT</t>
  </si>
  <si>
    <t>FACTURA</t>
  </si>
  <si>
    <t>TQE302</t>
  </si>
  <si>
    <t>TQE304</t>
  </si>
  <si>
    <t>TQE305</t>
  </si>
  <si>
    <t>TQE307</t>
  </si>
  <si>
    <t>TQE384</t>
  </si>
  <si>
    <t>TQE478</t>
  </si>
  <si>
    <t>TQE479</t>
  </si>
  <si>
    <t>TQE481</t>
  </si>
  <si>
    <t>TQE489</t>
  </si>
  <si>
    <t>TQE490</t>
  </si>
  <si>
    <t>TQE491</t>
  </si>
  <si>
    <t>TQE492</t>
  </si>
  <si>
    <t>TQE493</t>
  </si>
  <si>
    <t>TQE494</t>
  </si>
  <si>
    <t>TQE499</t>
  </si>
  <si>
    <t>TQE500</t>
  </si>
  <si>
    <t>TQE502</t>
  </si>
  <si>
    <t>LLAVE</t>
  </si>
  <si>
    <t>900535544_TQE_302</t>
  </si>
  <si>
    <t>900535544_TQE_304</t>
  </si>
  <si>
    <t>900535544_TQE_305</t>
  </si>
  <si>
    <t>900535544_TQE_307</t>
  </si>
  <si>
    <t>900535544_TQE_384</t>
  </si>
  <si>
    <t>900535544_TQE_478</t>
  </si>
  <si>
    <t>900535544_TQE_479</t>
  </si>
  <si>
    <t>900535544_TQE_481</t>
  </si>
  <si>
    <t>900535544_TQE_489</t>
  </si>
  <si>
    <t>900535544_TQE_490</t>
  </si>
  <si>
    <t>900535544_TQE_491</t>
  </si>
  <si>
    <t>900535544_TQE_492</t>
  </si>
  <si>
    <t>900535544_TQE_493</t>
  </si>
  <si>
    <t>900535544_TQE_494</t>
  </si>
  <si>
    <t>900535544_TQE_499</t>
  </si>
  <si>
    <t>900535544_TQE_500</t>
  </si>
  <si>
    <t>900535544_TQE_502</t>
  </si>
  <si>
    <t>EstadoFacturaBoxalud</t>
  </si>
  <si>
    <t>Devuelta</t>
  </si>
  <si>
    <t>Finalizada</t>
  </si>
  <si>
    <t>Para respuesta prestador</t>
  </si>
  <si>
    <t>ESTADO EPS 27 DE NOVIEMBRE DE 2023</t>
  </si>
  <si>
    <t>FACTURA DEVUELTA</t>
  </si>
  <si>
    <t>FACTURA EN PROGRAMACION DE PAGO</t>
  </si>
  <si>
    <t>GLOSA POR CONCILIAR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</si>
  <si>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</si>
  <si>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</si>
  <si>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</si>
  <si>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</si>
  <si>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</si>
  <si>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</si>
  <si>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ValorGlosaPendiente</t>
  </si>
  <si>
    <t>ValorPagar</t>
  </si>
  <si>
    <t>ObservacionGlosaDevolucion</t>
  </si>
  <si>
    <t>NO PBS:SE REALIZA DEVOLUCION DE FACTURA: 1.SE REALIZA VALIDACION DE LA FACTURA LA CUAL NO CRUZA, CON REPORTE NO APTA PAR A PAGO, LAS TECNOLOGIAS FACTURADAS Vs PRESENTADAS EN LOS SOP RTES DE INICIO Y FINAL ESTAN POR FUERA DE LA COBERTURA 2.SE SOLICITA VALIDAR LA INFORMACION REPORTADA EN LA WEB SER VICE Y PRESENTAR NUEVAMENTE, DADO QUE LAS ACTIVIDADES SEAN E POR FUERA DE LA COBERTURA ENVIAR NOTA CREDITO KEVIN YALANDA</t>
  </si>
  <si>
    <t>NO PBS:SE REALIZA DEVOLUCION DE FACTURA: 1.SE REALIZA VALIDACION DE LA FACTURA LA CUAL NO CRUZA, CON REPORTE NO APTA PAR A PAGO, LAS TECNOLOGIAS FACTURADAS Vs PRESENTADAS EN LOS SOP RTES DE INICIO Y FINAL ESTAN POR FUERA DE LA COBERTURA</t>
  </si>
  <si>
    <t>AUTO. SE DEVUELVE LA FACTURA POR QUE LA AUTO.222178496400964YA FUE PAGADA EN LA FACTURA TQE-360  ANGELA CAMPAZ</t>
  </si>
  <si>
    <t>SE REALIZA GLOSA POR NO DESCUENTO DE COPAGO/CUOTA MODERADORACADA SECCION SE DESCUENTA $5200, DE 30 SECCIONES SOLO SE DES CONTO UNA SECCION, QUEDANDO PENDIENTE 29 $5200 = $150.800 KEVIN YALANDA</t>
  </si>
  <si>
    <t>COPAGO/CUOTA MODERADORA. SE REALIZA GLOSA POR EL NO DESCUENTOS DE 44 COPAGOS DE TERPAPIA C/U POR VALOR DE $2800 QUE EN T OTAL SERIAN $123.200. SE SOLICITA NOTA CREDITO KEVIN YALANDA</t>
  </si>
  <si>
    <t>COPAGO. NO SE EVIDENCIA EL COBRO DE COPAGO DE 13 TERAPIASSOLO SE EVIDENCIA EL COBRO DE UNA $7800 KEVIN YALABDA</t>
  </si>
  <si>
    <t>COPAGO. SE GLOSA POR NO COBRO DE 9 COPAGOS DE $3500  CADA UNO KEVIN YALANDA</t>
  </si>
  <si>
    <t>COPAGO, NO SE COBRA 10 COPAGOS $35000KEVIN YALANDA</t>
  </si>
  <si>
    <t>COPAGO. NO SE EVIDNCIA EL COBRO DE COPAGO POR 41 TERAPIAS CAA UNA POR VALOR DE $3500 PARA UN TOTAL DE $143500 KEVIN YALANDA</t>
  </si>
  <si>
    <t>COPAGO- CUOTA MODERADORA- SE REALIZA GLOSA POR EL NO DESCUENTO DEL COBRO DE COPAGO/UCOTA DE 29 SECCIONES CADA UNA A $280 0 PARA UN TOTAL DE $81200 KEVIN YALANDA</t>
  </si>
  <si>
    <t>Total general</t>
  </si>
  <si>
    <t>TIPIFICACION</t>
  </si>
  <si>
    <t xml:space="preserve"> CANT FACT</t>
  </si>
  <si>
    <t xml:space="preserve"> SUMA SALDO IPS</t>
  </si>
  <si>
    <t>ESTADO EPS 06 DE OCTUBRE DE 2023</t>
  </si>
  <si>
    <t>FACTURA PENDIENTE EN PROGRAMACION DE PAGO</t>
  </si>
  <si>
    <t>FACTURA PENDIENTE EN PROGRAMACION DE PAGO - GLOSA PENDIENTE POR CONCILIAR</t>
  </si>
  <si>
    <t>FOR-CSA-018</t>
  </si>
  <si>
    <t>HOJA 1 DE 2</t>
  </si>
  <si>
    <t>RESUMEN DE CARTERA REVISADA POR LA EPS</t>
  </si>
  <si>
    <t>VERSION 1</t>
  </si>
  <si>
    <t xml:space="preserve">Señores : PREMIER INVESMENT </t>
  </si>
  <si>
    <t>NIT: 900535544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</si>
  <si>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</si>
  <si>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</si>
  <si>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</si>
  <si>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</si>
  <si>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</si>
  <si>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</si>
  <si>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</si>
  <si>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</si>
  <si>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</si>
  <si>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</si>
  <si>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</si>
  <si>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</si>
  <si>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</si>
  <si>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</si>
  <si>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</si>
  <si>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</si>
  <si>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 - Premier Invesment</t>
  </si>
  <si>
    <t>Analista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</si>
  <si>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</si>
  <si>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</si>
  <si>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</si>
  <si>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</si>
  <si>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</si>
  <si>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</si>
  <si>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</si>
  <si>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TOTAL CARTERA REVISADA CIRCULAR 030</t>
  </si>
  <si>
    <t>Diana Vargas Calderón</t>
  </si>
  <si>
    <t>Dpto de Cartera - Premier Invesment</t>
  </si>
  <si>
    <t>Analista - EPS Comfenalco Valle Delagente</t>
  </si>
  <si>
    <t>SANTIAGO DE CALI , NOVIEMBRE 27 DE 2023</t>
  </si>
  <si>
    <t>A continuacion me permito remitir nuestra respuesta al estado de cartera presentado en la fecha: 17/11/2023</t>
  </si>
  <si>
    <t>Con Corte al dia :30/10/2023</t>
  </si>
  <si>
    <t>Corte al dia: 30/10/2023</t>
  </si>
  <si>
    <t>Diana Vargas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</si>
</sst>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&quot;$&quot;\ #,##0.00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_-* #,##0_-;\-* #,##0_-;_-* &quot;-&quot;??_-;_-@_-"/>
    <numFmt numFmtId="169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9" fillId="0" borderId="0"/>
  </cellStyleXfs>
  <cellXfs count="9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6" fillId="0" borderId="1" xfId="1" applyNumberFormat="1" applyFont="1" applyBorder="1" applyAlignment="1">
      <alignment horizontal="center"/>
    </xf>
    <xf numFmtId="4" fontId="0" fillId="0" borderId="4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41" fontId="0" fillId="0" borderId="1" xfId="3" applyFont="1" applyBorder="1"/>
    <xf numFmtId="41" fontId="0" fillId="0" borderId="0" xfId="3" applyFont="1"/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" fontId="0" fillId="0" borderId="1" xfId="3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0" fillId="5" borderId="1" xfId="0" applyFill="1" applyBorder="1" applyAlignment="1">
      <alignment horizontal="center" vertical="center" wrapText="1"/>
    </xf>
    <xf numFmtId="0" fontId="10" fillId="0" borderId="0" xfId="4" applyFont="1"/>
    <xf numFmtId="0" fontId="10" fillId="0" borderId="11" xfId="4" applyFont="1" applyBorder="1" applyAlignment="1">
      <alignment horizontal="centerContinuous"/>
    </xf>
    <xf numFmtId="0" fontId="10" fillId="0" borderId="12" xfId="4" applyFont="1" applyBorder="1" applyAlignment="1">
      <alignment horizontal="centerContinuous"/>
    </xf>
    <xf numFmtId="0" fontId="11" fillId="0" borderId="11" xfId="4" applyFont="1" applyBorder="1" applyAlignment="1">
      <alignment horizontal="centerContinuous" vertical="center"/>
    </xf>
    <xf numFmtId="0" fontId="11" fillId="0" borderId="13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1" fillId="0" borderId="14" xfId="4" applyFont="1" applyBorder="1" applyAlignment="1">
      <alignment horizontal="centerContinuous" vertical="center"/>
    </xf>
    <xf numFmtId="0" fontId="10" fillId="0" borderId="15" xfId="4" applyFont="1" applyBorder="1" applyAlignment="1">
      <alignment horizontal="centerContinuous"/>
    </xf>
    <xf numFmtId="0" fontId="10" fillId="0" borderId="16" xfId="4" applyFont="1" applyBorder="1" applyAlignment="1">
      <alignment horizontal="centerContinuous"/>
    </xf>
    <xf numFmtId="0" fontId="11" fillId="0" borderId="17" xfId="4" applyFont="1" applyBorder="1" applyAlignment="1">
      <alignment horizontal="centerContinuous" vertical="center"/>
    </xf>
    <xf numFmtId="0" fontId="11" fillId="0" borderId="18" xfId="4" applyFont="1" applyBorder="1" applyAlignment="1">
      <alignment horizontal="centerContinuous" vertical="center"/>
    </xf>
    <xf numFmtId="0" fontId="11" fillId="0" borderId="19" xfId="4" applyFont="1" applyBorder="1" applyAlignment="1">
      <alignment horizontal="centerContinuous" vertical="center"/>
    </xf>
    <xf numFmtId="0" fontId="11" fillId="0" borderId="20" xfId="4" applyFont="1" applyBorder="1" applyAlignment="1">
      <alignment horizontal="centerContinuous" vertical="center"/>
    </xf>
    <xf numFmtId="0" fontId="11" fillId="0" borderId="15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16" xfId="4" applyFont="1" applyBorder="1" applyAlignment="1">
      <alignment horizontal="centerContinuous" vertical="center"/>
    </xf>
    <xf numFmtId="0" fontId="11" fillId="0" borderId="21" xfId="4" applyFont="1" applyBorder="1" applyAlignment="1">
      <alignment horizontal="centerContinuous" vertical="center"/>
    </xf>
    <xf numFmtId="0" fontId="10" fillId="0" borderId="17" xfId="4" applyFont="1" applyBorder="1" applyAlignment="1">
      <alignment horizontal="centerContinuous"/>
    </xf>
    <xf numFmtId="0" fontId="10" fillId="0" borderId="19" xfId="4" applyFont="1" applyBorder="1" applyAlignment="1">
      <alignment horizontal="centerContinuous"/>
    </xf>
    <xf numFmtId="0" fontId="10" fillId="0" borderId="15" xfId="4" applyFont="1" applyBorder="1"/>
    <xf numFmtId="0" fontId="10" fillId="0" borderId="16" xfId="4" applyFont="1" applyBorder="1"/>
    <xf numFmtId="0" fontId="11" fillId="0" borderId="0" xfId="4" applyFont="1"/>
    <xf numFmtId="14" fontId="10" fillId="0" borderId="0" xfId="4" applyNumberFormat="1" applyFont="1"/>
    <xf numFmtId="14" fontId="10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0" fillId="0" borderId="0" xfId="4" applyNumberFormat="1" applyFont="1" applyAlignment="1">
      <alignment horizontal="center"/>
    </xf>
    <xf numFmtId="166" fontId="10" fillId="0" borderId="0" xfId="4" applyNumberFormat="1" applyFont="1" applyAlignment="1">
      <alignment horizontal="right"/>
    </xf>
    <xf numFmtId="165" fontId="10" fillId="0" borderId="0" xfId="4" applyNumberFormat="1" applyFont="1" applyAlignment="1">
      <alignment horizontal="right"/>
    </xf>
    <xf numFmtId="1" fontId="10" fillId="0" borderId="18" xfId="4" applyNumberFormat="1" applyFont="1" applyBorder="1" applyAlignment="1">
      <alignment horizontal="center"/>
    </xf>
    <xf numFmtId="166" fontId="10" fillId="0" borderId="18" xfId="4" applyNumberFormat="1" applyFont="1" applyBorder="1" applyAlignment="1">
      <alignment horizontal="right"/>
    </xf>
    <xf numFmtId="166" fontId="11" fillId="0" borderId="0" xfId="4" applyNumberFormat="1" applyFont="1" applyAlignment="1">
      <alignment horizontal="right"/>
    </xf>
    <xf numFmtId="0" fontId="10" fillId="0" borderId="0" xfId="4" applyFont="1" applyAlignment="1">
      <alignment horizontal="center"/>
    </xf>
    <xf numFmtId="1" fontId="11" fillId="0" borderId="22" xfId="4" applyNumberFormat="1" applyFont="1" applyBorder="1" applyAlignment="1">
      <alignment horizontal="center"/>
    </xf>
    <xf numFmtId="166" fontId="11" fillId="0" borderId="22" xfId="4" applyNumberFormat="1" applyFont="1" applyBorder="1" applyAlignment="1">
      <alignment horizontal="right"/>
    </xf>
    <xf numFmtId="166" fontId="10" fillId="0" borderId="0" xfId="4" applyNumberFormat="1" applyFont="1"/>
    <xf numFmtId="166" fontId="11" fillId="0" borderId="18" xfId="4" applyNumberFormat="1" applyFont="1" applyBorder="1"/>
    <xf numFmtId="166" fontId="10" fillId="0" borderId="18" xfId="4" applyNumberFormat="1" applyFont="1" applyBorder="1"/>
    <xf numFmtId="166" fontId="11" fillId="0" borderId="0" xfId="4" applyNumberFormat="1" applyFont="1"/>
    <xf numFmtId="0" fontId="10" fillId="0" borderId="17" xfId="4" applyFont="1" applyBorder="1"/>
    <xf numFmtId="0" fontId="10" fillId="0" borderId="18" xfId="4" applyFont="1" applyBorder="1"/>
    <xf numFmtId="0" fontId="10" fillId="0" borderId="19" xfId="4" applyFont="1" applyBorder="1"/>
    <xf numFmtId="167" fontId="10" fillId="0" borderId="0" xfId="4" applyNumberFormat="1" applyFont="1"/>
    <xf numFmtId="0" fontId="10" fillId="2" borderId="0" xfId="4" applyFont="1" applyFill="1"/>
    <xf numFmtId="168" fontId="11" fillId="0" borderId="0" xfId="2" applyNumberFormat="1" applyFont="1"/>
    <xf numFmtId="169" fontId="11" fillId="0" borderId="0" xfId="2" applyNumberFormat="1" applyFont="1" applyAlignment="1">
      <alignment horizontal="right"/>
    </xf>
    <xf numFmtId="168" fontId="10" fillId="0" borderId="0" xfId="2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8" fontId="10" fillId="0" borderId="9" xfId="2" applyNumberFormat="1" applyFont="1" applyBorder="1" applyAlignment="1">
      <alignment horizontal="center"/>
    </xf>
    <xf numFmtId="169" fontId="10" fillId="0" borderId="9" xfId="2" applyNumberFormat="1" applyFont="1" applyBorder="1" applyAlignment="1">
      <alignment horizontal="right"/>
    </xf>
    <xf numFmtId="168" fontId="10" fillId="0" borderId="22" xfId="2" applyNumberFormat="1" applyFont="1" applyBorder="1" applyAlignment="1">
      <alignment horizontal="center"/>
    </xf>
    <xf numFmtId="169" fontId="10" fillId="0" borderId="22" xfId="2" applyNumberFormat="1" applyFont="1" applyBorder="1" applyAlignment="1">
      <alignment horizontal="right"/>
    </xf>
    <xf numFmtId="0" fontId="11" fillId="0" borderId="15" xfId="4" applyFont="1" applyBorder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11" fillId="0" borderId="16" xfId="4" applyFont="1" applyBorder="1" applyAlignment="1">
      <alignment horizontal="center" vertical="center" wrapText="1"/>
    </xf>
  </cellXfs>
  <cellStyles count="5">
    <cellStyle name="Millares" xfId="2" builtinId="3"/>
    <cellStyle name="Millares [0]" xfId="3" builtinId="6"/>
    <cellStyle name="Normal" xfId="0" builtinId="0"/>
    <cellStyle name="Normal 2" xfId="1"/>
    <cellStyle name="Normal 2 2" xfId="4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656167</xdr:colOff>
      <xdr:row>31</xdr:row>
      <xdr:rowOff>137583</xdr:rowOff>
    </xdr:from>
    <xdr:to>
      <xdr:col>8</xdr:col>
      <xdr:colOff>798738</xdr:colOff>
      <xdr:row>34</xdr:row>
      <xdr:rowOff>117417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89942" y="5214408"/>
          <a:ext cx="2428571" cy="4751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306161</xdr:colOff>
      <xdr:row>24</xdr:row>
      <xdr:rowOff>34019</xdr:rowOff>
    </xdr:from>
    <xdr:to>
      <xdr:col>8</xdr:col>
      <xdr:colOff>455535</xdr:colOff>
      <xdr:row>27</xdr:row>
      <xdr:rowOff>24436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49536" y="4110719"/>
          <a:ext cx="2435374" cy="47619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57.572896064812" createdVersion="5" refreshedVersion="5" minRefreshableVersion="3" recordCount="17">
  <cacheSource type="worksheet">
    <worksheetSource ref="A2:V19" sheet="ESTADO DE CADA FACTURA"/>
  </cacheSource>
  <cacheFields count="22">
    <cacheField name="NIT IPS" numFmtId="0">
      <sharedItems containsSemiMixedTypes="0" containsString="0" containsNumber="1" containsInteger="1" minValue="900535544" maxValue="900535544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02" maxValue="502"/>
    </cacheField>
    <cacheField name="FACTURA" numFmtId="0">
      <sharedItems/>
    </cacheField>
    <cacheField name="LLAVE" numFmtId="0">
      <sharedItems/>
    </cacheField>
    <cacheField name="IPS Fecha factura" numFmtId="14">
      <sharedItems containsDate="1" containsMixedTypes="1" minDate="2022-06-13T00:00:00" maxDate="2023-04-13T00:00:00"/>
    </cacheField>
    <cacheField name="IPS Fecha radicado" numFmtId="14">
      <sharedItems containsDate="1" containsMixedTypes="1" minDate="2022-06-13T00:00:00" maxDate="2023-04-13T00:00:00"/>
    </cacheField>
    <cacheField name="IPS Valor Factura" numFmtId="41">
      <sharedItems containsSemiMixedTypes="0" containsString="0" containsNumber="1" containsInteger="1" minValue="553600" maxValue="2160000"/>
    </cacheField>
    <cacheField name="IPS Saldo Factura" numFmtId="41">
      <sharedItems containsSemiMixedTypes="0" containsString="0" containsNumber="1" containsInteger="1" minValue="553600" maxValue="2160000"/>
    </cacheField>
    <cacheField name="ESTADO EPS 06 DE OCTUBRE DE 2023" numFmtId="41">
      <sharedItems/>
    </cacheField>
    <cacheField name="ESTADO EPS 27 DE NOVIEMBRE DE 2023" numFmtId="41">
      <sharedItems count="4">
        <s v="FACTURA DEVUELTA"/>
        <s v="FACTURA EN PROGRAMACION DE PAGO"/>
        <s v="FACTURA PENDIENTE EN PROGRAMACION DE PAGO - GLOSA PENDIENTE POR CONCILIAR"/>
        <s v="GLOSA POR CONCILIAR" u="1"/>
      </sharedItems>
    </cacheField>
    <cacheField name="EstadoFacturaBoxalud" numFmtId="0">
      <sharedItems/>
    </cacheField>
    <cacheField name="ValorTotalBruto" numFmtId="41">
      <sharedItems containsSemiMixedTypes="0" containsString="0" containsNumber="1" containsInteger="1" minValue="630000" maxValue="2160000"/>
    </cacheField>
    <cacheField name="ValorDevolucion" numFmtId="41">
      <sharedItems containsSemiMixedTypes="0" containsString="0" containsNumber="1" containsInteger="1" minValue="0" maxValue="2160000"/>
    </cacheField>
    <cacheField name="ValorGlosaPendiente" numFmtId="41">
      <sharedItems containsSemiMixedTypes="0" containsString="0" containsNumber="1" containsInteger="1" minValue="0" maxValue="150800"/>
    </cacheField>
    <cacheField name="ObservacionGlosaDevolucion" numFmtId="1">
      <sharedItems containsBlank="1" longText="1"/>
    </cacheField>
    <cacheField name="ValorCasusado" numFmtId="41">
      <sharedItems containsSemiMixedTypes="0" containsString="0" containsNumber="1" containsInteger="1" minValue="0" maxValue="2160000"/>
    </cacheField>
    <cacheField name="ValorRadicado" numFmtId="41">
      <sharedItems containsSemiMixedTypes="0" containsString="0" containsNumber="1" containsInteger="1" minValue="630000" maxValue="2160000"/>
    </cacheField>
    <cacheField name="ValorDeducible" numFmtId="41">
      <sharedItems containsSemiMixedTypes="0" containsString="0" containsNumber="1" containsInteger="1" minValue="0" maxValue="220800"/>
    </cacheField>
    <cacheField name="ValorAprobado" numFmtId="41">
      <sharedItems containsSemiMixedTypes="0" containsString="0" containsNumber="1" containsInteger="1" minValue="0" maxValue="2160000"/>
    </cacheField>
    <cacheField name="ValorPagar" numFmtId="41">
      <sharedItems containsSemiMixedTypes="0" containsString="0" containsNumber="1" containsInteger="1" minValue="0" maxValue="216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900535544"/>
    <s v="PREMIER INVESMENT"/>
    <s v="TQE"/>
    <n v="302"/>
    <s v="TQE302"/>
    <s v="900535544_TQE_302"/>
    <d v="2022-06-13T00:00:00"/>
    <d v="2022-06-13T00:00:00"/>
    <n v="2160000"/>
    <n v="2160000"/>
    <s v="FACTURA DEVUELTA"/>
    <x v="0"/>
    <s v="Devuelta"/>
    <n v="2160000"/>
    <n v="2160000"/>
    <n v="0"/>
    <s v="NO PBS:SE REALIZA DEVOLUCION DE FACTURA: 1.SE REALIZA VALIDACION DE LA FACTURA LA CUAL NO CRUZA, CON REPORTE NO APTA PAR A PAGO, LAS TECNOLOGIAS FACTURADAS Vs PRESENTADAS EN LOS SOP RTES DE INICIO Y FINAL ESTAN POR FUERA DE LA COBERTURA 2.SE SOLICITA VALIDAR LA INFORMACION REPORTADA EN LA WEB SER VICE Y PRESENTAR NUEVAMENTE, DADO QUE LAS ACTIVIDADES SEAN E POR FUERA DE LA COBERTURA ENVIAR NOTA CREDITO KEVIN YALANDA"/>
    <n v="0"/>
    <n v="2160000"/>
    <n v="0"/>
    <n v="0"/>
    <n v="0"/>
  </r>
  <r>
    <n v="900535544"/>
    <s v="PREMIER INVESMENT"/>
    <s v="TQE"/>
    <n v="304"/>
    <s v="TQE304"/>
    <s v="900535544_TQE_304"/>
    <d v="2022-06-13T00:00:00"/>
    <d v="2022-06-13T00:00:00"/>
    <n v="2160000"/>
    <n v="2160000"/>
    <s v="FACTURA DEVUELTA"/>
    <x v="0"/>
    <s v="Devuelta"/>
    <n v="2160000"/>
    <n v="2160000"/>
    <n v="0"/>
    <s v="NO PBS:SE REALIZA DEVOLUCION DE FACTURA: 1.SE REALIZA VALIDACION DE LA FACTURA LA CUAL NO CRUZA, CON REPORTE NO APTA PAR A PAGO, LAS TECNOLOGIAS FACTURADAS Vs PRESENTADAS EN LOS SOP RTES DE INICIO Y FINAL ESTAN POR FUERA DE LA COBERTURA"/>
    <n v="0"/>
    <n v="2160000"/>
    <n v="0"/>
    <n v="0"/>
    <n v="0"/>
  </r>
  <r>
    <n v="900535544"/>
    <s v="PREMIER INVESMENT"/>
    <s v="TQE"/>
    <n v="305"/>
    <s v="TQE305"/>
    <s v="900535544_TQE_305"/>
    <d v="2022-06-13T00:00:00"/>
    <d v="2022-06-13T00:00:00"/>
    <n v="1350000"/>
    <n v="1350000"/>
    <s v="FACTURA DEVUELTA"/>
    <x v="0"/>
    <s v="Devuelta"/>
    <n v="1350000"/>
    <n v="1350000"/>
    <n v="0"/>
    <s v="NO PBS:SE REALIZA DEVOLUCION DE FACTURA: 1.SE REALIZA VALIDACION DE LA FACTURA LA CUAL NO CRUZA, CON REPORTE NO APTA PAR A PAGO, LAS TECNOLOGIAS FACTURADAS Vs PRESENTADAS EN LOS SOP RTES DE INICIO Y FINAL ESTAN POR FUERA DE LA COBERTURA 2.SE SOLICITA VALIDAR LA INFORMACION REPORTADA EN LA WEB SER VICE Y PRESENTAR NUEVAMENTE, DADO QUE LAS ACTIVIDADES SEAN E POR FUERA DE LA COBERTURA ENVIAR NOTA CREDITO KEVIN YALANDA"/>
    <n v="0"/>
    <n v="1350000"/>
    <n v="0"/>
    <n v="0"/>
    <n v="0"/>
  </r>
  <r>
    <n v="900535544"/>
    <s v="PREMIER INVESMENT"/>
    <s v="TQE"/>
    <n v="307"/>
    <s v="TQE307"/>
    <s v="900535544_TQE_307"/>
    <d v="2022-06-13T00:00:00"/>
    <d v="2022-06-13T00:00:00"/>
    <n v="2160000"/>
    <n v="2160000"/>
    <s v="FACTURA DEVUELTA"/>
    <x v="0"/>
    <s v="Devuelta"/>
    <n v="2160000"/>
    <n v="2160000"/>
    <n v="0"/>
    <s v="NO PBS:SE REALIZA DEVOLUCION DE FACTURA: 1.SE REALIZA VALIDACION DE LA FACTURA LA CUAL NO CRUZA, CON REPORTE NO APTA PAR A PAGO, LAS TECNOLOGIAS FACTURADAS Vs PRESENTADAS EN LOS SOP RTES DE INICIO Y FINAL ESTAN POR FUERA DE LA COBERTURA 2.SE SOLICITA VALIDAR LA INFORMACION REPORTADA EN LA WEB SER VICE Y PRESENTAR NUEVAMENTE, DADO QUE LAS ACTIVIDADES SEAN E POR FUERA DE LA COBERTURA ENVIAR NOTA CREDITO KEVIN YALANDA"/>
    <n v="0"/>
    <n v="2160000"/>
    <n v="0"/>
    <n v="0"/>
    <n v="0"/>
  </r>
  <r>
    <n v="900535544"/>
    <s v="PREMIER INVESMENT"/>
    <s v="TQE"/>
    <n v="384"/>
    <s v="TQE384"/>
    <s v="900535544_TQE_384"/>
    <d v="2022-10-20T00:00:00"/>
    <d v="2022-10-20T00:00:00"/>
    <n v="1680000"/>
    <n v="1680000"/>
    <s v="FACTURA DEVUELTA"/>
    <x v="0"/>
    <s v="Devuelta"/>
    <n v="1680000"/>
    <n v="1680000"/>
    <n v="0"/>
    <s v="AUTO. SE DEVUELVE LA FACTURA POR QUE LA AUTO.222178496400964YA FUE PAGADA EN LA FACTURA TQE-360  ANGELA CAMPAZ"/>
    <n v="0"/>
    <n v="1680000"/>
    <n v="0"/>
    <n v="0"/>
    <n v="0"/>
  </r>
  <r>
    <n v="900535544"/>
    <s v="PREMIER INVESMENT"/>
    <s v="TQE"/>
    <n v="478"/>
    <s v="TQE478"/>
    <s v="900535544_TQE_478"/>
    <d v="2023-04-12T00:00:00"/>
    <d v="2023-04-12T00:00:00"/>
    <n v="1939200"/>
    <n v="1939200"/>
    <s v="FACTURA PENDIENTE EN PROGRAMACION DE PAGO"/>
    <x v="1"/>
    <s v="Finalizada"/>
    <n v="2160000"/>
    <n v="0"/>
    <n v="0"/>
    <m/>
    <n v="2160000"/>
    <n v="2160000"/>
    <n v="220800"/>
    <n v="1939200"/>
    <n v="1939200"/>
  </r>
  <r>
    <n v="900535544"/>
    <s v="PREMIER INVESMENT"/>
    <s v="TQE"/>
    <n v="479"/>
    <s v="TQE479"/>
    <s v="900535544_TQE_479"/>
    <d v="2023-04-12T00:00:00"/>
    <d v="2023-04-12T00:00:00"/>
    <n v="808000"/>
    <n v="808000"/>
    <s v="FACTURA PENDIENTE EN PROGRAMACION DE PAGO"/>
    <x v="1"/>
    <s v="Finalizada"/>
    <n v="900000"/>
    <n v="0"/>
    <n v="0"/>
    <m/>
    <n v="900000"/>
    <n v="900000"/>
    <n v="92000"/>
    <n v="808000"/>
    <n v="808000"/>
  </r>
  <r>
    <n v="900535544"/>
    <s v="PREMIER INVESMENT"/>
    <s v="TQE"/>
    <n v="481"/>
    <s v="TQE481"/>
    <s v="900535544_TQE_481"/>
    <d v="2023-04-12T00:00:00"/>
    <d v="2023-04-12T00:00:00"/>
    <n v="553600"/>
    <n v="553600"/>
    <s v="FACTURA PENDIENTE EN PROGRAMACION DE PAGO"/>
    <x v="1"/>
    <s v="Finalizada"/>
    <n v="720000"/>
    <n v="0"/>
    <n v="0"/>
    <m/>
    <n v="720000"/>
    <n v="720000"/>
    <n v="166400"/>
    <n v="553600"/>
    <n v="553600"/>
  </r>
  <r>
    <n v="900535544"/>
    <s v="PREMIER INVESMENT"/>
    <s v="TQE"/>
    <n v="489"/>
    <s v="TQE489"/>
    <s v="900535544_TQE_489"/>
    <s v="09-05-2023"/>
    <s v="09-05-2023"/>
    <n v="1344800"/>
    <n v="1344800"/>
    <s v="FACTURA PENDIENTE EN PROGRAMACION DE PAGO - GLOSA PENDIENTE POR CONCILIAR"/>
    <x v="2"/>
    <s v="Para respuesta prestador"/>
    <n v="1350000"/>
    <n v="0"/>
    <n v="150800"/>
    <s v="SE REALIZA GLOSA POR NO DESCUENTO DE COPAGO/CUOTA MODERADORACADA SECCION SE DESCUENTA $5200, DE 30 SECCIONES SOLO SE DES CONTO UNA SECCION, QUEDANDO PENDIENTE 29 $5200 = $150.800 KEVIN YALANDA"/>
    <n v="1620000"/>
    <n v="1350000"/>
    <n v="5200"/>
    <n v="1194000"/>
    <n v="1194000"/>
  </r>
  <r>
    <n v="900535544"/>
    <s v="PREMIER INVESMENT"/>
    <s v="TQE"/>
    <n v="490"/>
    <s v="TQE490"/>
    <s v="900535544_TQE_490"/>
    <s v="09-05-2023"/>
    <s v="09-05-2023"/>
    <n v="2022200"/>
    <n v="2022200"/>
    <s v="FACTURA PENDIENTE EN PROGRAMACION DE PAGO - GLOSA PENDIENTE POR CONCILIAR"/>
    <x v="2"/>
    <s v="Para respuesta prestador"/>
    <n v="2025000"/>
    <n v="0"/>
    <n v="123200"/>
    <s v="COPAGO/CUOTA MODERADORA. SE REALIZA GLOSA POR EL NO DESCUENTOS DE 44 COPAGOS DE TERPAPIA C/U POR VALOR DE $2800 QUE EN T OTAL SERIAN $123.200. SE SOLICITA NOTA CREDITO KEVIN YALANDA"/>
    <n v="2160000"/>
    <n v="2025000"/>
    <n v="2800"/>
    <n v="1899000"/>
    <n v="1899000"/>
  </r>
  <r>
    <n v="900535544"/>
    <s v="PREMIER INVESMENT"/>
    <s v="TQE"/>
    <n v="491"/>
    <s v="TQE491"/>
    <s v="900535544_TQE_491"/>
    <s v="09-05-2023"/>
    <s v="09-05-2023"/>
    <n v="1350000"/>
    <n v="1350000"/>
    <s v="FACTURA PENDIENTE EN PROGRAMACION DE PAGO"/>
    <x v="1"/>
    <s v="Finalizada"/>
    <n v="1350000"/>
    <n v="0"/>
    <n v="0"/>
    <m/>
    <n v="1350000"/>
    <n v="1350000"/>
    <n v="0"/>
    <n v="1350000"/>
    <n v="1350000"/>
  </r>
  <r>
    <n v="900535544"/>
    <s v="PREMIER INVESMENT"/>
    <s v="TQE"/>
    <n v="492"/>
    <s v="TQE492"/>
    <s v="900535544_TQE_492"/>
    <s v="09-05-2023"/>
    <s v="09-05-2023"/>
    <n v="2160000"/>
    <n v="2160000"/>
    <s v="FACTURA PENDIENTE EN PROGRAMACION DE PAGO"/>
    <x v="1"/>
    <s v="Finalizada"/>
    <n v="2160000"/>
    <n v="0"/>
    <n v="0"/>
    <m/>
    <n v="2160000"/>
    <n v="2160000"/>
    <n v="0"/>
    <n v="2160000"/>
    <n v="2160000"/>
  </r>
  <r>
    <n v="900535544"/>
    <s v="PREMIER INVESMENT"/>
    <s v="TQE"/>
    <n v="493"/>
    <s v="TQE493"/>
    <s v="900535544_TQE_493"/>
    <s v="09-05-2023"/>
    <s v="09-05-2023"/>
    <n v="622200"/>
    <n v="622200"/>
    <s v="FACTURA PENDIENTE EN PROGRAMACION DE PAGO - GLOSA PENDIENTE POR CONCILIAR"/>
    <x v="2"/>
    <s v="Para respuesta prestador"/>
    <n v="630000"/>
    <n v="0"/>
    <n v="101400"/>
    <s v="COPAGO. NO SE EVIDENCIA EL COBRO DE COPAGO DE 13 TERAPIASSOLO SE EVIDENCIA EL COBRO DE UNA $7800 KEVIN YALABDA"/>
    <n v="720000"/>
    <n v="630000"/>
    <n v="7800"/>
    <n v="520800"/>
    <n v="520800"/>
  </r>
  <r>
    <n v="900535544"/>
    <s v="PREMIER INVESMENT"/>
    <s v="TQE"/>
    <n v="494"/>
    <s v="TQE494"/>
    <s v="900535544_TQE_494"/>
    <s v="09-05-2023"/>
    <s v="09-05-2023"/>
    <n v="696500"/>
    <n v="696500"/>
    <s v="FACTURA PENDIENTE EN PROGRAMACION DE PAGO - GLOSA PENDIENTE POR CONCILIAR"/>
    <x v="2"/>
    <s v="Para respuesta prestador"/>
    <n v="700000"/>
    <n v="0"/>
    <n v="31500"/>
    <s v="COPAGO. SE GLOSA POR NO COBRO DE 9 COPAGOS DE $3500  CADA UNO KEVIN YALANDA"/>
    <n v="1680000"/>
    <n v="700000"/>
    <n v="3500"/>
    <n v="665000"/>
    <n v="665000"/>
  </r>
  <r>
    <n v="900535544"/>
    <s v="PREMIER INVESMENT"/>
    <s v="TQE"/>
    <n v="499"/>
    <s v="TQE499"/>
    <s v="900535544_TQE_499"/>
    <s v="09-05-2023"/>
    <s v="09-05-2023"/>
    <n v="865000"/>
    <n v="865000"/>
    <s v="FACTURA PENDIENTE EN PROGRAMACION DE PAGO - GLOSA PENDIENTE POR CONCILIAR"/>
    <x v="2"/>
    <s v="Para respuesta prestador"/>
    <n v="900000"/>
    <n v="0"/>
    <n v="35000"/>
    <s v="COPAGO, NO SE COBRA 10 COPAGOS $35000KEVIN YALANDA"/>
    <n v="900000"/>
    <n v="900000"/>
    <n v="35000"/>
    <n v="830000"/>
    <n v="830000"/>
  </r>
  <r>
    <n v="900535544"/>
    <s v="PREMIER INVESMENT"/>
    <s v="TQE"/>
    <n v="500"/>
    <s v="TQE500"/>
    <s v="900535544_TQE_500"/>
    <s v="09-05-2023"/>
    <s v="09-05-2023"/>
    <n v="1886500"/>
    <n v="1886500"/>
    <s v="FACTURA PENDIENTE EN PROGRAMACION DE PAGO - GLOSA PENDIENTE POR CONCILIAR"/>
    <x v="2"/>
    <s v="Para respuesta prestador"/>
    <n v="1890000"/>
    <n v="0"/>
    <n v="143500"/>
    <s v="COPAGO. NO SE EVIDNCIA EL COBRO DE COPAGO POR 41 TERAPIAS CAA UNA POR VALOR DE $3500 PARA UN TOTAL DE $143500 KEVIN YALANDA"/>
    <n v="2160000"/>
    <n v="1890000"/>
    <n v="3500"/>
    <n v="1743000"/>
    <n v="1743000"/>
  </r>
  <r>
    <n v="900535544"/>
    <s v="PREMIER INVESMENT"/>
    <s v="TQE"/>
    <n v="502"/>
    <s v="TQE502"/>
    <s v="900535544_TQE_502"/>
    <s v="09-05-2023"/>
    <s v="09-05-2023"/>
    <n v="1347200"/>
    <n v="1347200"/>
    <s v="FACTURA PENDIENTE EN PROGRAMACION DE PAGO - GLOSA PENDIENTE POR CONCILIAR"/>
    <x v="2"/>
    <s v="Para respuesta prestador"/>
    <n v="1350000"/>
    <n v="0"/>
    <n v="81200"/>
    <s v="COPAGO- CUOTA MODERADORA- SE REALIZA GLOSA POR EL NO DESCUENTO DEL COBRO DE COPAGO/UCOTA DE 29 SECCIONES CADA UNA A $280 0 PARA UN TOTAL DE $81200 KEVIN YALANDA"/>
    <n v="1620000"/>
    <n v="1350000"/>
    <n v="2800"/>
    <n v="1266000"/>
    <n v="1266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7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dataField="1" numFmtId="41" showAll="0"/>
    <pivotField showAll="0" defaultSubtotal="0"/>
    <pivotField axis="axisRow" showAll="0">
      <items count="5">
        <item x="0"/>
        <item x="1"/>
        <item m="1" x="3"/>
        <item x="2"/>
        <item t="default"/>
      </items>
    </pivotField>
    <pivotField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11"/>
  </rowFields>
  <rowItems count="4">
    <i>
      <x/>
    </i>
    <i>
      <x v="1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7"/>
  <sheetViews>
    <sheetView showGridLines="0" topLeftCell="C5" zoomScale="120" zoomScaleNormal="120" workbookViewId="0">
      <selection sqref="A1:H18"/>
    </sheetView>
  </sheetViews>
  <sheetFormatPr baseColWidth="10" defaultRowHeight="15" x14ac:dyDescent="0.25"/>
  <cols>
    <col min="1" max="1" width="14" customWidth="1"/>
    <col min="2" max="2" width="24" bestFit="1" customWidth="1"/>
    <col min="3" max="3" width="9" customWidth="1"/>
    <col min="4" max="4" width="21" customWidth="1"/>
    <col min="5" max="5" width="13.140625" customWidth="1"/>
    <col min="6" max="6" width="14.42578125" customWidth="1"/>
    <col min="7" max="7" width="18.42578125" customWidth="1"/>
    <col min="8" max="8" width="19.5703125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5">
        <v>900535544</v>
      </c>
      <c r="B2" s="5" t="s">
        <v>15</v>
      </c>
      <c r="C2" s="7" t="s">
        <v>14</v>
      </c>
      <c r="D2" s="5">
        <v>302</v>
      </c>
      <c r="E2" s="8">
        <v>44725</v>
      </c>
      <c r="F2" s="8">
        <v>44725</v>
      </c>
      <c r="G2" s="6">
        <v>2160000</v>
      </c>
      <c r="H2" s="6">
        <v>2160000</v>
      </c>
      <c r="I2" s="4" t="s">
        <v>11</v>
      </c>
      <c r="J2" s="3" t="s">
        <v>12</v>
      </c>
      <c r="K2" s="3"/>
    </row>
    <row r="3" spans="1:11" x14ac:dyDescent="0.25">
      <c r="A3" s="5">
        <v>900535544</v>
      </c>
      <c r="B3" s="5" t="s">
        <v>15</v>
      </c>
      <c r="C3" s="7" t="s">
        <v>14</v>
      </c>
      <c r="D3" s="5">
        <v>304</v>
      </c>
      <c r="E3" s="8">
        <v>44725</v>
      </c>
      <c r="F3" s="8">
        <v>44725</v>
      </c>
      <c r="G3" s="6">
        <v>2160000</v>
      </c>
      <c r="H3" s="6">
        <v>2160000</v>
      </c>
      <c r="I3" s="4" t="s">
        <v>11</v>
      </c>
      <c r="J3" s="3" t="s">
        <v>12</v>
      </c>
      <c r="K3" s="3"/>
    </row>
    <row r="4" spans="1:11" x14ac:dyDescent="0.25">
      <c r="A4" s="5">
        <v>900535544</v>
      </c>
      <c r="B4" s="5" t="s">
        <v>15</v>
      </c>
      <c r="C4" s="7" t="s">
        <v>14</v>
      </c>
      <c r="D4" s="5">
        <v>305</v>
      </c>
      <c r="E4" s="8">
        <v>44725</v>
      </c>
      <c r="F4" s="8">
        <v>44725</v>
      </c>
      <c r="G4" s="6">
        <v>1350000</v>
      </c>
      <c r="H4" s="6">
        <v>1350000</v>
      </c>
      <c r="I4" s="4" t="s">
        <v>11</v>
      </c>
      <c r="J4" s="3" t="s">
        <v>12</v>
      </c>
      <c r="K4" s="3"/>
    </row>
    <row r="5" spans="1:11" x14ac:dyDescent="0.25">
      <c r="A5" s="5">
        <v>900535544</v>
      </c>
      <c r="B5" s="5" t="s">
        <v>15</v>
      </c>
      <c r="C5" s="7" t="s">
        <v>14</v>
      </c>
      <c r="D5" s="5">
        <v>307</v>
      </c>
      <c r="E5" s="8">
        <v>44725</v>
      </c>
      <c r="F5" s="8">
        <v>44725</v>
      </c>
      <c r="G5" s="6">
        <v>2160000</v>
      </c>
      <c r="H5" s="6">
        <v>2160000</v>
      </c>
      <c r="I5" s="4" t="s">
        <v>11</v>
      </c>
      <c r="J5" s="3" t="s">
        <v>12</v>
      </c>
      <c r="K5" s="3"/>
    </row>
    <row r="6" spans="1:11" x14ac:dyDescent="0.25">
      <c r="A6" s="5">
        <v>900535544</v>
      </c>
      <c r="B6" s="5" t="s">
        <v>15</v>
      </c>
      <c r="C6" s="7" t="s">
        <v>14</v>
      </c>
      <c r="D6" s="5">
        <v>384</v>
      </c>
      <c r="E6" s="8">
        <v>44854</v>
      </c>
      <c r="F6" s="8">
        <v>44854</v>
      </c>
      <c r="G6" s="6">
        <v>1680000</v>
      </c>
      <c r="H6" s="6">
        <v>1680000</v>
      </c>
      <c r="I6" s="4" t="s">
        <v>11</v>
      </c>
      <c r="J6" s="3" t="s">
        <v>12</v>
      </c>
    </row>
    <row r="7" spans="1:11" x14ac:dyDescent="0.25">
      <c r="A7" s="5">
        <v>900535544</v>
      </c>
      <c r="B7" s="5" t="s">
        <v>15</v>
      </c>
      <c r="C7" s="7" t="s">
        <v>14</v>
      </c>
      <c r="D7" s="5">
        <v>478</v>
      </c>
      <c r="E7" s="8">
        <v>45028</v>
      </c>
      <c r="F7" s="8">
        <v>45028</v>
      </c>
      <c r="G7" s="6">
        <v>1939200</v>
      </c>
      <c r="H7" s="6">
        <v>1939200</v>
      </c>
      <c r="I7" s="4" t="s">
        <v>11</v>
      </c>
      <c r="J7" s="3" t="s">
        <v>12</v>
      </c>
    </row>
    <row r="8" spans="1:11" x14ac:dyDescent="0.25">
      <c r="A8" s="5">
        <v>900535544</v>
      </c>
      <c r="B8" s="5" t="s">
        <v>15</v>
      </c>
      <c r="C8" s="7" t="s">
        <v>14</v>
      </c>
      <c r="D8" s="5">
        <v>479</v>
      </c>
      <c r="E8" s="8">
        <v>45028</v>
      </c>
      <c r="F8" s="8">
        <v>45028</v>
      </c>
      <c r="G8" s="6">
        <v>808000</v>
      </c>
      <c r="H8" s="6">
        <v>808000</v>
      </c>
      <c r="I8" s="4" t="s">
        <v>11</v>
      </c>
      <c r="J8" s="3" t="s">
        <v>12</v>
      </c>
    </row>
    <row r="9" spans="1:11" x14ac:dyDescent="0.25">
      <c r="A9" s="5">
        <v>900535544</v>
      </c>
      <c r="B9" s="5" t="s">
        <v>15</v>
      </c>
      <c r="C9" s="7" t="s">
        <v>14</v>
      </c>
      <c r="D9" s="5">
        <v>481</v>
      </c>
      <c r="E9" s="8">
        <v>45028</v>
      </c>
      <c r="F9" s="8">
        <v>45028</v>
      </c>
      <c r="G9" s="6">
        <v>553600</v>
      </c>
      <c r="H9" s="6">
        <v>553600</v>
      </c>
      <c r="I9" s="4" t="s">
        <v>11</v>
      </c>
      <c r="J9" s="3" t="s">
        <v>12</v>
      </c>
    </row>
    <row r="10" spans="1:11" x14ac:dyDescent="0.25">
      <c r="A10" s="5">
        <v>900535544</v>
      </c>
      <c r="B10" s="5" t="s">
        <v>15</v>
      </c>
      <c r="C10" s="7" t="s">
        <v>14</v>
      </c>
      <c r="D10" s="9">
        <v>489</v>
      </c>
      <c r="E10" s="9" t="s">
        <v>13</v>
      </c>
      <c r="F10" s="9" t="s">
        <v>13</v>
      </c>
      <c r="G10" s="18">
        <v>1344800</v>
      </c>
      <c r="H10" s="18">
        <v>1344800</v>
      </c>
      <c r="I10" s="4" t="s">
        <v>11</v>
      </c>
      <c r="J10" s="3" t="s">
        <v>12</v>
      </c>
    </row>
    <row r="11" spans="1:11" x14ac:dyDescent="0.25">
      <c r="A11" s="5">
        <v>900535544</v>
      </c>
      <c r="B11" s="5" t="s">
        <v>15</v>
      </c>
      <c r="C11" s="7" t="s">
        <v>14</v>
      </c>
      <c r="D11" s="9">
        <v>490</v>
      </c>
      <c r="E11" s="9" t="s">
        <v>13</v>
      </c>
      <c r="F11" s="9" t="s">
        <v>13</v>
      </c>
      <c r="G11" s="18">
        <v>2022200</v>
      </c>
      <c r="H11" s="18">
        <v>2022200</v>
      </c>
      <c r="I11" s="4" t="s">
        <v>11</v>
      </c>
      <c r="J11" s="3" t="s">
        <v>12</v>
      </c>
    </row>
    <row r="12" spans="1:11" x14ac:dyDescent="0.25">
      <c r="A12" s="5">
        <v>900535544</v>
      </c>
      <c r="B12" s="5" t="s">
        <v>15</v>
      </c>
      <c r="C12" s="7" t="s">
        <v>14</v>
      </c>
      <c r="D12" s="9">
        <v>491</v>
      </c>
      <c r="E12" s="9" t="s">
        <v>13</v>
      </c>
      <c r="F12" s="9" t="s">
        <v>13</v>
      </c>
      <c r="G12" s="18">
        <v>1350000</v>
      </c>
      <c r="H12" s="18">
        <v>1350000</v>
      </c>
      <c r="I12" s="4" t="s">
        <v>11</v>
      </c>
      <c r="J12" s="3" t="s">
        <v>12</v>
      </c>
    </row>
    <row r="13" spans="1:11" x14ac:dyDescent="0.25">
      <c r="A13" s="5">
        <v>900535544</v>
      </c>
      <c r="B13" s="5" t="s">
        <v>15</v>
      </c>
      <c r="C13" s="7" t="s">
        <v>14</v>
      </c>
      <c r="D13" s="9">
        <v>492</v>
      </c>
      <c r="E13" s="9" t="s">
        <v>13</v>
      </c>
      <c r="F13" s="9" t="s">
        <v>13</v>
      </c>
      <c r="G13" s="18">
        <v>2160000</v>
      </c>
      <c r="H13" s="18">
        <v>2160000</v>
      </c>
      <c r="I13" s="4" t="s">
        <v>11</v>
      </c>
      <c r="J13" s="3" t="s">
        <v>12</v>
      </c>
    </row>
    <row r="14" spans="1:11" x14ac:dyDescent="0.25">
      <c r="A14" s="5">
        <v>900535544</v>
      </c>
      <c r="B14" s="5" t="s">
        <v>15</v>
      </c>
      <c r="C14" s="7" t="s">
        <v>14</v>
      </c>
      <c r="D14" s="9">
        <v>493</v>
      </c>
      <c r="E14" s="9" t="s">
        <v>13</v>
      </c>
      <c r="F14" s="9" t="s">
        <v>13</v>
      </c>
      <c r="G14" s="18">
        <v>622200</v>
      </c>
      <c r="H14" s="18">
        <v>622200</v>
      </c>
      <c r="I14" s="4" t="s">
        <v>11</v>
      </c>
      <c r="J14" s="3" t="s">
        <v>12</v>
      </c>
    </row>
    <row r="15" spans="1:11" x14ac:dyDescent="0.25">
      <c r="A15" s="5">
        <v>900535544</v>
      </c>
      <c r="B15" s="5" t="s">
        <v>15</v>
      </c>
      <c r="C15" s="7" t="s">
        <v>14</v>
      </c>
      <c r="D15" s="9">
        <v>494</v>
      </c>
      <c r="E15" s="9" t="s">
        <v>13</v>
      </c>
      <c r="F15" s="9" t="s">
        <v>13</v>
      </c>
      <c r="G15" s="18">
        <v>696500</v>
      </c>
      <c r="H15" s="18">
        <v>696500</v>
      </c>
      <c r="I15" s="4" t="s">
        <v>11</v>
      </c>
      <c r="J15" s="3" t="s">
        <v>12</v>
      </c>
    </row>
    <row r="16" spans="1:11" x14ac:dyDescent="0.25">
      <c r="A16" s="5">
        <v>900535544</v>
      </c>
      <c r="B16" s="5" t="s">
        <v>15</v>
      </c>
      <c r="C16" s="7" t="s">
        <v>14</v>
      </c>
      <c r="D16" s="9">
        <v>499</v>
      </c>
      <c r="E16" s="9" t="s">
        <v>13</v>
      </c>
      <c r="F16" s="9" t="s">
        <v>13</v>
      </c>
      <c r="G16" s="18">
        <v>865000</v>
      </c>
      <c r="H16" s="18">
        <v>865000</v>
      </c>
      <c r="I16" s="4" t="s">
        <v>11</v>
      </c>
      <c r="J16" s="3" t="s">
        <v>12</v>
      </c>
    </row>
    <row r="17" spans="1:10" x14ac:dyDescent="0.25">
      <c r="A17" s="5">
        <v>900535544</v>
      </c>
      <c r="B17" s="5" t="s">
        <v>15</v>
      </c>
      <c r="C17" s="7" t="s">
        <v>14</v>
      </c>
      <c r="D17" s="9">
        <v>500</v>
      </c>
      <c r="E17" s="9" t="s">
        <v>13</v>
      </c>
      <c r="F17" s="9" t="s">
        <v>13</v>
      </c>
      <c r="G17" s="18">
        <v>1886500</v>
      </c>
      <c r="H17" s="18">
        <v>1886500</v>
      </c>
      <c r="I17" s="4" t="s">
        <v>11</v>
      </c>
      <c r="J17" s="3" t="s">
        <v>12</v>
      </c>
    </row>
    <row r="18" spans="1:10" x14ac:dyDescent="0.25">
      <c r="A18" s="5">
        <v>900535544</v>
      </c>
      <c r="B18" s="5" t="s">
        <v>15</v>
      </c>
      <c r="C18" s="7" t="s">
        <v>14</v>
      </c>
      <c r="D18" s="9">
        <v>502</v>
      </c>
      <c r="E18" s="9" t="s">
        <v>13</v>
      </c>
      <c r="F18" s="9" t="s">
        <v>13</v>
      </c>
      <c r="G18" s="18">
        <v>1347200</v>
      </c>
      <c r="H18" s="18">
        <v>1347200</v>
      </c>
      <c r="I18" s="4" t="s">
        <v>11</v>
      </c>
      <c r="J18" s="3" t="s">
        <v>12</v>
      </c>
    </row>
    <row r="19" spans="1:10" x14ac:dyDescent="0.25">
      <c r="A19" s="10"/>
      <c r="B19" s="11"/>
      <c r="C19" s="11"/>
      <c r="D19" s="11"/>
      <c r="E19" s="11"/>
      <c r="F19" s="11"/>
      <c r="G19" s="11"/>
      <c r="H19" s="19">
        <f>SUM(H2:H18)</f>
        <v>25105200</v>
      </c>
      <c r="I19" s="11"/>
      <c r="J19" s="12"/>
    </row>
    <row r="20" spans="1:10" x14ac:dyDescent="0.25">
      <c r="A20" s="13"/>
      <c r="J20" s="14"/>
    </row>
    <row r="21" spans="1:10" x14ac:dyDescent="0.25">
      <c r="A21" s="13"/>
      <c r="J21" s="14"/>
    </row>
    <row r="22" spans="1:10" x14ac:dyDescent="0.25">
      <c r="A22" s="13"/>
      <c r="J22" s="14"/>
    </row>
    <row r="23" spans="1:10" x14ac:dyDescent="0.25">
      <c r="A23" s="13"/>
      <c r="J23" s="14"/>
    </row>
    <row r="24" spans="1:10" x14ac:dyDescent="0.25">
      <c r="A24" s="13"/>
      <c r="J24" s="14"/>
    </row>
    <row r="25" spans="1:10" x14ac:dyDescent="0.25">
      <c r="A25" s="13"/>
      <c r="J25" s="14"/>
    </row>
    <row r="26" spans="1:10" x14ac:dyDescent="0.25">
      <c r="A26" s="13"/>
      <c r="J26" s="14"/>
    </row>
    <row r="27" spans="1:10" x14ac:dyDescent="0.25">
      <c r="A27" s="13"/>
      <c r="J27" s="14"/>
    </row>
    <row r="28" spans="1:10" x14ac:dyDescent="0.25">
      <c r="A28" s="13"/>
      <c r="J28" s="14"/>
    </row>
    <row r="29" spans="1:10" x14ac:dyDescent="0.25">
      <c r="A29" s="13"/>
      <c r="J29" s="14"/>
    </row>
    <row r="30" spans="1:10" x14ac:dyDescent="0.25">
      <c r="A30" s="13"/>
      <c r="J30" s="14"/>
    </row>
    <row r="31" spans="1:10" x14ac:dyDescent="0.25">
      <c r="A31" s="13"/>
      <c r="J31" s="14"/>
    </row>
    <row r="32" spans="1:10" x14ac:dyDescent="0.25">
      <c r="A32" s="13"/>
      <c r="J32" s="14"/>
    </row>
    <row r="33" spans="1:10" x14ac:dyDescent="0.25">
      <c r="A33" s="13"/>
      <c r="J33" s="14"/>
    </row>
    <row r="34" spans="1:10" x14ac:dyDescent="0.25">
      <c r="A34" s="13"/>
      <c r="J34" s="14"/>
    </row>
    <row r="35" spans="1:10" x14ac:dyDescent="0.25">
      <c r="A35" s="13"/>
      <c r="J35" s="14"/>
    </row>
    <row r="36" spans="1:10" x14ac:dyDescent="0.25">
      <c r="A36" s="13"/>
      <c r="J36" s="14"/>
    </row>
    <row r="37" spans="1:10" x14ac:dyDescent="0.25">
      <c r="A37" s="13"/>
      <c r="J37" s="14"/>
    </row>
    <row r="38" spans="1:10" x14ac:dyDescent="0.25">
      <c r="A38" s="13"/>
      <c r="J38" s="14"/>
    </row>
    <row r="39" spans="1:10" x14ac:dyDescent="0.25">
      <c r="A39" s="13"/>
      <c r="J39" s="14"/>
    </row>
    <row r="40" spans="1:10" x14ac:dyDescent="0.25">
      <c r="A40" s="13"/>
      <c r="J40" s="14"/>
    </row>
    <row r="41" spans="1:10" x14ac:dyDescent="0.25">
      <c r="A41" s="13"/>
      <c r="J41" s="14"/>
    </row>
    <row r="42" spans="1:10" x14ac:dyDescent="0.25">
      <c r="A42" s="13"/>
      <c r="J42" s="14"/>
    </row>
    <row r="43" spans="1:10" x14ac:dyDescent="0.25">
      <c r="A43" s="13"/>
      <c r="J43" s="14"/>
    </row>
    <row r="44" spans="1:10" x14ac:dyDescent="0.25">
      <c r="A44" s="13"/>
      <c r="J44" s="14"/>
    </row>
    <row r="45" spans="1:10" x14ac:dyDescent="0.25">
      <c r="A45" s="13"/>
      <c r="J45" s="14"/>
    </row>
    <row r="46" spans="1:10" x14ac:dyDescent="0.25">
      <c r="A46" s="13"/>
      <c r="J46" s="14"/>
    </row>
    <row r="47" spans="1:10" x14ac:dyDescent="0.25">
      <c r="A47" s="13"/>
      <c r="J47" s="14"/>
    </row>
    <row r="48" spans="1:10" x14ac:dyDescent="0.25">
      <c r="A48" s="13"/>
      <c r="J48" s="14"/>
    </row>
    <row r="49" spans="1:10" x14ac:dyDescent="0.25">
      <c r="A49" s="13"/>
      <c r="J49" s="14"/>
    </row>
    <row r="50" spans="1:10" x14ac:dyDescent="0.25">
      <c r="A50" s="13"/>
      <c r="J50" s="14"/>
    </row>
    <row r="51" spans="1:10" x14ac:dyDescent="0.25">
      <c r="A51" s="13"/>
      <c r="J51" s="14"/>
    </row>
    <row r="52" spans="1:10" x14ac:dyDescent="0.25">
      <c r="A52" s="13"/>
      <c r="J52" s="14"/>
    </row>
    <row r="53" spans="1:10" x14ac:dyDescent="0.25">
      <c r="A53" s="13"/>
      <c r="J53" s="14"/>
    </row>
    <row r="54" spans="1:10" x14ac:dyDescent="0.25">
      <c r="A54" s="13"/>
      <c r="J54" s="14"/>
    </row>
    <row r="55" spans="1:10" x14ac:dyDescent="0.25">
      <c r="A55" s="13"/>
      <c r="J55" s="14"/>
    </row>
    <row r="56" spans="1:10" x14ac:dyDescent="0.25">
      <c r="A56" s="13"/>
      <c r="J56" s="14"/>
    </row>
    <row r="57" spans="1:10" x14ac:dyDescent="0.25">
      <c r="A57" s="13"/>
      <c r="J57" s="14"/>
    </row>
    <row r="58" spans="1:10" x14ac:dyDescent="0.25">
      <c r="A58" s="13"/>
      <c r="J58" s="14"/>
    </row>
    <row r="59" spans="1:10" x14ac:dyDescent="0.25">
      <c r="A59" s="13"/>
      <c r="J59" s="14"/>
    </row>
    <row r="60" spans="1:10" x14ac:dyDescent="0.25">
      <c r="A60" s="13"/>
      <c r="J60" s="14"/>
    </row>
    <row r="61" spans="1:10" x14ac:dyDescent="0.25">
      <c r="A61" s="13"/>
      <c r="J61" s="14"/>
    </row>
    <row r="62" spans="1:10" x14ac:dyDescent="0.25">
      <c r="A62" s="13"/>
      <c r="J62" s="14"/>
    </row>
    <row r="63" spans="1:10" x14ac:dyDescent="0.25">
      <c r="A63" s="13"/>
      <c r="J63" s="14"/>
    </row>
    <row r="64" spans="1:10" x14ac:dyDescent="0.25">
      <c r="A64" s="13"/>
      <c r="J64" s="14"/>
    </row>
    <row r="65" spans="1:10" x14ac:dyDescent="0.25">
      <c r="A65" s="13"/>
      <c r="J65" s="14"/>
    </row>
    <row r="66" spans="1:10" x14ac:dyDescent="0.25">
      <c r="A66" s="13"/>
      <c r="J66" s="14"/>
    </row>
    <row r="67" spans="1:10" x14ac:dyDescent="0.25">
      <c r="A67" s="13"/>
      <c r="J67" s="14"/>
    </row>
    <row r="68" spans="1:10" x14ac:dyDescent="0.25">
      <c r="A68" s="13"/>
      <c r="J68" s="14"/>
    </row>
    <row r="69" spans="1:10" x14ac:dyDescent="0.25">
      <c r="A69" s="13"/>
      <c r="J69" s="14"/>
    </row>
    <row r="70" spans="1:10" x14ac:dyDescent="0.25">
      <c r="A70" s="13"/>
      <c r="J70" s="14"/>
    </row>
    <row r="71" spans="1:10" x14ac:dyDescent="0.25">
      <c r="A71" s="13"/>
      <c r="J71" s="14"/>
    </row>
    <row r="72" spans="1:10" x14ac:dyDescent="0.25">
      <c r="A72" s="13"/>
      <c r="J72" s="14"/>
    </row>
    <row r="73" spans="1:10" x14ac:dyDescent="0.25">
      <c r="A73" s="13"/>
      <c r="J73" s="14"/>
    </row>
    <row r="74" spans="1:10" x14ac:dyDescent="0.25">
      <c r="A74" s="13"/>
      <c r="J74" s="14"/>
    </row>
    <row r="75" spans="1:10" x14ac:dyDescent="0.25">
      <c r="A75" s="13"/>
      <c r="J75" s="14"/>
    </row>
    <row r="76" spans="1:10" x14ac:dyDescent="0.25">
      <c r="A76" s="13"/>
      <c r="J76" s="14"/>
    </row>
    <row r="77" spans="1:10" x14ac:dyDescent="0.25">
      <c r="A77" s="13"/>
      <c r="J77" s="14"/>
    </row>
    <row r="78" spans="1:10" x14ac:dyDescent="0.25">
      <c r="A78" s="13"/>
      <c r="J78" s="14"/>
    </row>
    <row r="79" spans="1:10" x14ac:dyDescent="0.25">
      <c r="A79" s="13"/>
      <c r="J79" s="14"/>
    </row>
    <row r="80" spans="1:10" x14ac:dyDescent="0.25">
      <c r="A80" s="13"/>
      <c r="J80" s="14"/>
    </row>
    <row r="81" spans="1:10" x14ac:dyDescent="0.25">
      <c r="A81" s="13"/>
      <c r="J81" s="14"/>
    </row>
    <row r="82" spans="1:10" x14ac:dyDescent="0.25">
      <c r="A82" s="13"/>
      <c r="J82" s="14"/>
    </row>
    <row r="83" spans="1:10" x14ac:dyDescent="0.25">
      <c r="A83" s="13"/>
      <c r="J83" s="14"/>
    </row>
    <row r="84" spans="1:10" x14ac:dyDescent="0.25">
      <c r="A84" s="13"/>
      <c r="J84" s="14"/>
    </row>
    <row r="85" spans="1:10" x14ac:dyDescent="0.25">
      <c r="A85" s="13"/>
      <c r="J85" s="14"/>
    </row>
    <row r="86" spans="1:10" x14ac:dyDescent="0.25">
      <c r="A86" s="13"/>
      <c r="J86" s="14"/>
    </row>
    <row r="87" spans="1:10" x14ac:dyDescent="0.25">
      <c r="A87" s="13"/>
      <c r="J87" s="14"/>
    </row>
    <row r="88" spans="1:10" x14ac:dyDescent="0.25">
      <c r="A88" s="13"/>
      <c r="J88" s="14"/>
    </row>
    <row r="89" spans="1:10" x14ac:dyDescent="0.25">
      <c r="A89" s="13"/>
      <c r="J89" s="14"/>
    </row>
    <row r="90" spans="1:10" x14ac:dyDescent="0.25">
      <c r="A90" s="13"/>
      <c r="J90" s="14"/>
    </row>
    <row r="91" spans="1:10" x14ac:dyDescent="0.25">
      <c r="A91" s="13"/>
      <c r="J91" s="14"/>
    </row>
    <row r="92" spans="1:10" x14ac:dyDescent="0.25">
      <c r="A92" s="13"/>
      <c r="J92" s="14"/>
    </row>
    <row r="93" spans="1:10" x14ac:dyDescent="0.25">
      <c r="A93" s="13"/>
      <c r="J93" s="14"/>
    </row>
    <row r="94" spans="1:10" x14ac:dyDescent="0.25">
      <c r="A94" s="13"/>
      <c r="J94" s="14"/>
    </row>
    <row r="95" spans="1:10" x14ac:dyDescent="0.25">
      <c r="A95" s="13"/>
      <c r="J95" s="14"/>
    </row>
    <row r="96" spans="1:10" x14ac:dyDescent="0.25">
      <c r="A96" s="13"/>
      <c r="J96" s="14"/>
    </row>
    <row r="97" spans="1:10" x14ac:dyDescent="0.25">
      <c r="A97" s="15"/>
      <c r="B97" s="16"/>
      <c r="C97" s="16"/>
      <c r="D97" s="16"/>
      <c r="E97" s="16"/>
      <c r="F97" s="16"/>
      <c r="G97" s="16"/>
      <c r="H97" s="16"/>
      <c r="I97" s="16"/>
      <c r="J97" s="17"/>
    </row>
  </sheetData>
  <dataValidations count="1">
    <dataValidation type="whole" operator="greaterThan" allowBlank="1" showInputMessage="1" showErrorMessage="1" errorTitle="DATO ERRADO" error="El valor debe ser diferente de cero" sqref="G1:H18 G98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79.7109375" bestFit="1" customWidth="1"/>
    <col min="2" max="2" width="11.140625" bestFit="1" customWidth="1"/>
    <col min="3" max="3" width="16.5703125" bestFit="1" customWidth="1"/>
  </cols>
  <sheetData>
    <row r="3" spans="1:3" x14ac:dyDescent="0.25">
      <c r="A3" s="30" t="s">
        <v>80</v>
      </c>
      <c r="B3" t="s">
        <v>81</v>
      </c>
      <c r="C3" t="s">
        <v>82</v>
      </c>
    </row>
    <row r="4" spans="1:3" x14ac:dyDescent="0.25">
      <c r="A4" s="31" t="s">
        <v>57</v>
      </c>
      <c r="B4" s="32">
        <v>5</v>
      </c>
      <c r="C4" s="33">
        <v>9510000</v>
      </c>
    </row>
    <row r="5" spans="1:3" x14ac:dyDescent="0.25">
      <c r="A5" s="31" t="s">
        <v>58</v>
      </c>
      <c r="B5" s="32">
        <v>5</v>
      </c>
      <c r="C5" s="33">
        <v>6810800</v>
      </c>
    </row>
    <row r="6" spans="1:3" x14ac:dyDescent="0.25">
      <c r="A6" s="31" t="s">
        <v>85</v>
      </c>
      <c r="B6" s="32">
        <v>7</v>
      </c>
      <c r="C6" s="33">
        <v>8784400</v>
      </c>
    </row>
    <row r="7" spans="1:3" x14ac:dyDescent="0.25">
      <c r="A7" s="31" t="s">
        <v>79</v>
      </c>
      <c r="B7" s="32">
        <v>17</v>
      </c>
      <c r="C7" s="33">
        <v>25105200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19"/>
  <sheetViews>
    <sheetView topLeftCell="D1" workbookViewId="0">
      <selection activeCell="L11" sqref="L11:L19"/>
    </sheetView>
  </sheetViews>
  <sheetFormatPr baseColWidth="10" defaultRowHeight="15" x14ac:dyDescent="0.25"/>
  <cols>
    <col min="2" max="2" width="27.42578125" customWidth="1"/>
    <col min="6" max="6" width="22.85546875" customWidth="1"/>
    <col min="11" max="11" width="21.85546875" customWidth="1"/>
    <col min="12" max="12" width="31" customWidth="1"/>
    <col min="13" max="13" width="13.28515625" customWidth="1"/>
    <col min="16" max="16" width="10.7109375" customWidth="1"/>
    <col min="17" max="17" width="14.85546875" customWidth="1"/>
    <col min="18" max="18" width="14" customWidth="1"/>
    <col min="19" max="19" width="14.5703125" customWidth="1"/>
    <col min="20" max="20" width="15.7109375" customWidth="1"/>
    <col min="21" max="21" width="14.140625" customWidth="1"/>
  </cols>
  <sheetData>
    <row r="1" spans="1:22" x14ac:dyDescent="0.25">
      <c r="I1" s="26">
        <f>SUBTOTAL(9,I3:I19)</f>
        <v>8784400</v>
      </c>
      <c r="J1" s="26">
        <f>SUBTOTAL(9,J3:J19)</f>
        <v>8784400</v>
      </c>
      <c r="K1" s="26"/>
      <c r="L1" s="26"/>
      <c r="N1" s="26">
        <f>SUBTOTAL(9,N3:N19)</f>
        <v>8845000</v>
      </c>
      <c r="O1" s="26">
        <f>SUBTOTAL(9,O3:O19)</f>
        <v>0</v>
      </c>
      <c r="P1" s="26">
        <f>SUBTOTAL(9,P3:P19)</f>
        <v>666600</v>
      </c>
      <c r="Q1" s="26"/>
      <c r="R1" s="26">
        <f>SUBTOTAL(9,R3:R19)</f>
        <v>10860000</v>
      </c>
      <c r="S1" s="26">
        <f>SUBTOTAL(9,S3:S19)</f>
        <v>8845000</v>
      </c>
      <c r="T1" s="26">
        <f>SUBTOTAL(9,T3:T19)</f>
        <v>60600</v>
      </c>
      <c r="U1" s="26">
        <f>SUBTOTAL(9,U3:U19)</f>
        <v>8117800</v>
      </c>
      <c r="V1" s="26">
        <f>SUBTOTAL(9,V3:V19)</f>
        <v>8117800</v>
      </c>
    </row>
    <row r="2" spans="1:22" s="22" customFormat="1" ht="30" x14ac:dyDescent="0.25">
      <c r="A2" s="21" t="s">
        <v>6</v>
      </c>
      <c r="B2" s="21" t="s">
        <v>8</v>
      </c>
      <c r="C2" s="21" t="s">
        <v>0</v>
      </c>
      <c r="D2" s="21" t="s">
        <v>1</v>
      </c>
      <c r="E2" s="24" t="s">
        <v>16</v>
      </c>
      <c r="F2" s="24" t="s">
        <v>34</v>
      </c>
      <c r="G2" s="21" t="s">
        <v>2</v>
      </c>
      <c r="H2" s="21" t="s">
        <v>3</v>
      </c>
      <c r="I2" s="21" t="s">
        <v>4</v>
      </c>
      <c r="J2" s="24" t="s">
        <v>5</v>
      </c>
      <c r="K2" s="34" t="s">
        <v>83</v>
      </c>
      <c r="L2" s="24" t="s">
        <v>56</v>
      </c>
      <c r="M2" s="27" t="s">
        <v>52</v>
      </c>
      <c r="N2" s="27" t="s">
        <v>60</v>
      </c>
      <c r="O2" s="28" t="s">
        <v>61</v>
      </c>
      <c r="P2" s="28" t="s">
        <v>66</v>
      </c>
      <c r="Q2" s="28" t="s">
        <v>68</v>
      </c>
      <c r="R2" s="27" t="s">
        <v>62</v>
      </c>
      <c r="S2" s="27" t="s">
        <v>63</v>
      </c>
      <c r="T2" s="27" t="s">
        <v>64</v>
      </c>
      <c r="U2" s="27" t="s">
        <v>65</v>
      </c>
      <c r="V2" s="28" t="s">
        <v>67</v>
      </c>
    </row>
    <row r="3" spans="1:22" hidden="1" x14ac:dyDescent="0.25">
      <c r="A3" s="20">
        <v>900535544</v>
      </c>
      <c r="B3" s="20" t="s">
        <v>15</v>
      </c>
      <c r="C3" s="20" t="s">
        <v>14</v>
      </c>
      <c r="D3" s="20">
        <v>302</v>
      </c>
      <c r="E3" s="20" t="s">
        <v>17</v>
      </c>
      <c r="F3" s="20" t="s">
        <v>35</v>
      </c>
      <c r="G3" s="23">
        <v>44725</v>
      </c>
      <c r="H3" s="23">
        <v>44725</v>
      </c>
      <c r="I3" s="25">
        <v>2160000</v>
      </c>
      <c r="J3" s="25">
        <v>2160000</v>
      </c>
      <c r="K3" s="25" t="s">
        <v>57</v>
      </c>
      <c r="L3" s="25" t="s">
        <v>57</v>
      </c>
      <c r="M3" s="20" t="s">
        <v>53</v>
      </c>
      <c r="N3" s="25">
        <v>2160000</v>
      </c>
      <c r="O3" s="25">
        <v>2160000</v>
      </c>
      <c r="P3" s="25">
        <v>0</v>
      </c>
      <c r="Q3" s="29" t="s">
        <v>69</v>
      </c>
      <c r="R3" s="25">
        <v>0</v>
      </c>
      <c r="S3" s="25">
        <v>2160000</v>
      </c>
      <c r="T3" s="25">
        <v>0</v>
      </c>
      <c r="U3" s="25">
        <v>0</v>
      </c>
      <c r="V3" s="25">
        <v>0</v>
      </c>
    </row>
    <row r="4" spans="1:22" hidden="1" x14ac:dyDescent="0.25">
      <c r="A4" s="20">
        <v>900535544</v>
      </c>
      <c r="B4" s="20" t="s">
        <v>15</v>
      </c>
      <c r="C4" s="20" t="s">
        <v>14</v>
      </c>
      <c r="D4" s="20">
        <v>304</v>
      </c>
      <c r="E4" s="20" t="s">
        <v>18</v>
      </c>
      <c r="F4" s="20" t="s">
        <v>36</v>
      </c>
      <c r="G4" s="23">
        <v>44725</v>
      </c>
      <c r="H4" s="23">
        <v>44725</v>
      </c>
      <c r="I4" s="25">
        <v>2160000</v>
      </c>
      <c r="J4" s="25">
        <v>2160000</v>
      </c>
      <c r="K4" s="25" t="s">
        <v>57</v>
      </c>
      <c r="L4" s="25" t="s">
        <v>57</v>
      </c>
      <c r="M4" s="20" t="s">
        <v>53</v>
      </c>
      <c r="N4" s="25">
        <v>2160000</v>
      </c>
      <c r="O4" s="25">
        <v>2160000</v>
      </c>
      <c r="P4" s="25">
        <v>0</v>
      </c>
      <c r="Q4" s="29" t="s">
        <v>70</v>
      </c>
      <c r="R4" s="25">
        <v>0</v>
      </c>
      <c r="S4" s="25">
        <v>2160000</v>
      </c>
      <c r="T4" s="25">
        <v>0</v>
      </c>
      <c r="U4" s="25">
        <v>0</v>
      </c>
      <c r="V4" s="25">
        <v>0</v>
      </c>
    </row>
    <row r="5" spans="1:22" hidden="1" x14ac:dyDescent="0.25">
      <c r="A5" s="20">
        <v>900535544</v>
      </c>
      <c r="B5" s="20" t="s">
        <v>15</v>
      </c>
      <c r="C5" s="20" t="s">
        <v>14</v>
      </c>
      <c r="D5" s="20">
        <v>305</v>
      </c>
      <c r="E5" s="20" t="s">
        <v>19</v>
      </c>
      <c r="F5" s="20" t="s">
        <v>37</v>
      </c>
      <c r="G5" s="23">
        <v>44725</v>
      </c>
      <c r="H5" s="23">
        <v>44725</v>
      </c>
      <c r="I5" s="25">
        <v>1350000</v>
      </c>
      <c r="J5" s="25">
        <v>1350000</v>
      </c>
      <c r="K5" s="25" t="s">
        <v>57</v>
      </c>
      <c r="L5" s="25" t="s">
        <v>57</v>
      </c>
      <c r="M5" s="20" t="s">
        <v>53</v>
      </c>
      <c r="N5" s="25">
        <v>1350000</v>
      </c>
      <c r="O5" s="25">
        <v>1350000</v>
      </c>
      <c r="P5" s="25">
        <v>0</v>
      </c>
      <c r="Q5" s="29" t="s">
        <v>69</v>
      </c>
      <c r="R5" s="25">
        <v>0</v>
      </c>
      <c r="S5" s="25">
        <v>1350000</v>
      </c>
      <c r="T5" s="25">
        <v>0</v>
      </c>
      <c r="U5" s="25">
        <v>0</v>
      </c>
      <c r="V5" s="25">
        <v>0</v>
      </c>
    </row>
    <row r="6" spans="1:22" hidden="1" x14ac:dyDescent="0.25">
      <c r="A6" s="20">
        <v>900535544</v>
      </c>
      <c r="B6" s="20" t="s">
        <v>15</v>
      </c>
      <c r="C6" s="20" t="s">
        <v>14</v>
      </c>
      <c r="D6" s="20">
        <v>307</v>
      </c>
      <c r="E6" s="20" t="s">
        <v>20</v>
      </c>
      <c r="F6" s="20" t="s">
        <v>38</v>
      </c>
      <c r="G6" s="23">
        <v>44725</v>
      </c>
      <c r="H6" s="23">
        <v>44725</v>
      </c>
      <c r="I6" s="25">
        <v>2160000</v>
      </c>
      <c r="J6" s="25">
        <v>2160000</v>
      </c>
      <c r="K6" s="25" t="s">
        <v>57</v>
      </c>
      <c r="L6" s="25" t="s">
        <v>57</v>
      </c>
      <c r="M6" s="20" t="s">
        <v>53</v>
      </c>
      <c r="N6" s="25">
        <v>2160000</v>
      </c>
      <c r="O6" s="25">
        <v>2160000</v>
      </c>
      <c r="P6" s="25">
        <v>0</v>
      </c>
      <c r="Q6" s="29" t="s">
        <v>69</v>
      </c>
      <c r="R6" s="25">
        <v>0</v>
      </c>
      <c r="S6" s="25">
        <v>2160000</v>
      </c>
      <c r="T6" s="25">
        <v>0</v>
      </c>
      <c r="U6" s="25">
        <v>0</v>
      </c>
      <c r="V6" s="25">
        <v>0</v>
      </c>
    </row>
    <row r="7" spans="1:22" hidden="1" x14ac:dyDescent="0.25">
      <c r="A7" s="20">
        <v>900535544</v>
      </c>
      <c r="B7" s="20" t="s">
        <v>15</v>
      </c>
      <c r="C7" s="20" t="s">
        <v>14</v>
      </c>
      <c r="D7" s="20">
        <v>384</v>
      </c>
      <c r="E7" s="20" t="s">
        <v>21</v>
      </c>
      <c r="F7" s="20" t="s">
        <v>39</v>
      </c>
      <c r="G7" s="23">
        <v>44854</v>
      </c>
      <c r="H7" s="23">
        <v>44854</v>
      </c>
      <c r="I7" s="25">
        <v>1680000</v>
      </c>
      <c r="J7" s="25">
        <v>1680000</v>
      </c>
      <c r="K7" s="25" t="s">
        <v>57</v>
      </c>
      <c r="L7" s="25" t="s">
        <v>57</v>
      </c>
      <c r="M7" s="20" t="s">
        <v>53</v>
      </c>
      <c r="N7" s="25">
        <v>1680000</v>
      </c>
      <c r="O7" s="25">
        <v>1680000</v>
      </c>
      <c r="P7" s="25">
        <v>0</v>
      </c>
      <c r="Q7" s="29" t="s">
        <v>71</v>
      </c>
      <c r="R7" s="25">
        <v>0</v>
      </c>
      <c r="S7" s="25">
        <v>1680000</v>
      </c>
      <c r="T7" s="25">
        <v>0</v>
      </c>
      <c r="U7" s="25">
        <v>0</v>
      </c>
      <c r="V7" s="25">
        <v>0</v>
      </c>
    </row>
    <row r="8" spans="1:22" hidden="1" x14ac:dyDescent="0.25">
      <c r="A8" s="20">
        <v>900535544</v>
      </c>
      <c r="B8" s="20" t="s">
        <v>15</v>
      </c>
      <c r="C8" s="20" t="s">
        <v>14</v>
      </c>
      <c r="D8" s="20">
        <v>478</v>
      </c>
      <c r="E8" s="20" t="s">
        <v>22</v>
      </c>
      <c r="F8" s="20" t="s">
        <v>40</v>
      </c>
      <c r="G8" s="23">
        <v>45028</v>
      </c>
      <c r="H8" s="23">
        <v>45028</v>
      </c>
      <c r="I8" s="25">
        <v>1939200</v>
      </c>
      <c r="J8" s="25">
        <v>1939200</v>
      </c>
      <c r="K8" s="25" t="s">
        <v>84</v>
      </c>
      <c r="L8" s="25" t="s">
        <v>58</v>
      </c>
      <c r="M8" s="20" t="s">
        <v>54</v>
      </c>
      <c r="N8" s="25">
        <v>2160000</v>
      </c>
      <c r="O8" s="25">
        <v>0</v>
      </c>
      <c r="P8" s="25">
        <v>0</v>
      </c>
      <c r="Q8" s="29"/>
      <c r="R8" s="25">
        <v>2160000</v>
      </c>
      <c r="S8" s="25">
        <v>2160000</v>
      </c>
      <c r="T8" s="25">
        <v>220800</v>
      </c>
      <c r="U8" s="25">
        <v>1939200</v>
      </c>
      <c r="V8" s="25">
        <v>1939200</v>
      </c>
    </row>
    <row r="9" spans="1:22" hidden="1" x14ac:dyDescent="0.25">
      <c r="A9" s="20">
        <v>900535544</v>
      </c>
      <c r="B9" s="20" t="s">
        <v>15</v>
      </c>
      <c r="C9" s="20" t="s">
        <v>14</v>
      </c>
      <c r="D9" s="20">
        <v>479</v>
      </c>
      <c r="E9" s="20" t="s">
        <v>23</v>
      </c>
      <c r="F9" s="20" t="s">
        <v>41</v>
      </c>
      <c r="G9" s="23">
        <v>45028</v>
      </c>
      <c r="H9" s="23">
        <v>45028</v>
      </c>
      <c r="I9" s="25">
        <v>808000</v>
      </c>
      <c r="J9" s="25">
        <v>808000</v>
      </c>
      <c r="K9" s="25" t="s">
        <v>84</v>
      </c>
      <c r="L9" s="25" t="s">
        <v>58</v>
      </c>
      <c r="M9" s="20" t="s">
        <v>54</v>
      </c>
      <c r="N9" s="25">
        <v>900000</v>
      </c>
      <c r="O9" s="25">
        <v>0</v>
      </c>
      <c r="P9" s="25">
        <v>0</v>
      </c>
      <c r="Q9" s="29"/>
      <c r="R9" s="25">
        <v>900000</v>
      </c>
      <c r="S9" s="25">
        <v>900000</v>
      </c>
      <c r="T9" s="25">
        <v>92000</v>
      </c>
      <c r="U9" s="25">
        <v>808000</v>
      </c>
      <c r="V9" s="25">
        <v>808000</v>
      </c>
    </row>
    <row r="10" spans="1:22" hidden="1" x14ac:dyDescent="0.25">
      <c r="A10" s="20">
        <v>900535544</v>
      </c>
      <c r="B10" s="20" t="s">
        <v>15</v>
      </c>
      <c r="C10" s="20" t="s">
        <v>14</v>
      </c>
      <c r="D10" s="20">
        <v>481</v>
      </c>
      <c r="E10" s="20" t="s">
        <v>24</v>
      </c>
      <c r="F10" s="20" t="s">
        <v>42</v>
      </c>
      <c r="G10" s="23">
        <v>45028</v>
      </c>
      <c r="H10" s="23">
        <v>45028</v>
      </c>
      <c r="I10" s="25">
        <v>553600</v>
      </c>
      <c r="J10" s="25">
        <v>553600</v>
      </c>
      <c r="K10" s="25" t="s">
        <v>84</v>
      </c>
      <c r="L10" s="25" t="s">
        <v>58</v>
      </c>
      <c r="M10" s="20" t="s">
        <v>54</v>
      </c>
      <c r="N10" s="25">
        <v>720000</v>
      </c>
      <c r="O10" s="25">
        <v>0</v>
      </c>
      <c r="P10" s="25">
        <v>0</v>
      </c>
      <c r="Q10" s="29"/>
      <c r="R10" s="25">
        <v>720000</v>
      </c>
      <c r="S10" s="25">
        <v>720000</v>
      </c>
      <c r="T10" s="25">
        <v>166400</v>
      </c>
      <c r="U10" s="25">
        <v>553600</v>
      </c>
      <c r="V10" s="25">
        <v>553600</v>
      </c>
    </row>
    <row r="11" spans="1:22" x14ac:dyDescent="0.25">
      <c r="A11" s="20">
        <v>900535544</v>
      </c>
      <c r="B11" s="20" t="s">
        <v>15</v>
      </c>
      <c r="C11" s="20" t="s">
        <v>14</v>
      </c>
      <c r="D11" s="20">
        <v>489</v>
      </c>
      <c r="E11" s="20" t="s">
        <v>25</v>
      </c>
      <c r="F11" s="20" t="s">
        <v>43</v>
      </c>
      <c r="G11" s="23" t="s">
        <v>13</v>
      </c>
      <c r="H11" s="23" t="s">
        <v>13</v>
      </c>
      <c r="I11" s="25">
        <v>1344800</v>
      </c>
      <c r="J11" s="25">
        <v>1344800</v>
      </c>
      <c r="K11" s="25" t="s">
        <v>85</v>
      </c>
      <c r="L11" s="25" t="s">
        <v>85</v>
      </c>
      <c r="M11" s="20" t="s">
        <v>55</v>
      </c>
      <c r="N11" s="25">
        <v>1350000</v>
      </c>
      <c r="O11" s="25">
        <v>0</v>
      </c>
      <c r="P11" s="25">
        <v>150800</v>
      </c>
      <c r="Q11" s="29" t="s">
        <v>72</v>
      </c>
      <c r="R11" s="25">
        <v>1620000</v>
      </c>
      <c r="S11" s="25">
        <v>1350000</v>
      </c>
      <c r="T11" s="25">
        <v>5200</v>
      </c>
      <c r="U11" s="25">
        <v>1194000</v>
      </c>
      <c r="V11" s="25">
        <v>1194000</v>
      </c>
    </row>
    <row r="12" spans="1:22" x14ac:dyDescent="0.25">
      <c r="A12" s="20">
        <v>900535544</v>
      </c>
      <c r="B12" s="20" t="s">
        <v>15</v>
      </c>
      <c r="C12" s="20" t="s">
        <v>14</v>
      </c>
      <c r="D12" s="20">
        <v>490</v>
      </c>
      <c r="E12" s="20" t="s">
        <v>26</v>
      </c>
      <c r="F12" s="20" t="s">
        <v>44</v>
      </c>
      <c r="G12" s="23" t="s">
        <v>13</v>
      </c>
      <c r="H12" s="23" t="s">
        <v>13</v>
      </c>
      <c r="I12" s="25">
        <v>2022200</v>
      </c>
      <c r="J12" s="25">
        <v>2022200</v>
      </c>
      <c r="K12" s="25" t="s">
        <v>85</v>
      </c>
      <c r="L12" s="25" t="s">
        <v>85</v>
      </c>
      <c r="M12" s="20" t="s">
        <v>55</v>
      </c>
      <c r="N12" s="25">
        <v>2025000</v>
      </c>
      <c r="O12" s="25">
        <v>0</v>
      </c>
      <c r="P12" s="25">
        <v>123200</v>
      </c>
      <c r="Q12" s="29" t="s">
        <v>73</v>
      </c>
      <c r="R12" s="25">
        <v>2160000</v>
      </c>
      <c r="S12" s="25">
        <v>2025000</v>
      </c>
      <c r="T12" s="25">
        <v>2800</v>
      </c>
      <c r="U12" s="25">
        <v>1899000</v>
      </c>
      <c r="V12" s="25">
        <v>1899000</v>
      </c>
    </row>
    <row r="13" spans="1:22" hidden="1" x14ac:dyDescent="0.25">
      <c r="A13" s="20">
        <v>900535544</v>
      </c>
      <c r="B13" s="20" t="s">
        <v>15</v>
      </c>
      <c r="C13" s="20" t="s">
        <v>14</v>
      </c>
      <c r="D13" s="20">
        <v>491</v>
      </c>
      <c r="E13" s="20" t="s">
        <v>27</v>
      </c>
      <c r="F13" s="20" t="s">
        <v>45</v>
      </c>
      <c r="G13" s="23" t="s">
        <v>13</v>
      </c>
      <c r="H13" s="23" t="s">
        <v>13</v>
      </c>
      <c r="I13" s="25">
        <v>1350000</v>
      </c>
      <c r="J13" s="25">
        <v>1350000</v>
      </c>
      <c r="K13" s="25" t="s">
        <v>84</v>
      </c>
      <c r="L13" s="25" t="s">
        <v>58</v>
      </c>
      <c r="M13" s="20" t="s">
        <v>54</v>
      </c>
      <c r="N13" s="25">
        <v>1350000</v>
      </c>
      <c r="O13" s="25">
        <v>0</v>
      </c>
      <c r="P13" s="25">
        <v>0</v>
      </c>
      <c r="Q13" s="29"/>
      <c r="R13" s="25">
        <v>1350000</v>
      </c>
      <c r="S13" s="25">
        <v>1350000</v>
      </c>
      <c r="T13" s="25">
        <v>0</v>
      </c>
      <c r="U13" s="25">
        <v>1350000</v>
      </c>
      <c r="V13" s="25">
        <v>1350000</v>
      </c>
    </row>
    <row r="14" spans="1:22" hidden="1" x14ac:dyDescent="0.25">
      <c r="A14" s="20">
        <v>900535544</v>
      </c>
      <c r="B14" s="20" t="s">
        <v>15</v>
      </c>
      <c r="C14" s="20" t="s">
        <v>14</v>
      </c>
      <c r="D14" s="20">
        <v>492</v>
      </c>
      <c r="E14" s="20" t="s">
        <v>28</v>
      </c>
      <c r="F14" s="20" t="s">
        <v>46</v>
      </c>
      <c r="G14" s="23" t="s">
        <v>13</v>
      </c>
      <c r="H14" s="23" t="s">
        <v>13</v>
      </c>
      <c r="I14" s="25">
        <v>2160000</v>
      </c>
      <c r="J14" s="25">
        <v>2160000</v>
      </c>
      <c r="K14" s="25" t="s">
        <v>84</v>
      </c>
      <c r="L14" s="25" t="s">
        <v>58</v>
      </c>
      <c r="M14" s="20" t="s">
        <v>54</v>
      </c>
      <c r="N14" s="25">
        <v>2160000</v>
      </c>
      <c r="O14" s="25">
        <v>0</v>
      </c>
      <c r="P14" s="25">
        <v>0</v>
      </c>
      <c r="Q14" s="29"/>
      <c r="R14" s="25">
        <v>2160000</v>
      </c>
      <c r="S14" s="25">
        <v>2160000</v>
      </c>
      <c r="T14" s="25">
        <v>0</v>
      </c>
      <c r="U14" s="25">
        <v>2160000</v>
      </c>
      <c r="V14" s="25">
        <v>2160000</v>
      </c>
    </row>
    <row r="15" spans="1:22" x14ac:dyDescent="0.25">
      <c r="A15" s="20">
        <v>900535544</v>
      </c>
      <c r="B15" s="20" t="s">
        <v>15</v>
      </c>
      <c r="C15" s="20" t="s">
        <v>14</v>
      </c>
      <c r="D15" s="20">
        <v>493</v>
      </c>
      <c r="E15" s="20" t="s">
        <v>29</v>
      </c>
      <c r="F15" s="20" t="s">
        <v>47</v>
      </c>
      <c r="G15" s="23" t="s">
        <v>13</v>
      </c>
      <c r="H15" s="23" t="s">
        <v>13</v>
      </c>
      <c r="I15" s="25">
        <v>622200</v>
      </c>
      <c r="J15" s="25">
        <v>622200</v>
      </c>
      <c r="K15" s="25" t="s">
        <v>85</v>
      </c>
      <c r="L15" s="25" t="s">
        <v>85</v>
      </c>
      <c r="M15" s="20" t="s">
        <v>55</v>
      </c>
      <c r="N15" s="25">
        <v>630000</v>
      </c>
      <c r="O15" s="25">
        <v>0</v>
      </c>
      <c r="P15" s="25">
        <v>101400</v>
      </c>
      <c r="Q15" s="29" t="s">
        <v>74</v>
      </c>
      <c r="R15" s="25">
        <v>720000</v>
      </c>
      <c r="S15" s="25">
        <v>630000</v>
      </c>
      <c r="T15" s="25">
        <v>7800</v>
      </c>
      <c r="U15" s="25">
        <v>520800</v>
      </c>
      <c r="V15" s="25">
        <v>520800</v>
      </c>
    </row>
    <row r="16" spans="1:22" x14ac:dyDescent="0.25">
      <c r="A16" s="20">
        <v>900535544</v>
      </c>
      <c r="B16" s="20" t="s">
        <v>15</v>
      </c>
      <c r="C16" s="20" t="s">
        <v>14</v>
      </c>
      <c r="D16" s="20">
        <v>494</v>
      </c>
      <c r="E16" s="20" t="s">
        <v>30</v>
      </c>
      <c r="F16" s="20" t="s">
        <v>48</v>
      </c>
      <c r="G16" s="23" t="s">
        <v>13</v>
      </c>
      <c r="H16" s="23" t="s">
        <v>13</v>
      </c>
      <c r="I16" s="25">
        <v>696500</v>
      </c>
      <c r="J16" s="25">
        <v>696500</v>
      </c>
      <c r="K16" s="25" t="s">
        <v>85</v>
      </c>
      <c r="L16" s="25" t="s">
        <v>85</v>
      </c>
      <c r="M16" s="20" t="s">
        <v>55</v>
      </c>
      <c r="N16" s="25">
        <v>700000</v>
      </c>
      <c r="O16" s="25">
        <v>0</v>
      </c>
      <c r="P16" s="25">
        <v>31500</v>
      </c>
      <c r="Q16" s="29" t="s">
        <v>75</v>
      </c>
      <c r="R16" s="25">
        <v>1680000</v>
      </c>
      <c r="S16" s="25">
        <v>700000</v>
      </c>
      <c r="T16" s="25">
        <v>3500</v>
      </c>
      <c r="U16" s="25">
        <v>665000</v>
      </c>
      <c r="V16" s="25">
        <v>665000</v>
      </c>
    </row>
    <row r="17" spans="1:22" x14ac:dyDescent="0.25">
      <c r="A17" s="20">
        <v>900535544</v>
      </c>
      <c r="B17" s="20" t="s">
        <v>15</v>
      </c>
      <c r="C17" s="20" t="s">
        <v>14</v>
      </c>
      <c r="D17" s="20">
        <v>499</v>
      </c>
      <c r="E17" s="20" t="s">
        <v>31</v>
      </c>
      <c r="F17" s="20" t="s">
        <v>49</v>
      </c>
      <c r="G17" s="23" t="s">
        <v>13</v>
      </c>
      <c r="H17" s="23" t="s">
        <v>13</v>
      </c>
      <c r="I17" s="25">
        <v>865000</v>
      </c>
      <c r="J17" s="25">
        <v>865000</v>
      </c>
      <c r="K17" s="25" t="s">
        <v>85</v>
      </c>
      <c r="L17" s="25" t="s">
        <v>85</v>
      </c>
      <c r="M17" s="20" t="s">
        <v>55</v>
      </c>
      <c r="N17" s="25">
        <v>900000</v>
      </c>
      <c r="O17" s="25">
        <v>0</v>
      </c>
      <c r="P17" s="25">
        <v>35000</v>
      </c>
      <c r="Q17" s="29" t="s">
        <v>76</v>
      </c>
      <c r="R17" s="25">
        <v>900000</v>
      </c>
      <c r="S17" s="25">
        <v>900000</v>
      </c>
      <c r="T17" s="25">
        <v>35000</v>
      </c>
      <c r="U17" s="25">
        <v>830000</v>
      </c>
      <c r="V17" s="25">
        <v>830000</v>
      </c>
    </row>
    <row r="18" spans="1:22" x14ac:dyDescent="0.25">
      <c r="A18" s="20">
        <v>900535544</v>
      </c>
      <c r="B18" s="20" t="s">
        <v>15</v>
      </c>
      <c r="C18" s="20" t="s">
        <v>14</v>
      </c>
      <c r="D18" s="20">
        <v>500</v>
      </c>
      <c r="E18" s="20" t="s">
        <v>32</v>
      </c>
      <c r="F18" s="20" t="s">
        <v>50</v>
      </c>
      <c r="G18" s="23" t="s">
        <v>13</v>
      </c>
      <c r="H18" s="23" t="s">
        <v>13</v>
      </c>
      <c r="I18" s="25">
        <v>1886500</v>
      </c>
      <c r="J18" s="25">
        <v>1886500</v>
      </c>
      <c r="K18" s="25" t="s">
        <v>85</v>
      </c>
      <c r="L18" s="25" t="s">
        <v>85</v>
      </c>
      <c r="M18" s="20" t="s">
        <v>55</v>
      </c>
      <c r="N18" s="25">
        <v>1890000</v>
      </c>
      <c r="O18" s="25">
        <v>0</v>
      </c>
      <c r="P18" s="25">
        <v>143500</v>
      </c>
      <c r="Q18" s="29" t="s">
        <v>77</v>
      </c>
      <c r="R18" s="25">
        <v>2160000</v>
      </c>
      <c r="S18" s="25">
        <v>1890000</v>
      </c>
      <c r="T18" s="25">
        <v>3500</v>
      </c>
      <c r="U18" s="25">
        <v>1743000</v>
      </c>
      <c r="V18" s="25">
        <v>1743000</v>
      </c>
    </row>
    <row r="19" spans="1:22" x14ac:dyDescent="0.25">
      <c r="A19" s="20">
        <v>900535544</v>
      </c>
      <c r="B19" s="20" t="s">
        <v>15</v>
      </c>
      <c r="C19" s="20" t="s">
        <v>14</v>
      </c>
      <c r="D19" s="20">
        <v>502</v>
      </c>
      <c r="E19" s="20" t="s">
        <v>33</v>
      </c>
      <c r="F19" s="20" t="s">
        <v>51</v>
      </c>
      <c r="G19" s="23" t="s">
        <v>13</v>
      </c>
      <c r="H19" s="23" t="s">
        <v>13</v>
      </c>
      <c r="I19" s="25">
        <v>1347200</v>
      </c>
      <c r="J19" s="25">
        <v>1347200</v>
      </c>
      <c r="K19" s="25" t="s">
        <v>85</v>
      </c>
      <c r="L19" s="25" t="s">
        <v>85</v>
      </c>
      <c r="M19" s="20" t="s">
        <v>55</v>
      </c>
      <c r="N19" s="25">
        <v>1350000</v>
      </c>
      <c r="O19" s="25">
        <v>0</v>
      </c>
      <c r="P19" s="25">
        <v>81200</v>
      </c>
      <c r="Q19" s="29" t="s">
        <v>78</v>
      </c>
      <c r="R19" s="25">
        <v>1620000</v>
      </c>
      <c r="S19" s="25">
        <v>1350000</v>
      </c>
      <c r="T19" s="25">
        <v>2800</v>
      </c>
      <c r="U19" s="25">
        <v>1266000</v>
      </c>
      <c r="V19" s="25">
        <v>1266000</v>
      </c>
    </row>
  </sheetData>
  <autoFilter ref="A2:M19">
    <filterColumn colId="11">
      <filters>
        <filter val="FACTURA PENDIENTE EN PROGRAMACION DE PAGO - GLOSA PENDIENTE POR CONCILIAR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="90" zoomScaleNormal="90" zoomScaleSheetLayoutView="100" workbookViewId="0">
      <selection activeCell="J40" sqref="B2:J40"/>
    </sheetView>
  </sheetViews>
  <sheetFormatPr baseColWidth="10" defaultRowHeight="12.75" x14ac:dyDescent="0.2"/>
  <cols>
    <col min="1" max="1" width="1" style="35" customWidth="1"/>
    <col min="2" max="2" width="11.42578125" style="35"/>
    <col min="3" max="3" width="17.5703125" style="35" customWidth="1"/>
    <col min="4" max="4" width="11.5703125" style="35" customWidth="1"/>
    <col min="5" max="8" width="11.42578125" style="35"/>
    <col min="9" max="9" width="22.5703125" style="35" customWidth="1"/>
    <col min="10" max="10" width="14" style="35" customWidth="1"/>
    <col min="11" max="11" width="1.7109375" style="35" customWidth="1"/>
    <col min="12" max="218" width="11.42578125" style="35"/>
    <col min="219" max="219" width="4.42578125" style="35" customWidth="1"/>
    <col min="220" max="220" width="11.42578125" style="35"/>
    <col min="221" max="221" width="17.5703125" style="35" customWidth="1"/>
    <col min="222" max="222" width="11.5703125" style="35" customWidth="1"/>
    <col min="223" max="226" width="11.42578125" style="35"/>
    <col min="227" max="227" width="22.5703125" style="35" customWidth="1"/>
    <col min="228" max="228" width="14" style="35" customWidth="1"/>
    <col min="229" max="229" width="1.7109375" style="35" customWidth="1"/>
    <col min="230" max="474" width="11.42578125" style="35"/>
    <col min="475" max="475" width="4.42578125" style="35" customWidth="1"/>
    <col min="476" max="476" width="11.42578125" style="35"/>
    <col min="477" max="477" width="17.5703125" style="35" customWidth="1"/>
    <col min="478" max="478" width="11.5703125" style="35" customWidth="1"/>
    <col min="479" max="482" width="11.42578125" style="35"/>
    <col min="483" max="483" width="22.5703125" style="35" customWidth="1"/>
    <col min="484" max="484" width="14" style="35" customWidth="1"/>
    <col min="485" max="485" width="1.7109375" style="35" customWidth="1"/>
    <col min="486" max="730" width="11.42578125" style="35"/>
    <col min="731" max="731" width="4.42578125" style="35" customWidth="1"/>
    <col min="732" max="732" width="11.42578125" style="35"/>
    <col min="733" max="733" width="17.5703125" style="35" customWidth="1"/>
    <col min="734" max="734" width="11.5703125" style="35" customWidth="1"/>
    <col min="735" max="738" width="11.42578125" style="35"/>
    <col min="739" max="739" width="22.5703125" style="35" customWidth="1"/>
    <col min="740" max="740" width="14" style="35" customWidth="1"/>
    <col min="741" max="741" width="1.7109375" style="35" customWidth="1"/>
    <col min="742" max="986" width="11.42578125" style="35"/>
    <col min="987" max="987" width="4.42578125" style="35" customWidth="1"/>
    <col min="988" max="988" width="11.42578125" style="35"/>
    <col min="989" max="989" width="17.5703125" style="35" customWidth="1"/>
    <col min="990" max="990" width="11.5703125" style="35" customWidth="1"/>
    <col min="991" max="994" width="11.42578125" style="35"/>
    <col min="995" max="995" width="22.5703125" style="35" customWidth="1"/>
    <col min="996" max="996" width="14" style="35" customWidth="1"/>
    <col min="997" max="997" width="1.7109375" style="35" customWidth="1"/>
    <col min="998" max="1242" width="11.42578125" style="35"/>
    <col min="1243" max="1243" width="4.42578125" style="35" customWidth="1"/>
    <col min="1244" max="1244" width="11.42578125" style="35"/>
    <col min="1245" max="1245" width="17.5703125" style="35" customWidth="1"/>
    <col min="1246" max="1246" width="11.5703125" style="35" customWidth="1"/>
    <col min="1247" max="1250" width="11.42578125" style="35"/>
    <col min="1251" max="1251" width="22.5703125" style="35" customWidth="1"/>
    <col min="1252" max="1252" width="14" style="35" customWidth="1"/>
    <col min="1253" max="1253" width="1.7109375" style="35" customWidth="1"/>
    <col min="1254" max="1498" width="11.42578125" style="35"/>
    <col min="1499" max="1499" width="4.42578125" style="35" customWidth="1"/>
    <col min="1500" max="1500" width="11.42578125" style="35"/>
    <col min="1501" max="1501" width="17.5703125" style="35" customWidth="1"/>
    <col min="1502" max="1502" width="11.5703125" style="35" customWidth="1"/>
    <col min="1503" max="1506" width="11.42578125" style="35"/>
    <col min="1507" max="1507" width="22.5703125" style="35" customWidth="1"/>
    <col min="1508" max="1508" width="14" style="35" customWidth="1"/>
    <col min="1509" max="1509" width="1.7109375" style="35" customWidth="1"/>
    <col min="1510" max="1754" width="11.42578125" style="35"/>
    <col min="1755" max="1755" width="4.42578125" style="35" customWidth="1"/>
    <col min="1756" max="1756" width="11.42578125" style="35"/>
    <col min="1757" max="1757" width="17.5703125" style="35" customWidth="1"/>
    <col min="1758" max="1758" width="11.5703125" style="35" customWidth="1"/>
    <col min="1759" max="1762" width="11.42578125" style="35"/>
    <col min="1763" max="1763" width="22.5703125" style="35" customWidth="1"/>
    <col min="1764" max="1764" width="14" style="35" customWidth="1"/>
    <col min="1765" max="1765" width="1.7109375" style="35" customWidth="1"/>
    <col min="1766" max="2010" width="11.42578125" style="35"/>
    <col min="2011" max="2011" width="4.42578125" style="35" customWidth="1"/>
    <col min="2012" max="2012" width="11.42578125" style="35"/>
    <col min="2013" max="2013" width="17.5703125" style="35" customWidth="1"/>
    <col min="2014" max="2014" width="11.5703125" style="35" customWidth="1"/>
    <col min="2015" max="2018" width="11.42578125" style="35"/>
    <col min="2019" max="2019" width="22.5703125" style="35" customWidth="1"/>
    <col min="2020" max="2020" width="14" style="35" customWidth="1"/>
    <col min="2021" max="2021" width="1.7109375" style="35" customWidth="1"/>
    <col min="2022" max="2266" width="11.42578125" style="35"/>
    <col min="2267" max="2267" width="4.42578125" style="35" customWidth="1"/>
    <col min="2268" max="2268" width="11.42578125" style="35"/>
    <col min="2269" max="2269" width="17.5703125" style="35" customWidth="1"/>
    <col min="2270" max="2270" width="11.5703125" style="35" customWidth="1"/>
    <col min="2271" max="2274" width="11.42578125" style="35"/>
    <col min="2275" max="2275" width="22.5703125" style="35" customWidth="1"/>
    <col min="2276" max="2276" width="14" style="35" customWidth="1"/>
    <col min="2277" max="2277" width="1.7109375" style="35" customWidth="1"/>
    <col min="2278" max="2522" width="11.42578125" style="35"/>
    <col min="2523" max="2523" width="4.42578125" style="35" customWidth="1"/>
    <col min="2524" max="2524" width="11.42578125" style="35"/>
    <col min="2525" max="2525" width="17.5703125" style="35" customWidth="1"/>
    <col min="2526" max="2526" width="11.5703125" style="35" customWidth="1"/>
    <col min="2527" max="2530" width="11.42578125" style="35"/>
    <col min="2531" max="2531" width="22.5703125" style="35" customWidth="1"/>
    <col min="2532" max="2532" width="14" style="35" customWidth="1"/>
    <col min="2533" max="2533" width="1.7109375" style="35" customWidth="1"/>
    <col min="2534" max="2778" width="11.42578125" style="35"/>
    <col min="2779" max="2779" width="4.42578125" style="35" customWidth="1"/>
    <col min="2780" max="2780" width="11.42578125" style="35"/>
    <col min="2781" max="2781" width="17.5703125" style="35" customWidth="1"/>
    <col min="2782" max="2782" width="11.5703125" style="35" customWidth="1"/>
    <col min="2783" max="2786" width="11.42578125" style="35"/>
    <col min="2787" max="2787" width="22.5703125" style="35" customWidth="1"/>
    <col min="2788" max="2788" width="14" style="35" customWidth="1"/>
    <col min="2789" max="2789" width="1.7109375" style="35" customWidth="1"/>
    <col min="2790" max="3034" width="11.42578125" style="35"/>
    <col min="3035" max="3035" width="4.42578125" style="35" customWidth="1"/>
    <col min="3036" max="3036" width="11.42578125" style="35"/>
    <col min="3037" max="3037" width="17.5703125" style="35" customWidth="1"/>
    <col min="3038" max="3038" width="11.5703125" style="35" customWidth="1"/>
    <col min="3039" max="3042" width="11.42578125" style="35"/>
    <col min="3043" max="3043" width="22.5703125" style="35" customWidth="1"/>
    <col min="3044" max="3044" width="14" style="35" customWidth="1"/>
    <col min="3045" max="3045" width="1.7109375" style="35" customWidth="1"/>
    <col min="3046" max="3290" width="11.42578125" style="35"/>
    <col min="3291" max="3291" width="4.42578125" style="35" customWidth="1"/>
    <col min="3292" max="3292" width="11.42578125" style="35"/>
    <col min="3293" max="3293" width="17.5703125" style="35" customWidth="1"/>
    <col min="3294" max="3294" width="11.5703125" style="35" customWidth="1"/>
    <col min="3295" max="3298" width="11.42578125" style="35"/>
    <col min="3299" max="3299" width="22.5703125" style="35" customWidth="1"/>
    <col min="3300" max="3300" width="14" style="35" customWidth="1"/>
    <col min="3301" max="3301" width="1.7109375" style="35" customWidth="1"/>
    <col min="3302" max="3546" width="11.42578125" style="35"/>
    <col min="3547" max="3547" width="4.42578125" style="35" customWidth="1"/>
    <col min="3548" max="3548" width="11.42578125" style="35"/>
    <col min="3549" max="3549" width="17.5703125" style="35" customWidth="1"/>
    <col min="3550" max="3550" width="11.5703125" style="35" customWidth="1"/>
    <col min="3551" max="3554" width="11.42578125" style="35"/>
    <col min="3555" max="3555" width="22.5703125" style="35" customWidth="1"/>
    <col min="3556" max="3556" width="14" style="35" customWidth="1"/>
    <col min="3557" max="3557" width="1.7109375" style="35" customWidth="1"/>
    <col min="3558" max="3802" width="11.42578125" style="35"/>
    <col min="3803" max="3803" width="4.42578125" style="35" customWidth="1"/>
    <col min="3804" max="3804" width="11.42578125" style="35"/>
    <col min="3805" max="3805" width="17.5703125" style="35" customWidth="1"/>
    <col min="3806" max="3806" width="11.5703125" style="35" customWidth="1"/>
    <col min="3807" max="3810" width="11.42578125" style="35"/>
    <col min="3811" max="3811" width="22.5703125" style="35" customWidth="1"/>
    <col min="3812" max="3812" width="14" style="35" customWidth="1"/>
    <col min="3813" max="3813" width="1.7109375" style="35" customWidth="1"/>
    <col min="3814" max="4058" width="11.42578125" style="35"/>
    <col min="4059" max="4059" width="4.42578125" style="35" customWidth="1"/>
    <col min="4060" max="4060" width="11.42578125" style="35"/>
    <col min="4061" max="4061" width="17.5703125" style="35" customWidth="1"/>
    <col min="4062" max="4062" width="11.5703125" style="35" customWidth="1"/>
    <col min="4063" max="4066" width="11.42578125" style="35"/>
    <col min="4067" max="4067" width="22.5703125" style="35" customWidth="1"/>
    <col min="4068" max="4068" width="14" style="35" customWidth="1"/>
    <col min="4069" max="4069" width="1.7109375" style="35" customWidth="1"/>
    <col min="4070" max="4314" width="11.42578125" style="35"/>
    <col min="4315" max="4315" width="4.42578125" style="35" customWidth="1"/>
    <col min="4316" max="4316" width="11.42578125" style="35"/>
    <col min="4317" max="4317" width="17.5703125" style="35" customWidth="1"/>
    <col min="4318" max="4318" width="11.5703125" style="35" customWidth="1"/>
    <col min="4319" max="4322" width="11.42578125" style="35"/>
    <col min="4323" max="4323" width="22.5703125" style="35" customWidth="1"/>
    <col min="4324" max="4324" width="14" style="35" customWidth="1"/>
    <col min="4325" max="4325" width="1.7109375" style="35" customWidth="1"/>
    <col min="4326" max="4570" width="11.42578125" style="35"/>
    <col min="4571" max="4571" width="4.42578125" style="35" customWidth="1"/>
    <col min="4572" max="4572" width="11.42578125" style="35"/>
    <col min="4573" max="4573" width="17.5703125" style="35" customWidth="1"/>
    <col min="4574" max="4574" width="11.5703125" style="35" customWidth="1"/>
    <col min="4575" max="4578" width="11.42578125" style="35"/>
    <col min="4579" max="4579" width="22.5703125" style="35" customWidth="1"/>
    <col min="4580" max="4580" width="14" style="35" customWidth="1"/>
    <col min="4581" max="4581" width="1.7109375" style="35" customWidth="1"/>
    <col min="4582" max="4826" width="11.42578125" style="35"/>
    <col min="4827" max="4827" width="4.42578125" style="35" customWidth="1"/>
    <col min="4828" max="4828" width="11.42578125" style="35"/>
    <col min="4829" max="4829" width="17.5703125" style="35" customWidth="1"/>
    <col min="4830" max="4830" width="11.5703125" style="35" customWidth="1"/>
    <col min="4831" max="4834" width="11.42578125" style="35"/>
    <col min="4835" max="4835" width="22.5703125" style="35" customWidth="1"/>
    <col min="4836" max="4836" width="14" style="35" customWidth="1"/>
    <col min="4837" max="4837" width="1.7109375" style="35" customWidth="1"/>
    <col min="4838" max="5082" width="11.42578125" style="35"/>
    <col min="5083" max="5083" width="4.42578125" style="35" customWidth="1"/>
    <col min="5084" max="5084" width="11.42578125" style="35"/>
    <col min="5085" max="5085" width="17.5703125" style="35" customWidth="1"/>
    <col min="5086" max="5086" width="11.5703125" style="35" customWidth="1"/>
    <col min="5087" max="5090" width="11.42578125" style="35"/>
    <col min="5091" max="5091" width="22.5703125" style="35" customWidth="1"/>
    <col min="5092" max="5092" width="14" style="35" customWidth="1"/>
    <col min="5093" max="5093" width="1.7109375" style="35" customWidth="1"/>
    <col min="5094" max="5338" width="11.42578125" style="35"/>
    <col min="5339" max="5339" width="4.42578125" style="35" customWidth="1"/>
    <col min="5340" max="5340" width="11.42578125" style="35"/>
    <col min="5341" max="5341" width="17.5703125" style="35" customWidth="1"/>
    <col min="5342" max="5342" width="11.5703125" style="35" customWidth="1"/>
    <col min="5343" max="5346" width="11.42578125" style="35"/>
    <col min="5347" max="5347" width="22.5703125" style="35" customWidth="1"/>
    <col min="5348" max="5348" width="14" style="35" customWidth="1"/>
    <col min="5349" max="5349" width="1.7109375" style="35" customWidth="1"/>
    <col min="5350" max="5594" width="11.42578125" style="35"/>
    <col min="5595" max="5595" width="4.42578125" style="35" customWidth="1"/>
    <col min="5596" max="5596" width="11.42578125" style="35"/>
    <col min="5597" max="5597" width="17.5703125" style="35" customWidth="1"/>
    <col min="5598" max="5598" width="11.5703125" style="35" customWidth="1"/>
    <col min="5599" max="5602" width="11.42578125" style="35"/>
    <col min="5603" max="5603" width="22.5703125" style="35" customWidth="1"/>
    <col min="5604" max="5604" width="14" style="35" customWidth="1"/>
    <col min="5605" max="5605" width="1.7109375" style="35" customWidth="1"/>
    <col min="5606" max="5850" width="11.42578125" style="35"/>
    <col min="5851" max="5851" width="4.42578125" style="35" customWidth="1"/>
    <col min="5852" max="5852" width="11.42578125" style="35"/>
    <col min="5853" max="5853" width="17.5703125" style="35" customWidth="1"/>
    <col min="5854" max="5854" width="11.5703125" style="35" customWidth="1"/>
    <col min="5855" max="5858" width="11.42578125" style="35"/>
    <col min="5859" max="5859" width="22.5703125" style="35" customWidth="1"/>
    <col min="5860" max="5860" width="14" style="35" customWidth="1"/>
    <col min="5861" max="5861" width="1.7109375" style="35" customWidth="1"/>
    <col min="5862" max="6106" width="11.42578125" style="35"/>
    <col min="6107" max="6107" width="4.42578125" style="35" customWidth="1"/>
    <col min="6108" max="6108" width="11.42578125" style="35"/>
    <col min="6109" max="6109" width="17.5703125" style="35" customWidth="1"/>
    <col min="6110" max="6110" width="11.5703125" style="35" customWidth="1"/>
    <col min="6111" max="6114" width="11.42578125" style="35"/>
    <col min="6115" max="6115" width="22.5703125" style="35" customWidth="1"/>
    <col min="6116" max="6116" width="14" style="35" customWidth="1"/>
    <col min="6117" max="6117" width="1.7109375" style="35" customWidth="1"/>
    <col min="6118" max="6362" width="11.42578125" style="35"/>
    <col min="6363" max="6363" width="4.42578125" style="35" customWidth="1"/>
    <col min="6364" max="6364" width="11.42578125" style="35"/>
    <col min="6365" max="6365" width="17.5703125" style="35" customWidth="1"/>
    <col min="6366" max="6366" width="11.5703125" style="35" customWidth="1"/>
    <col min="6367" max="6370" width="11.42578125" style="35"/>
    <col min="6371" max="6371" width="22.5703125" style="35" customWidth="1"/>
    <col min="6372" max="6372" width="14" style="35" customWidth="1"/>
    <col min="6373" max="6373" width="1.7109375" style="35" customWidth="1"/>
    <col min="6374" max="6618" width="11.42578125" style="35"/>
    <col min="6619" max="6619" width="4.42578125" style="35" customWidth="1"/>
    <col min="6620" max="6620" width="11.42578125" style="35"/>
    <col min="6621" max="6621" width="17.5703125" style="35" customWidth="1"/>
    <col min="6622" max="6622" width="11.5703125" style="35" customWidth="1"/>
    <col min="6623" max="6626" width="11.42578125" style="35"/>
    <col min="6627" max="6627" width="22.5703125" style="35" customWidth="1"/>
    <col min="6628" max="6628" width="14" style="35" customWidth="1"/>
    <col min="6629" max="6629" width="1.7109375" style="35" customWidth="1"/>
    <col min="6630" max="6874" width="11.42578125" style="35"/>
    <col min="6875" max="6875" width="4.42578125" style="35" customWidth="1"/>
    <col min="6876" max="6876" width="11.42578125" style="35"/>
    <col min="6877" max="6877" width="17.5703125" style="35" customWidth="1"/>
    <col min="6878" max="6878" width="11.5703125" style="35" customWidth="1"/>
    <col min="6879" max="6882" width="11.42578125" style="35"/>
    <col min="6883" max="6883" width="22.5703125" style="35" customWidth="1"/>
    <col min="6884" max="6884" width="14" style="35" customWidth="1"/>
    <col min="6885" max="6885" width="1.7109375" style="35" customWidth="1"/>
    <col min="6886" max="7130" width="11.42578125" style="35"/>
    <col min="7131" max="7131" width="4.42578125" style="35" customWidth="1"/>
    <col min="7132" max="7132" width="11.42578125" style="35"/>
    <col min="7133" max="7133" width="17.5703125" style="35" customWidth="1"/>
    <col min="7134" max="7134" width="11.5703125" style="35" customWidth="1"/>
    <col min="7135" max="7138" width="11.42578125" style="35"/>
    <col min="7139" max="7139" width="22.5703125" style="35" customWidth="1"/>
    <col min="7140" max="7140" width="14" style="35" customWidth="1"/>
    <col min="7141" max="7141" width="1.7109375" style="35" customWidth="1"/>
    <col min="7142" max="7386" width="11.42578125" style="35"/>
    <col min="7387" max="7387" width="4.42578125" style="35" customWidth="1"/>
    <col min="7388" max="7388" width="11.42578125" style="35"/>
    <col min="7389" max="7389" width="17.5703125" style="35" customWidth="1"/>
    <col min="7390" max="7390" width="11.5703125" style="35" customWidth="1"/>
    <col min="7391" max="7394" width="11.42578125" style="35"/>
    <col min="7395" max="7395" width="22.5703125" style="35" customWidth="1"/>
    <col min="7396" max="7396" width="14" style="35" customWidth="1"/>
    <col min="7397" max="7397" width="1.7109375" style="35" customWidth="1"/>
    <col min="7398" max="7642" width="11.42578125" style="35"/>
    <col min="7643" max="7643" width="4.42578125" style="35" customWidth="1"/>
    <col min="7644" max="7644" width="11.42578125" style="35"/>
    <col min="7645" max="7645" width="17.5703125" style="35" customWidth="1"/>
    <col min="7646" max="7646" width="11.5703125" style="35" customWidth="1"/>
    <col min="7647" max="7650" width="11.42578125" style="35"/>
    <col min="7651" max="7651" width="22.5703125" style="35" customWidth="1"/>
    <col min="7652" max="7652" width="14" style="35" customWidth="1"/>
    <col min="7653" max="7653" width="1.7109375" style="35" customWidth="1"/>
    <col min="7654" max="7898" width="11.42578125" style="35"/>
    <col min="7899" max="7899" width="4.42578125" style="35" customWidth="1"/>
    <col min="7900" max="7900" width="11.42578125" style="35"/>
    <col min="7901" max="7901" width="17.5703125" style="35" customWidth="1"/>
    <col min="7902" max="7902" width="11.5703125" style="35" customWidth="1"/>
    <col min="7903" max="7906" width="11.42578125" style="35"/>
    <col min="7907" max="7907" width="22.5703125" style="35" customWidth="1"/>
    <col min="7908" max="7908" width="14" style="35" customWidth="1"/>
    <col min="7909" max="7909" width="1.7109375" style="35" customWidth="1"/>
    <col min="7910" max="8154" width="11.42578125" style="35"/>
    <col min="8155" max="8155" width="4.42578125" style="35" customWidth="1"/>
    <col min="8156" max="8156" width="11.42578125" style="35"/>
    <col min="8157" max="8157" width="17.5703125" style="35" customWidth="1"/>
    <col min="8158" max="8158" width="11.5703125" style="35" customWidth="1"/>
    <col min="8159" max="8162" width="11.42578125" style="35"/>
    <col min="8163" max="8163" width="22.5703125" style="35" customWidth="1"/>
    <col min="8164" max="8164" width="14" style="35" customWidth="1"/>
    <col min="8165" max="8165" width="1.7109375" style="35" customWidth="1"/>
    <col min="8166" max="8410" width="11.42578125" style="35"/>
    <col min="8411" max="8411" width="4.42578125" style="35" customWidth="1"/>
    <col min="8412" max="8412" width="11.42578125" style="35"/>
    <col min="8413" max="8413" width="17.5703125" style="35" customWidth="1"/>
    <col min="8414" max="8414" width="11.5703125" style="35" customWidth="1"/>
    <col min="8415" max="8418" width="11.42578125" style="35"/>
    <col min="8419" max="8419" width="22.5703125" style="35" customWidth="1"/>
    <col min="8420" max="8420" width="14" style="35" customWidth="1"/>
    <col min="8421" max="8421" width="1.7109375" style="35" customWidth="1"/>
    <col min="8422" max="8666" width="11.42578125" style="35"/>
    <col min="8667" max="8667" width="4.42578125" style="35" customWidth="1"/>
    <col min="8668" max="8668" width="11.42578125" style="35"/>
    <col min="8669" max="8669" width="17.5703125" style="35" customWidth="1"/>
    <col min="8670" max="8670" width="11.5703125" style="35" customWidth="1"/>
    <col min="8671" max="8674" width="11.42578125" style="35"/>
    <col min="8675" max="8675" width="22.5703125" style="35" customWidth="1"/>
    <col min="8676" max="8676" width="14" style="35" customWidth="1"/>
    <col min="8677" max="8677" width="1.7109375" style="35" customWidth="1"/>
    <col min="8678" max="8922" width="11.42578125" style="35"/>
    <col min="8923" max="8923" width="4.42578125" style="35" customWidth="1"/>
    <col min="8924" max="8924" width="11.42578125" style="35"/>
    <col min="8925" max="8925" width="17.5703125" style="35" customWidth="1"/>
    <col min="8926" max="8926" width="11.5703125" style="35" customWidth="1"/>
    <col min="8927" max="8930" width="11.42578125" style="35"/>
    <col min="8931" max="8931" width="22.5703125" style="35" customWidth="1"/>
    <col min="8932" max="8932" width="14" style="35" customWidth="1"/>
    <col min="8933" max="8933" width="1.7109375" style="35" customWidth="1"/>
    <col min="8934" max="9178" width="11.42578125" style="35"/>
    <col min="9179" max="9179" width="4.42578125" style="35" customWidth="1"/>
    <col min="9180" max="9180" width="11.42578125" style="35"/>
    <col min="9181" max="9181" width="17.5703125" style="35" customWidth="1"/>
    <col min="9182" max="9182" width="11.5703125" style="35" customWidth="1"/>
    <col min="9183" max="9186" width="11.42578125" style="35"/>
    <col min="9187" max="9187" width="22.5703125" style="35" customWidth="1"/>
    <col min="9188" max="9188" width="14" style="35" customWidth="1"/>
    <col min="9189" max="9189" width="1.7109375" style="35" customWidth="1"/>
    <col min="9190" max="9434" width="11.42578125" style="35"/>
    <col min="9435" max="9435" width="4.42578125" style="35" customWidth="1"/>
    <col min="9436" max="9436" width="11.42578125" style="35"/>
    <col min="9437" max="9437" width="17.5703125" style="35" customWidth="1"/>
    <col min="9438" max="9438" width="11.5703125" style="35" customWidth="1"/>
    <col min="9439" max="9442" width="11.42578125" style="35"/>
    <col min="9443" max="9443" width="22.5703125" style="35" customWidth="1"/>
    <col min="9444" max="9444" width="14" style="35" customWidth="1"/>
    <col min="9445" max="9445" width="1.7109375" style="35" customWidth="1"/>
    <col min="9446" max="9690" width="11.42578125" style="35"/>
    <col min="9691" max="9691" width="4.42578125" style="35" customWidth="1"/>
    <col min="9692" max="9692" width="11.42578125" style="35"/>
    <col min="9693" max="9693" width="17.5703125" style="35" customWidth="1"/>
    <col min="9694" max="9694" width="11.5703125" style="35" customWidth="1"/>
    <col min="9695" max="9698" width="11.42578125" style="35"/>
    <col min="9699" max="9699" width="22.5703125" style="35" customWidth="1"/>
    <col min="9700" max="9700" width="14" style="35" customWidth="1"/>
    <col min="9701" max="9701" width="1.7109375" style="35" customWidth="1"/>
    <col min="9702" max="9946" width="11.42578125" style="35"/>
    <col min="9947" max="9947" width="4.42578125" style="35" customWidth="1"/>
    <col min="9948" max="9948" width="11.42578125" style="35"/>
    <col min="9949" max="9949" width="17.5703125" style="35" customWidth="1"/>
    <col min="9950" max="9950" width="11.5703125" style="35" customWidth="1"/>
    <col min="9951" max="9954" width="11.42578125" style="35"/>
    <col min="9955" max="9955" width="22.5703125" style="35" customWidth="1"/>
    <col min="9956" max="9956" width="14" style="35" customWidth="1"/>
    <col min="9957" max="9957" width="1.7109375" style="35" customWidth="1"/>
    <col min="9958" max="10202" width="11.42578125" style="35"/>
    <col min="10203" max="10203" width="4.42578125" style="35" customWidth="1"/>
    <col min="10204" max="10204" width="11.42578125" style="35"/>
    <col min="10205" max="10205" width="17.5703125" style="35" customWidth="1"/>
    <col min="10206" max="10206" width="11.5703125" style="35" customWidth="1"/>
    <col min="10207" max="10210" width="11.42578125" style="35"/>
    <col min="10211" max="10211" width="22.5703125" style="35" customWidth="1"/>
    <col min="10212" max="10212" width="14" style="35" customWidth="1"/>
    <col min="10213" max="10213" width="1.7109375" style="35" customWidth="1"/>
    <col min="10214" max="10458" width="11.42578125" style="35"/>
    <col min="10459" max="10459" width="4.42578125" style="35" customWidth="1"/>
    <col min="10460" max="10460" width="11.42578125" style="35"/>
    <col min="10461" max="10461" width="17.5703125" style="35" customWidth="1"/>
    <col min="10462" max="10462" width="11.5703125" style="35" customWidth="1"/>
    <col min="10463" max="10466" width="11.42578125" style="35"/>
    <col min="10467" max="10467" width="22.5703125" style="35" customWidth="1"/>
    <col min="10468" max="10468" width="14" style="35" customWidth="1"/>
    <col min="10469" max="10469" width="1.7109375" style="35" customWidth="1"/>
    <col min="10470" max="10714" width="11.42578125" style="35"/>
    <col min="10715" max="10715" width="4.42578125" style="35" customWidth="1"/>
    <col min="10716" max="10716" width="11.42578125" style="35"/>
    <col min="10717" max="10717" width="17.5703125" style="35" customWidth="1"/>
    <col min="10718" max="10718" width="11.5703125" style="35" customWidth="1"/>
    <col min="10719" max="10722" width="11.42578125" style="35"/>
    <col min="10723" max="10723" width="22.5703125" style="35" customWidth="1"/>
    <col min="10724" max="10724" width="14" style="35" customWidth="1"/>
    <col min="10725" max="10725" width="1.7109375" style="35" customWidth="1"/>
    <col min="10726" max="10970" width="11.42578125" style="35"/>
    <col min="10971" max="10971" width="4.42578125" style="35" customWidth="1"/>
    <col min="10972" max="10972" width="11.42578125" style="35"/>
    <col min="10973" max="10973" width="17.5703125" style="35" customWidth="1"/>
    <col min="10974" max="10974" width="11.5703125" style="35" customWidth="1"/>
    <col min="10975" max="10978" width="11.42578125" style="35"/>
    <col min="10979" max="10979" width="22.5703125" style="35" customWidth="1"/>
    <col min="10980" max="10980" width="14" style="35" customWidth="1"/>
    <col min="10981" max="10981" width="1.7109375" style="35" customWidth="1"/>
    <col min="10982" max="11226" width="11.42578125" style="35"/>
    <col min="11227" max="11227" width="4.42578125" style="35" customWidth="1"/>
    <col min="11228" max="11228" width="11.42578125" style="35"/>
    <col min="11229" max="11229" width="17.5703125" style="35" customWidth="1"/>
    <col min="11230" max="11230" width="11.5703125" style="35" customWidth="1"/>
    <col min="11231" max="11234" width="11.42578125" style="35"/>
    <col min="11235" max="11235" width="22.5703125" style="35" customWidth="1"/>
    <col min="11236" max="11236" width="14" style="35" customWidth="1"/>
    <col min="11237" max="11237" width="1.7109375" style="35" customWidth="1"/>
    <col min="11238" max="11482" width="11.42578125" style="35"/>
    <col min="11483" max="11483" width="4.42578125" style="35" customWidth="1"/>
    <col min="11484" max="11484" width="11.42578125" style="35"/>
    <col min="11485" max="11485" width="17.5703125" style="35" customWidth="1"/>
    <col min="11486" max="11486" width="11.5703125" style="35" customWidth="1"/>
    <col min="11487" max="11490" width="11.42578125" style="35"/>
    <col min="11491" max="11491" width="22.5703125" style="35" customWidth="1"/>
    <col min="11492" max="11492" width="14" style="35" customWidth="1"/>
    <col min="11493" max="11493" width="1.7109375" style="35" customWidth="1"/>
    <col min="11494" max="11738" width="11.42578125" style="35"/>
    <col min="11739" max="11739" width="4.42578125" style="35" customWidth="1"/>
    <col min="11740" max="11740" width="11.42578125" style="35"/>
    <col min="11741" max="11741" width="17.5703125" style="35" customWidth="1"/>
    <col min="11742" max="11742" width="11.5703125" style="35" customWidth="1"/>
    <col min="11743" max="11746" width="11.42578125" style="35"/>
    <col min="11747" max="11747" width="22.5703125" style="35" customWidth="1"/>
    <col min="11748" max="11748" width="14" style="35" customWidth="1"/>
    <col min="11749" max="11749" width="1.7109375" style="35" customWidth="1"/>
    <col min="11750" max="11994" width="11.42578125" style="35"/>
    <col min="11995" max="11995" width="4.42578125" style="35" customWidth="1"/>
    <col min="11996" max="11996" width="11.42578125" style="35"/>
    <col min="11997" max="11997" width="17.5703125" style="35" customWidth="1"/>
    <col min="11998" max="11998" width="11.5703125" style="35" customWidth="1"/>
    <col min="11999" max="12002" width="11.42578125" style="35"/>
    <col min="12003" max="12003" width="22.5703125" style="35" customWidth="1"/>
    <col min="12004" max="12004" width="14" style="35" customWidth="1"/>
    <col min="12005" max="12005" width="1.7109375" style="35" customWidth="1"/>
    <col min="12006" max="12250" width="11.42578125" style="35"/>
    <col min="12251" max="12251" width="4.42578125" style="35" customWidth="1"/>
    <col min="12252" max="12252" width="11.42578125" style="35"/>
    <col min="12253" max="12253" width="17.5703125" style="35" customWidth="1"/>
    <col min="12254" max="12254" width="11.5703125" style="35" customWidth="1"/>
    <col min="12255" max="12258" width="11.42578125" style="35"/>
    <col min="12259" max="12259" width="22.5703125" style="35" customWidth="1"/>
    <col min="12260" max="12260" width="14" style="35" customWidth="1"/>
    <col min="12261" max="12261" width="1.7109375" style="35" customWidth="1"/>
    <col min="12262" max="12506" width="11.42578125" style="35"/>
    <col min="12507" max="12507" width="4.42578125" style="35" customWidth="1"/>
    <col min="12508" max="12508" width="11.42578125" style="35"/>
    <col min="12509" max="12509" width="17.5703125" style="35" customWidth="1"/>
    <col min="12510" max="12510" width="11.5703125" style="35" customWidth="1"/>
    <col min="12511" max="12514" width="11.42578125" style="35"/>
    <col min="12515" max="12515" width="22.5703125" style="35" customWidth="1"/>
    <col min="12516" max="12516" width="14" style="35" customWidth="1"/>
    <col min="12517" max="12517" width="1.7109375" style="35" customWidth="1"/>
    <col min="12518" max="12762" width="11.42578125" style="35"/>
    <col min="12763" max="12763" width="4.42578125" style="35" customWidth="1"/>
    <col min="12764" max="12764" width="11.42578125" style="35"/>
    <col min="12765" max="12765" width="17.5703125" style="35" customWidth="1"/>
    <col min="12766" max="12766" width="11.5703125" style="35" customWidth="1"/>
    <col min="12767" max="12770" width="11.42578125" style="35"/>
    <col min="12771" max="12771" width="22.5703125" style="35" customWidth="1"/>
    <col min="12772" max="12772" width="14" style="35" customWidth="1"/>
    <col min="12773" max="12773" width="1.7109375" style="35" customWidth="1"/>
    <col min="12774" max="13018" width="11.42578125" style="35"/>
    <col min="13019" max="13019" width="4.42578125" style="35" customWidth="1"/>
    <col min="13020" max="13020" width="11.42578125" style="35"/>
    <col min="13021" max="13021" width="17.5703125" style="35" customWidth="1"/>
    <col min="13022" max="13022" width="11.5703125" style="35" customWidth="1"/>
    <col min="13023" max="13026" width="11.42578125" style="35"/>
    <col min="13027" max="13027" width="22.5703125" style="35" customWidth="1"/>
    <col min="13028" max="13028" width="14" style="35" customWidth="1"/>
    <col min="13029" max="13029" width="1.7109375" style="35" customWidth="1"/>
    <col min="13030" max="13274" width="11.42578125" style="35"/>
    <col min="13275" max="13275" width="4.42578125" style="35" customWidth="1"/>
    <col min="13276" max="13276" width="11.42578125" style="35"/>
    <col min="13277" max="13277" width="17.5703125" style="35" customWidth="1"/>
    <col min="13278" max="13278" width="11.5703125" style="35" customWidth="1"/>
    <col min="13279" max="13282" width="11.42578125" style="35"/>
    <col min="13283" max="13283" width="22.5703125" style="35" customWidth="1"/>
    <col min="13284" max="13284" width="14" style="35" customWidth="1"/>
    <col min="13285" max="13285" width="1.7109375" style="35" customWidth="1"/>
    <col min="13286" max="13530" width="11.42578125" style="35"/>
    <col min="13531" max="13531" width="4.42578125" style="35" customWidth="1"/>
    <col min="13532" max="13532" width="11.42578125" style="35"/>
    <col min="13533" max="13533" width="17.5703125" style="35" customWidth="1"/>
    <col min="13534" max="13534" width="11.5703125" style="35" customWidth="1"/>
    <col min="13535" max="13538" width="11.42578125" style="35"/>
    <col min="13539" max="13539" width="22.5703125" style="35" customWidth="1"/>
    <col min="13540" max="13540" width="14" style="35" customWidth="1"/>
    <col min="13541" max="13541" width="1.7109375" style="35" customWidth="1"/>
    <col min="13542" max="13786" width="11.42578125" style="35"/>
    <col min="13787" max="13787" width="4.42578125" style="35" customWidth="1"/>
    <col min="13788" max="13788" width="11.42578125" style="35"/>
    <col min="13789" max="13789" width="17.5703125" style="35" customWidth="1"/>
    <col min="13790" max="13790" width="11.5703125" style="35" customWidth="1"/>
    <col min="13791" max="13794" width="11.42578125" style="35"/>
    <col min="13795" max="13795" width="22.5703125" style="35" customWidth="1"/>
    <col min="13796" max="13796" width="14" style="35" customWidth="1"/>
    <col min="13797" max="13797" width="1.7109375" style="35" customWidth="1"/>
    <col min="13798" max="14042" width="11.42578125" style="35"/>
    <col min="14043" max="14043" width="4.42578125" style="35" customWidth="1"/>
    <col min="14044" max="14044" width="11.42578125" style="35"/>
    <col min="14045" max="14045" width="17.5703125" style="35" customWidth="1"/>
    <col min="14046" max="14046" width="11.5703125" style="35" customWidth="1"/>
    <col min="14047" max="14050" width="11.42578125" style="35"/>
    <col min="14051" max="14051" width="22.5703125" style="35" customWidth="1"/>
    <col min="14052" max="14052" width="14" style="35" customWidth="1"/>
    <col min="14053" max="14053" width="1.7109375" style="35" customWidth="1"/>
    <col min="14054" max="14298" width="11.42578125" style="35"/>
    <col min="14299" max="14299" width="4.42578125" style="35" customWidth="1"/>
    <col min="14300" max="14300" width="11.42578125" style="35"/>
    <col min="14301" max="14301" width="17.5703125" style="35" customWidth="1"/>
    <col min="14302" max="14302" width="11.5703125" style="35" customWidth="1"/>
    <col min="14303" max="14306" width="11.42578125" style="35"/>
    <col min="14307" max="14307" width="22.5703125" style="35" customWidth="1"/>
    <col min="14308" max="14308" width="14" style="35" customWidth="1"/>
    <col min="14309" max="14309" width="1.7109375" style="35" customWidth="1"/>
    <col min="14310" max="14554" width="11.42578125" style="35"/>
    <col min="14555" max="14555" width="4.42578125" style="35" customWidth="1"/>
    <col min="14556" max="14556" width="11.42578125" style="35"/>
    <col min="14557" max="14557" width="17.5703125" style="35" customWidth="1"/>
    <col min="14558" max="14558" width="11.5703125" style="35" customWidth="1"/>
    <col min="14559" max="14562" width="11.42578125" style="35"/>
    <col min="14563" max="14563" width="22.5703125" style="35" customWidth="1"/>
    <col min="14564" max="14564" width="14" style="35" customWidth="1"/>
    <col min="14565" max="14565" width="1.7109375" style="35" customWidth="1"/>
    <col min="14566" max="14810" width="11.42578125" style="35"/>
    <col min="14811" max="14811" width="4.42578125" style="35" customWidth="1"/>
    <col min="14812" max="14812" width="11.42578125" style="35"/>
    <col min="14813" max="14813" width="17.5703125" style="35" customWidth="1"/>
    <col min="14814" max="14814" width="11.5703125" style="35" customWidth="1"/>
    <col min="14815" max="14818" width="11.42578125" style="35"/>
    <col min="14819" max="14819" width="22.5703125" style="35" customWidth="1"/>
    <col min="14820" max="14820" width="14" style="35" customWidth="1"/>
    <col min="14821" max="14821" width="1.7109375" style="35" customWidth="1"/>
    <col min="14822" max="15066" width="11.42578125" style="35"/>
    <col min="15067" max="15067" width="4.42578125" style="35" customWidth="1"/>
    <col min="15068" max="15068" width="11.42578125" style="35"/>
    <col min="15069" max="15069" width="17.5703125" style="35" customWidth="1"/>
    <col min="15070" max="15070" width="11.5703125" style="35" customWidth="1"/>
    <col min="15071" max="15074" width="11.42578125" style="35"/>
    <col min="15075" max="15075" width="22.5703125" style="35" customWidth="1"/>
    <col min="15076" max="15076" width="14" style="35" customWidth="1"/>
    <col min="15077" max="15077" width="1.7109375" style="35" customWidth="1"/>
    <col min="15078" max="15322" width="11.42578125" style="35"/>
    <col min="15323" max="15323" width="4.42578125" style="35" customWidth="1"/>
    <col min="15324" max="15324" width="11.42578125" style="35"/>
    <col min="15325" max="15325" width="17.5703125" style="35" customWidth="1"/>
    <col min="15326" max="15326" width="11.5703125" style="35" customWidth="1"/>
    <col min="15327" max="15330" width="11.42578125" style="35"/>
    <col min="15331" max="15331" width="22.5703125" style="35" customWidth="1"/>
    <col min="15332" max="15332" width="14" style="35" customWidth="1"/>
    <col min="15333" max="15333" width="1.7109375" style="35" customWidth="1"/>
    <col min="15334" max="15578" width="11.42578125" style="35"/>
    <col min="15579" max="15579" width="4.42578125" style="35" customWidth="1"/>
    <col min="15580" max="15580" width="11.42578125" style="35"/>
    <col min="15581" max="15581" width="17.5703125" style="35" customWidth="1"/>
    <col min="15582" max="15582" width="11.5703125" style="35" customWidth="1"/>
    <col min="15583" max="15586" width="11.42578125" style="35"/>
    <col min="15587" max="15587" width="22.5703125" style="35" customWidth="1"/>
    <col min="15588" max="15588" width="14" style="35" customWidth="1"/>
    <col min="15589" max="15589" width="1.7109375" style="35" customWidth="1"/>
    <col min="15590" max="15834" width="11.42578125" style="35"/>
    <col min="15835" max="15835" width="4.42578125" style="35" customWidth="1"/>
    <col min="15836" max="15836" width="11.42578125" style="35"/>
    <col min="15837" max="15837" width="17.5703125" style="35" customWidth="1"/>
    <col min="15838" max="15838" width="11.5703125" style="35" customWidth="1"/>
    <col min="15839" max="15842" width="11.42578125" style="35"/>
    <col min="15843" max="15843" width="22.5703125" style="35" customWidth="1"/>
    <col min="15844" max="15844" width="14" style="35" customWidth="1"/>
    <col min="15845" max="15845" width="1.7109375" style="35" customWidth="1"/>
    <col min="15846" max="16090" width="11.42578125" style="35"/>
    <col min="16091" max="16091" width="4.42578125" style="35" customWidth="1"/>
    <col min="16092" max="16092" width="11.42578125" style="35"/>
    <col min="16093" max="16093" width="17.5703125" style="35" customWidth="1"/>
    <col min="16094" max="16094" width="11.5703125" style="35" customWidth="1"/>
    <col min="16095" max="16098" width="11.42578125" style="35"/>
    <col min="16099" max="16099" width="22.5703125" style="35" customWidth="1"/>
    <col min="16100" max="16100" width="14" style="35" customWidth="1"/>
    <col min="16101" max="16101" width="1.7109375" style="35" customWidth="1"/>
    <col min="16102" max="16384" width="11.42578125" style="35"/>
  </cols>
  <sheetData>
    <row r="1" spans="2:10" ht="6" customHeight="1" thickBot="1" x14ac:dyDescent="0.25"/>
    <row r="2" spans="2:10" ht="19.5" customHeight="1" x14ac:dyDescent="0.2">
      <c r="B2" s="36"/>
      <c r="C2" s="37"/>
      <c r="D2" s="38" t="s">
        <v>86</v>
      </c>
      <c r="E2" s="39"/>
      <c r="F2" s="39"/>
      <c r="G2" s="39"/>
      <c r="H2" s="39"/>
      <c r="I2" s="40"/>
      <c r="J2" s="41" t="s">
        <v>87</v>
      </c>
    </row>
    <row r="3" spans="2:10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" x14ac:dyDescent="0.2">
      <c r="B4" s="42"/>
      <c r="C4" s="43"/>
      <c r="D4" s="38" t="s">
        <v>88</v>
      </c>
      <c r="E4" s="39"/>
      <c r="F4" s="39"/>
      <c r="G4" s="39"/>
      <c r="H4" s="39"/>
      <c r="I4" s="40"/>
      <c r="J4" s="41" t="s">
        <v>89</v>
      </c>
    </row>
    <row r="5" spans="2:10" x14ac:dyDescent="0.2">
      <c r="B5" s="42"/>
      <c r="C5" s="43"/>
      <c r="D5" s="48"/>
      <c r="E5" s="49"/>
      <c r="F5" s="49"/>
      <c r="G5" s="49"/>
      <c r="H5" s="49"/>
      <c r="I5" s="50"/>
      <c r="J5" s="51"/>
    </row>
    <row r="6" spans="2:10" ht="13.5" thickBot="1" x14ac:dyDescent="0.25">
      <c r="B6" s="52"/>
      <c r="C6" s="53"/>
      <c r="D6" s="44"/>
      <c r="E6" s="45"/>
      <c r="F6" s="45"/>
      <c r="G6" s="45"/>
      <c r="H6" s="45"/>
      <c r="I6" s="46"/>
      <c r="J6" s="47"/>
    </row>
    <row r="7" spans="2:10" x14ac:dyDescent="0.2">
      <c r="B7" s="54"/>
      <c r="J7" s="55"/>
    </row>
    <row r="8" spans="2:10" x14ac:dyDescent="0.2">
      <c r="B8" s="54"/>
      <c r="J8" s="55"/>
    </row>
    <row r="9" spans="2:10" x14ac:dyDescent="0.2">
      <c r="B9" s="54"/>
      <c r="J9" s="55"/>
    </row>
    <row r="10" spans="2:10" x14ac:dyDescent="0.2">
      <c r="B10" s="54"/>
      <c r="C10" s="56" t="s">
        <v>121</v>
      </c>
      <c r="E10" s="57"/>
      <c r="J10" s="55"/>
    </row>
    <row r="11" spans="2:10" x14ac:dyDescent="0.2">
      <c r="B11" s="54"/>
      <c r="J11" s="55"/>
    </row>
    <row r="12" spans="2:10" x14ac:dyDescent="0.2">
      <c r="B12" s="54"/>
      <c r="C12" s="56" t="s">
        <v>90</v>
      </c>
      <c r="J12" s="55"/>
    </row>
    <row r="13" spans="2:10" x14ac:dyDescent="0.2">
      <c r="B13" s="54"/>
      <c r="C13" s="56" t="s">
        <v>91</v>
      </c>
      <c r="J13" s="55"/>
    </row>
    <row r="14" spans="2:10" x14ac:dyDescent="0.2">
      <c r="B14" s="54"/>
      <c r="J14" s="55"/>
    </row>
    <row r="15" spans="2:10" x14ac:dyDescent="0.2">
      <c r="B15" s="54"/>
      <c r="C15" s="35" t="s">
        <v>122</v>
      </c>
      <c r="J15" s="55"/>
    </row>
    <row r="16" spans="2:10" x14ac:dyDescent="0.2">
      <c r="B16" s="54"/>
      <c r="C16" s="58"/>
      <c r="J16" s="55"/>
    </row>
    <row r="17" spans="2:10" x14ac:dyDescent="0.2">
      <c r="B17" s="54"/>
      <c r="C17" s="35" t="s">
        <v>123</v>
      </c>
      <c r="D17" s="57"/>
      <c r="H17" s="59" t="s">
        <v>92</v>
      </c>
      <c r="I17" s="59" t="s">
        <v>93</v>
      </c>
      <c r="J17" s="55"/>
    </row>
    <row r="18" spans="2:10" x14ac:dyDescent="0.2">
      <c r="B18" s="54"/>
      <c r="C18" s="56" t="s">
        <v>94</v>
      </c>
      <c r="D18" s="56"/>
      <c r="E18" s="56"/>
      <c r="F18" s="56"/>
      <c r="H18" s="60">
        <v>17</v>
      </c>
      <c r="I18" s="61">
        <v>25105200</v>
      </c>
      <c r="J18" s="55"/>
    </row>
    <row r="19" spans="2:10" x14ac:dyDescent="0.2">
      <c r="B19" s="54"/>
      <c r="C19" s="35" t="s">
        <v>95</v>
      </c>
      <c r="H19" s="62"/>
      <c r="I19" s="63">
        <v>0</v>
      </c>
      <c r="J19" s="55"/>
    </row>
    <row r="20" spans="2:10" x14ac:dyDescent="0.2">
      <c r="B20" s="54"/>
      <c r="C20" s="35" t="s">
        <v>96</v>
      </c>
      <c r="H20" s="62">
        <v>5</v>
      </c>
      <c r="I20" s="63">
        <v>9510000</v>
      </c>
      <c r="J20" s="55"/>
    </row>
    <row r="21" spans="2:10" x14ac:dyDescent="0.2">
      <c r="B21" s="54"/>
      <c r="C21" s="35" t="s">
        <v>97</v>
      </c>
      <c r="H21" s="62"/>
      <c r="I21" s="64">
        <v>0</v>
      </c>
      <c r="J21" s="55"/>
    </row>
    <row r="22" spans="2:10" x14ac:dyDescent="0.2">
      <c r="B22" s="54"/>
      <c r="C22" s="35" t="s">
        <v>98</v>
      </c>
      <c r="H22" s="62">
        <v>0</v>
      </c>
      <c r="I22" s="63">
        <v>0</v>
      </c>
      <c r="J22" s="55"/>
    </row>
    <row r="23" spans="2:10" ht="13.5" thickBot="1" x14ac:dyDescent="0.25">
      <c r="B23" s="54"/>
      <c r="C23" s="35" t="s">
        <v>99</v>
      </c>
      <c r="H23" s="65">
        <v>7</v>
      </c>
      <c r="I23" s="66">
        <v>666600</v>
      </c>
      <c r="J23" s="55"/>
    </row>
    <row r="24" spans="2:10" x14ac:dyDescent="0.2">
      <c r="B24" s="54"/>
      <c r="C24" s="56" t="s">
        <v>100</v>
      </c>
      <c r="D24" s="56"/>
      <c r="E24" s="56"/>
      <c r="F24" s="56"/>
      <c r="H24" s="60">
        <f>H19+H20+H21+H22+H23</f>
        <v>12</v>
      </c>
      <c r="I24" s="67">
        <f>I19+I20+I21+I22+I23</f>
        <v>10176600</v>
      </c>
      <c r="J24" s="55"/>
    </row>
    <row r="25" spans="2:10" x14ac:dyDescent="0.2">
      <c r="B25" s="54"/>
      <c r="C25" s="35" t="s">
        <v>101</v>
      </c>
      <c r="H25" s="62">
        <v>5</v>
      </c>
      <c r="I25" s="63">
        <v>14928600</v>
      </c>
      <c r="J25" s="55"/>
    </row>
    <row r="26" spans="2:10" ht="13.5" thickBot="1" x14ac:dyDescent="0.25">
      <c r="B26" s="54"/>
      <c r="C26" s="35" t="s">
        <v>102</v>
      </c>
      <c r="H26" s="65">
        <v>0</v>
      </c>
      <c r="I26" s="66">
        <v>0</v>
      </c>
      <c r="J26" s="55"/>
    </row>
    <row r="27" spans="2:10" x14ac:dyDescent="0.2">
      <c r="B27" s="54"/>
      <c r="C27" s="56" t="s">
        <v>103</v>
      </c>
      <c r="D27" s="56"/>
      <c r="E27" s="56"/>
      <c r="F27" s="56"/>
      <c r="H27" s="60">
        <f>H25+H26</f>
        <v>5</v>
      </c>
      <c r="I27" s="67">
        <f>I25+I26</f>
        <v>14928600</v>
      </c>
      <c r="J27" s="55"/>
    </row>
    <row r="28" spans="2:10" ht="13.5" thickBot="1" x14ac:dyDescent="0.25">
      <c r="B28" s="54"/>
      <c r="C28" s="35" t="s">
        <v>104</v>
      </c>
      <c r="D28" s="56"/>
      <c r="E28" s="56"/>
      <c r="F28" s="56"/>
      <c r="H28" s="65">
        <v>0</v>
      </c>
      <c r="I28" s="66">
        <v>0</v>
      </c>
      <c r="J28" s="55"/>
    </row>
    <row r="29" spans="2:10" x14ac:dyDescent="0.2">
      <c r="B29" s="54"/>
      <c r="C29" s="56" t="s">
        <v>105</v>
      </c>
      <c r="D29" s="56"/>
      <c r="E29" s="56"/>
      <c r="F29" s="56"/>
      <c r="H29" s="62">
        <f>H28</f>
        <v>0</v>
      </c>
      <c r="I29" s="63">
        <f>I28</f>
        <v>0</v>
      </c>
      <c r="J29" s="55"/>
    </row>
    <row r="30" spans="2:10" x14ac:dyDescent="0.2">
      <c r="B30" s="54"/>
      <c r="C30" s="56"/>
      <c r="D30" s="56"/>
      <c r="E30" s="56"/>
      <c r="F30" s="56"/>
      <c r="H30" s="68"/>
      <c r="I30" s="67"/>
      <c r="J30" s="55"/>
    </row>
    <row r="31" spans="2:10" ht="13.5" thickBot="1" x14ac:dyDescent="0.25">
      <c r="B31" s="54"/>
      <c r="C31" s="56" t="s">
        <v>106</v>
      </c>
      <c r="D31" s="56"/>
      <c r="H31" s="69">
        <f>H24+H27+H29</f>
        <v>17</v>
      </c>
      <c r="I31" s="70">
        <f>I24+I27+I29</f>
        <v>25105200</v>
      </c>
      <c r="J31" s="55"/>
    </row>
    <row r="32" spans="2:10" ht="13.5" thickTop="1" x14ac:dyDescent="0.2">
      <c r="B32" s="54"/>
      <c r="C32" s="56"/>
      <c r="D32" s="56"/>
      <c r="H32" s="71"/>
      <c r="I32" s="63"/>
      <c r="J32" s="55"/>
    </row>
    <row r="33" spans="2:10" x14ac:dyDescent="0.2">
      <c r="B33" s="54"/>
      <c r="G33" s="71"/>
      <c r="H33" s="71"/>
      <c r="I33" s="71"/>
      <c r="J33" s="55"/>
    </row>
    <row r="34" spans="2:10" x14ac:dyDescent="0.2">
      <c r="B34" s="54"/>
      <c r="G34" s="71"/>
      <c r="H34" s="71"/>
      <c r="I34" s="71"/>
      <c r="J34" s="55"/>
    </row>
    <row r="35" spans="2:10" x14ac:dyDescent="0.2">
      <c r="B35" s="54"/>
      <c r="G35" s="71"/>
      <c r="H35" s="71"/>
      <c r="I35" s="71"/>
      <c r="J35" s="55"/>
    </row>
    <row r="36" spans="2:10" ht="13.5" thickBot="1" x14ac:dyDescent="0.25">
      <c r="B36" s="54"/>
      <c r="C36" s="72" t="s">
        <v>125</v>
      </c>
      <c r="D36" s="73"/>
      <c r="G36" s="72" t="s">
        <v>107</v>
      </c>
      <c r="H36" s="73"/>
      <c r="I36" s="71"/>
      <c r="J36" s="55"/>
    </row>
    <row r="37" spans="2:10" ht="4.5" customHeight="1" x14ac:dyDescent="0.2">
      <c r="B37" s="54"/>
      <c r="C37" s="71"/>
      <c r="D37" s="71"/>
      <c r="G37" s="71"/>
      <c r="H37" s="71"/>
      <c r="I37" s="71"/>
      <c r="J37" s="55"/>
    </row>
    <row r="38" spans="2:10" x14ac:dyDescent="0.2">
      <c r="B38" s="54"/>
      <c r="C38" s="56" t="s">
        <v>108</v>
      </c>
      <c r="G38" s="74" t="s">
        <v>109</v>
      </c>
      <c r="H38" s="71"/>
      <c r="I38" s="71"/>
      <c r="J38" s="55"/>
    </row>
    <row r="39" spans="2:10" x14ac:dyDescent="0.2">
      <c r="B39" s="54"/>
      <c r="G39" s="71"/>
      <c r="H39" s="71"/>
      <c r="I39" s="71"/>
      <c r="J39" s="55"/>
    </row>
    <row r="40" spans="2:10" ht="18.75" customHeight="1" thickBot="1" x14ac:dyDescent="0.25">
      <c r="B40" s="75"/>
      <c r="C40" s="76"/>
      <c r="D40" s="76"/>
      <c r="E40" s="76"/>
      <c r="F40" s="76"/>
      <c r="G40" s="73"/>
      <c r="H40" s="73"/>
      <c r="I40" s="73"/>
      <c r="J40" s="77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G30"/>
  <sheetViews>
    <sheetView showGridLines="0" topLeftCell="A7" zoomScale="84" zoomScaleNormal="84" zoomScaleSheetLayoutView="100" workbookViewId="0">
      <selection activeCell="C17" sqref="C17"/>
    </sheetView>
  </sheetViews>
  <sheetFormatPr baseColWidth="10" defaultRowHeight="12.75" x14ac:dyDescent="0.2"/>
  <cols>
    <col min="1" max="1" width="4.42578125" style="35" customWidth="1"/>
    <col min="2" max="2" width="11.42578125" style="35"/>
    <col min="3" max="3" width="12.85546875" style="35" customWidth="1"/>
    <col min="4" max="4" width="22" style="35" customWidth="1"/>
    <col min="5" max="8" width="11.42578125" style="35"/>
    <col min="9" max="9" width="24.7109375" style="35" customWidth="1"/>
    <col min="10" max="10" width="12.5703125" style="35" customWidth="1"/>
    <col min="11" max="11" width="1.7109375" style="35" customWidth="1"/>
    <col min="12" max="219" width="11.42578125" style="35"/>
    <col min="220" max="220" width="4.42578125" style="35" customWidth="1"/>
    <col min="221" max="221" width="11.42578125" style="35"/>
    <col min="222" max="222" width="17.5703125" style="35" customWidth="1"/>
    <col min="223" max="223" width="11.5703125" style="35" customWidth="1"/>
    <col min="224" max="227" width="11.42578125" style="35"/>
    <col min="228" max="228" width="22.5703125" style="35" customWidth="1"/>
    <col min="229" max="229" width="14" style="35" customWidth="1"/>
    <col min="230" max="230" width="1.7109375" style="35" customWidth="1"/>
    <col min="231" max="475" width="11.42578125" style="35"/>
    <col min="476" max="476" width="4.42578125" style="35" customWidth="1"/>
    <col min="477" max="477" width="11.42578125" style="35"/>
    <col min="478" max="478" width="17.5703125" style="35" customWidth="1"/>
    <col min="479" max="479" width="11.5703125" style="35" customWidth="1"/>
    <col min="480" max="483" width="11.42578125" style="35"/>
    <col min="484" max="484" width="22.5703125" style="35" customWidth="1"/>
    <col min="485" max="485" width="14" style="35" customWidth="1"/>
    <col min="486" max="486" width="1.7109375" style="35" customWidth="1"/>
    <col min="487" max="731" width="11.42578125" style="35"/>
    <col min="732" max="732" width="4.42578125" style="35" customWidth="1"/>
    <col min="733" max="733" width="11.42578125" style="35"/>
    <col min="734" max="734" width="17.5703125" style="35" customWidth="1"/>
    <col min="735" max="735" width="11.5703125" style="35" customWidth="1"/>
    <col min="736" max="739" width="11.42578125" style="35"/>
    <col min="740" max="740" width="22.5703125" style="35" customWidth="1"/>
    <col min="741" max="741" width="14" style="35" customWidth="1"/>
    <col min="742" max="742" width="1.7109375" style="35" customWidth="1"/>
    <col min="743" max="987" width="11.42578125" style="35"/>
    <col min="988" max="988" width="4.42578125" style="35" customWidth="1"/>
    <col min="989" max="989" width="11.42578125" style="35"/>
    <col min="990" max="990" width="17.5703125" style="35" customWidth="1"/>
    <col min="991" max="991" width="11.5703125" style="35" customWidth="1"/>
    <col min="992" max="995" width="11.42578125" style="35"/>
    <col min="996" max="996" width="22.5703125" style="35" customWidth="1"/>
    <col min="997" max="997" width="14" style="35" customWidth="1"/>
    <col min="998" max="998" width="1.7109375" style="35" customWidth="1"/>
    <col min="999" max="1243" width="11.42578125" style="35"/>
    <col min="1244" max="1244" width="4.42578125" style="35" customWidth="1"/>
    <col min="1245" max="1245" width="11.42578125" style="35"/>
    <col min="1246" max="1246" width="17.5703125" style="35" customWidth="1"/>
    <col min="1247" max="1247" width="11.5703125" style="35" customWidth="1"/>
    <col min="1248" max="1251" width="11.42578125" style="35"/>
    <col min="1252" max="1252" width="22.5703125" style="35" customWidth="1"/>
    <col min="1253" max="1253" width="14" style="35" customWidth="1"/>
    <col min="1254" max="1254" width="1.7109375" style="35" customWidth="1"/>
    <col min="1255" max="1499" width="11.42578125" style="35"/>
    <col min="1500" max="1500" width="4.42578125" style="35" customWidth="1"/>
    <col min="1501" max="1501" width="11.42578125" style="35"/>
    <col min="1502" max="1502" width="17.5703125" style="35" customWidth="1"/>
    <col min="1503" max="1503" width="11.5703125" style="35" customWidth="1"/>
    <col min="1504" max="1507" width="11.42578125" style="35"/>
    <col min="1508" max="1508" width="22.5703125" style="35" customWidth="1"/>
    <col min="1509" max="1509" width="14" style="35" customWidth="1"/>
    <col min="1510" max="1510" width="1.7109375" style="35" customWidth="1"/>
    <col min="1511" max="1755" width="11.42578125" style="35"/>
    <col min="1756" max="1756" width="4.42578125" style="35" customWidth="1"/>
    <col min="1757" max="1757" width="11.42578125" style="35"/>
    <col min="1758" max="1758" width="17.5703125" style="35" customWidth="1"/>
    <col min="1759" max="1759" width="11.5703125" style="35" customWidth="1"/>
    <col min="1760" max="1763" width="11.42578125" style="35"/>
    <col min="1764" max="1764" width="22.5703125" style="35" customWidth="1"/>
    <col min="1765" max="1765" width="14" style="35" customWidth="1"/>
    <col min="1766" max="1766" width="1.7109375" style="35" customWidth="1"/>
    <col min="1767" max="2011" width="11.42578125" style="35"/>
    <col min="2012" max="2012" width="4.42578125" style="35" customWidth="1"/>
    <col min="2013" max="2013" width="11.42578125" style="35"/>
    <col min="2014" max="2014" width="17.5703125" style="35" customWidth="1"/>
    <col min="2015" max="2015" width="11.5703125" style="35" customWidth="1"/>
    <col min="2016" max="2019" width="11.42578125" style="35"/>
    <col min="2020" max="2020" width="22.5703125" style="35" customWidth="1"/>
    <col min="2021" max="2021" width="14" style="35" customWidth="1"/>
    <col min="2022" max="2022" width="1.7109375" style="35" customWidth="1"/>
    <col min="2023" max="2267" width="11.42578125" style="35"/>
    <col min="2268" max="2268" width="4.42578125" style="35" customWidth="1"/>
    <col min="2269" max="2269" width="11.42578125" style="35"/>
    <col min="2270" max="2270" width="17.5703125" style="35" customWidth="1"/>
    <col min="2271" max="2271" width="11.5703125" style="35" customWidth="1"/>
    <col min="2272" max="2275" width="11.42578125" style="35"/>
    <col min="2276" max="2276" width="22.5703125" style="35" customWidth="1"/>
    <col min="2277" max="2277" width="14" style="35" customWidth="1"/>
    <col min="2278" max="2278" width="1.7109375" style="35" customWidth="1"/>
    <col min="2279" max="2523" width="11.42578125" style="35"/>
    <col min="2524" max="2524" width="4.42578125" style="35" customWidth="1"/>
    <col min="2525" max="2525" width="11.42578125" style="35"/>
    <col min="2526" max="2526" width="17.5703125" style="35" customWidth="1"/>
    <col min="2527" max="2527" width="11.5703125" style="35" customWidth="1"/>
    <col min="2528" max="2531" width="11.42578125" style="35"/>
    <col min="2532" max="2532" width="22.5703125" style="35" customWidth="1"/>
    <col min="2533" max="2533" width="14" style="35" customWidth="1"/>
    <col min="2534" max="2534" width="1.7109375" style="35" customWidth="1"/>
    <col min="2535" max="2779" width="11.42578125" style="35"/>
    <col min="2780" max="2780" width="4.42578125" style="35" customWidth="1"/>
    <col min="2781" max="2781" width="11.42578125" style="35"/>
    <col min="2782" max="2782" width="17.5703125" style="35" customWidth="1"/>
    <col min="2783" max="2783" width="11.5703125" style="35" customWidth="1"/>
    <col min="2784" max="2787" width="11.42578125" style="35"/>
    <col min="2788" max="2788" width="22.5703125" style="35" customWidth="1"/>
    <col min="2789" max="2789" width="14" style="35" customWidth="1"/>
    <col min="2790" max="2790" width="1.7109375" style="35" customWidth="1"/>
    <col min="2791" max="3035" width="11.42578125" style="35"/>
    <col min="3036" max="3036" width="4.42578125" style="35" customWidth="1"/>
    <col min="3037" max="3037" width="11.42578125" style="35"/>
    <col min="3038" max="3038" width="17.5703125" style="35" customWidth="1"/>
    <col min="3039" max="3039" width="11.5703125" style="35" customWidth="1"/>
    <col min="3040" max="3043" width="11.42578125" style="35"/>
    <col min="3044" max="3044" width="22.5703125" style="35" customWidth="1"/>
    <col min="3045" max="3045" width="14" style="35" customWidth="1"/>
    <col min="3046" max="3046" width="1.7109375" style="35" customWidth="1"/>
    <col min="3047" max="3291" width="11.42578125" style="35"/>
    <col min="3292" max="3292" width="4.42578125" style="35" customWidth="1"/>
    <col min="3293" max="3293" width="11.42578125" style="35"/>
    <col min="3294" max="3294" width="17.5703125" style="35" customWidth="1"/>
    <col min="3295" max="3295" width="11.5703125" style="35" customWidth="1"/>
    <col min="3296" max="3299" width="11.42578125" style="35"/>
    <col min="3300" max="3300" width="22.5703125" style="35" customWidth="1"/>
    <col min="3301" max="3301" width="14" style="35" customWidth="1"/>
    <col min="3302" max="3302" width="1.7109375" style="35" customWidth="1"/>
    <col min="3303" max="3547" width="11.42578125" style="35"/>
    <col min="3548" max="3548" width="4.42578125" style="35" customWidth="1"/>
    <col min="3549" max="3549" width="11.42578125" style="35"/>
    <col min="3550" max="3550" width="17.5703125" style="35" customWidth="1"/>
    <col min="3551" max="3551" width="11.5703125" style="35" customWidth="1"/>
    <col min="3552" max="3555" width="11.42578125" style="35"/>
    <col min="3556" max="3556" width="22.5703125" style="35" customWidth="1"/>
    <col min="3557" max="3557" width="14" style="35" customWidth="1"/>
    <col min="3558" max="3558" width="1.7109375" style="35" customWidth="1"/>
    <col min="3559" max="3803" width="11.42578125" style="35"/>
    <col min="3804" max="3804" width="4.42578125" style="35" customWidth="1"/>
    <col min="3805" max="3805" width="11.42578125" style="35"/>
    <col min="3806" max="3806" width="17.5703125" style="35" customWidth="1"/>
    <col min="3807" max="3807" width="11.5703125" style="35" customWidth="1"/>
    <col min="3808" max="3811" width="11.42578125" style="35"/>
    <col min="3812" max="3812" width="22.5703125" style="35" customWidth="1"/>
    <col min="3813" max="3813" width="14" style="35" customWidth="1"/>
    <col min="3814" max="3814" width="1.7109375" style="35" customWidth="1"/>
    <col min="3815" max="4059" width="11.42578125" style="35"/>
    <col min="4060" max="4060" width="4.42578125" style="35" customWidth="1"/>
    <col min="4061" max="4061" width="11.42578125" style="35"/>
    <col min="4062" max="4062" width="17.5703125" style="35" customWidth="1"/>
    <col min="4063" max="4063" width="11.5703125" style="35" customWidth="1"/>
    <col min="4064" max="4067" width="11.42578125" style="35"/>
    <col min="4068" max="4068" width="22.5703125" style="35" customWidth="1"/>
    <col min="4069" max="4069" width="14" style="35" customWidth="1"/>
    <col min="4070" max="4070" width="1.7109375" style="35" customWidth="1"/>
    <col min="4071" max="4315" width="11.42578125" style="35"/>
    <col min="4316" max="4316" width="4.42578125" style="35" customWidth="1"/>
    <col min="4317" max="4317" width="11.42578125" style="35"/>
    <col min="4318" max="4318" width="17.5703125" style="35" customWidth="1"/>
    <col min="4319" max="4319" width="11.5703125" style="35" customWidth="1"/>
    <col min="4320" max="4323" width="11.42578125" style="35"/>
    <col min="4324" max="4324" width="22.5703125" style="35" customWidth="1"/>
    <col min="4325" max="4325" width="14" style="35" customWidth="1"/>
    <col min="4326" max="4326" width="1.7109375" style="35" customWidth="1"/>
    <col min="4327" max="4571" width="11.42578125" style="35"/>
    <col min="4572" max="4572" width="4.42578125" style="35" customWidth="1"/>
    <col min="4573" max="4573" width="11.42578125" style="35"/>
    <col min="4574" max="4574" width="17.5703125" style="35" customWidth="1"/>
    <col min="4575" max="4575" width="11.5703125" style="35" customWidth="1"/>
    <col min="4576" max="4579" width="11.42578125" style="35"/>
    <col min="4580" max="4580" width="22.5703125" style="35" customWidth="1"/>
    <col min="4581" max="4581" width="14" style="35" customWidth="1"/>
    <col min="4582" max="4582" width="1.7109375" style="35" customWidth="1"/>
    <col min="4583" max="4827" width="11.42578125" style="35"/>
    <col min="4828" max="4828" width="4.42578125" style="35" customWidth="1"/>
    <col min="4829" max="4829" width="11.42578125" style="35"/>
    <col min="4830" max="4830" width="17.5703125" style="35" customWidth="1"/>
    <col min="4831" max="4831" width="11.5703125" style="35" customWidth="1"/>
    <col min="4832" max="4835" width="11.42578125" style="35"/>
    <col min="4836" max="4836" width="22.5703125" style="35" customWidth="1"/>
    <col min="4837" max="4837" width="14" style="35" customWidth="1"/>
    <col min="4838" max="4838" width="1.7109375" style="35" customWidth="1"/>
    <col min="4839" max="5083" width="11.42578125" style="35"/>
    <col min="5084" max="5084" width="4.42578125" style="35" customWidth="1"/>
    <col min="5085" max="5085" width="11.42578125" style="35"/>
    <col min="5086" max="5086" width="17.5703125" style="35" customWidth="1"/>
    <col min="5087" max="5087" width="11.5703125" style="35" customWidth="1"/>
    <col min="5088" max="5091" width="11.42578125" style="35"/>
    <col min="5092" max="5092" width="22.5703125" style="35" customWidth="1"/>
    <col min="5093" max="5093" width="14" style="35" customWidth="1"/>
    <col min="5094" max="5094" width="1.7109375" style="35" customWidth="1"/>
    <col min="5095" max="5339" width="11.42578125" style="35"/>
    <col min="5340" max="5340" width="4.42578125" style="35" customWidth="1"/>
    <col min="5341" max="5341" width="11.42578125" style="35"/>
    <col min="5342" max="5342" width="17.5703125" style="35" customWidth="1"/>
    <col min="5343" max="5343" width="11.5703125" style="35" customWidth="1"/>
    <col min="5344" max="5347" width="11.42578125" style="35"/>
    <col min="5348" max="5348" width="22.5703125" style="35" customWidth="1"/>
    <col min="5349" max="5349" width="14" style="35" customWidth="1"/>
    <col min="5350" max="5350" width="1.7109375" style="35" customWidth="1"/>
    <col min="5351" max="5595" width="11.42578125" style="35"/>
    <col min="5596" max="5596" width="4.42578125" style="35" customWidth="1"/>
    <col min="5597" max="5597" width="11.42578125" style="35"/>
    <col min="5598" max="5598" width="17.5703125" style="35" customWidth="1"/>
    <col min="5599" max="5599" width="11.5703125" style="35" customWidth="1"/>
    <col min="5600" max="5603" width="11.42578125" style="35"/>
    <col min="5604" max="5604" width="22.5703125" style="35" customWidth="1"/>
    <col min="5605" max="5605" width="14" style="35" customWidth="1"/>
    <col min="5606" max="5606" width="1.7109375" style="35" customWidth="1"/>
    <col min="5607" max="5851" width="11.42578125" style="35"/>
    <col min="5852" max="5852" width="4.42578125" style="35" customWidth="1"/>
    <col min="5853" max="5853" width="11.42578125" style="35"/>
    <col min="5854" max="5854" width="17.5703125" style="35" customWidth="1"/>
    <col min="5855" max="5855" width="11.5703125" style="35" customWidth="1"/>
    <col min="5856" max="5859" width="11.42578125" style="35"/>
    <col min="5860" max="5860" width="22.5703125" style="35" customWidth="1"/>
    <col min="5861" max="5861" width="14" style="35" customWidth="1"/>
    <col min="5862" max="5862" width="1.7109375" style="35" customWidth="1"/>
    <col min="5863" max="6107" width="11.42578125" style="35"/>
    <col min="6108" max="6108" width="4.42578125" style="35" customWidth="1"/>
    <col min="6109" max="6109" width="11.42578125" style="35"/>
    <col min="6110" max="6110" width="17.5703125" style="35" customWidth="1"/>
    <col min="6111" max="6111" width="11.5703125" style="35" customWidth="1"/>
    <col min="6112" max="6115" width="11.42578125" style="35"/>
    <col min="6116" max="6116" width="22.5703125" style="35" customWidth="1"/>
    <col min="6117" max="6117" width="14" style="35" customWidth="1"/>
    <col min="6118" max="6118" width="1.7109375" style="35" customWidth="1"/>
    <col min="6119" max="6363" width="11.42578125" style="35"/>
    <col min="6364" max="6364" width="4.42578125" style="35" customWidth="1"/>
    <col min="6365" max="6365" width="11.42578125" style="35"/>
    <col min="6366" max="6366" width="17.5703125" style="35" customWidth="1"/>
    <col min="6367" max="6367" width="11.5703125" style="35" customWidth="1"/>
    <col min="6368" max="6371" width="11.42578125" style="35"/>
    <col min="6372" max="6372" width="22.5703125" style="35" customWidth="1"/>
    <col min="6373" max="6373" width="14" style="35" customWidth="1"/>
    <col min="6374" max="6374" width="1.7109375" style="35" customWidth="1"/>
    <col min="6375" max="6619" width="11.42578125" style="35"/>
    <col min="6620" max="6620" width="4.42578125" style="35" customWidth="1"/>
    <col min="6621" max="6621" width="11.42578125" style="35"/>
    <col min="6622" max="6622" width="17.5703125" style="35" customWidth="1"/>
    <col min="6623" max="6623" width="11.5703125" style="35" customWidth="1"/>
    <col min="6624" max="6627" width="11.42578125" style="35"/>
    <col min="6628" max="6628" width="22.5703125" style="35" customWidth="1"/>
    <col min="6629" max="6629" width="14" style="35" customWidth="1"/>
    <col min="6630" max="6630" width="1.7109375" style="35" customWidth="1"/>
    <col min="6631" max="6875" width="11.42578125" style="35"/>
    <col min="6876" max="6876" width="4.42578125" style="35" customWidth="1"/>
    <col min="6877" max="6877" width="11.42578125" style="35"/>
    <col min="6878" max="6878" width="17.5703125" style="35" customWidth="1"/>
    <col min="6879" max="6879" width="11.5703125" style="35" customWidth="1"/>
    <col min="6880" max="6883" width="11.42578125" style="35"/>
    <col min="6884" max="6884" width="22.5703125" style="35" customWidth="1"/>
    <col min="6885" max="6885" width="14" style="35" customWidth="1"/>
    <col min="6886" max="6886" width="1.7109375" style="35" customWidth="1"/>
    <col min="6887" max="7131" width="11.42578125" style="35"/>
    <col min="7132" max="7132" width="4.42578125" style="35" customWidth="1"/>
    <col min="7133" max="7133" width="11.42578125" style="35"/>
    <col min="7134" max="7134" width="17.5703125" style="35" customWidth="1"/>
    <col min="7135" max="7135" width="11.5703125" style="35" customWidth="1"/>
    <col min="7136" max="7139" width="11.42578125" style="35"/>
    <col min="7140" max="7140" width="22.5703125" style="35" customWidth="1"/>
    <col min="7141" max="7141" width="14" style="35" customWidth="1"/>
    <col min="7142" max="7142" width="1.7109375" style="35" customWidth="1"/>
    <col min="7143" max="7387" width="11.42578125" style="35"/>
    <col min="7388" max="7388" width="4.42578125" style="35" customWidth="1"/>
    <col min="7389" max="7389" width="11.42578125" style="35"/>
    <col min="7390" max="7390" width="17.5703125" style="35" customWidth="1"/>
    <col min="7391" max="7391" width="11.5703125" style="35" customWidth="1"/>
    <col min="7392" max="7395" width="11.42578125" style="35"/>
    <col min="7396" max="7396" width="22.5703125" style="35" customWidth="1"/>
    <col min="7397" max="7397" width="14" style="35" customWidth="1"/>
    <col min="7398" max="7398" width="1.7109375" style="35" customWidth="1"/>
    <col min="7399" max="7643" width="11.42578125" style="35"/>
    <col min="7644" max="7644" width="4.42578125" style="35" customWidth="1"/>
    <col min="7645" max="7645" width="11.42578125" style="35"/>
    <col min="7646" max="7646" width="17.5703125" style="35" customWidth="1"/>
    <col min="7647" max="7647" width="11.5703125" style="35" customWidth="1"/>
    <col min="7648" max="7651" width="11.42578125" style="35"/>
    <col min="7652" max="7652" width="22.5703125" style="35" customWidth="1"/>
    <col min="7653" max="7653" width="14" style="35" customWidth="1"/>
    <col min="7654" max="7654" width="1.7109375" style="35" customWidth="1"/>
    <col min="7655" max="7899" width="11.42578125" style="35"/>
    <col min="7900" max="7900" width="4.42578125" style="35" customWidth="1"/>
    <col min="7901" max="7901" width="11.42578125" style="35"/>
    <col min="7902" max="7902" width="17.5703125" style="35" customWidth="1"/>
    <col min="7903" max="7903" width="11.5703125" style="35" customWidth="1"/>
    <col min="7904" max="7907" width="11.42578125" style="35"/>
    <col min="7908" max="7908" width="22.5703125" style="35" customWidth="1"/>
    <col min="7909" max="7909" width="14" style="35" customWidth="1"/>
    <col min="7910" max="7910" width="1.7109375" style="35" customWidth="1"/>
    <col min="7911" max="8155" width="11.42578125" style="35"/>
    <col min="8156" max="8156" width="4.42578125" style="35" customWidth="1"/>
    <col min="8157" max="8157" width="11.42578125" style="35"/>
    <col min="8158" max="8158" width="17.5703125" style="35" customWidth="1"/>
    <col min="8159" max="8159" width="11.5703125" style="35" customWidth="1"/>
    <col min="8160" max="8163" width="11.42578125" style="35"/>
    <col min="8164" max="8164" width="22.5703125" style="35" customWidth="1"/>
    <col min="8165" max="8165" width="14" style="35" customWidth="1"/>
    <col min="8166" max="8166" width="1.7109375" style="35" customWidth="1"/>
    <col min="8167" max="8411" width="11.42578125" style="35"/>
    <col min="8412" max="8412" width="4.42578125" style="35" customWidth="1"/>
    <col min="8413" max="8413" width="11.42578125" style="35"/>
    <col min="8414" max="8414" width="17.5703125" style="35" customWidth="1"/>
    <col min="8415" max="8415" width="11.5703125" style="35" customWidth="1"/>
    <col min="8416" max="8419" width="11.42578125" style="35"/>
    <col min="8420" max="8420" width="22.5703125" style="35" customWidth="1"/>
    <col min="8421" max="8421" width="14" style="35" customWidth="1"/>
    <col min="8422" max="8422" width="1.7109375" style="35" customWidth="1"/>
    <col min="8423" max="8667" width="11.42578125" style="35"/>
    <col min="8668" max="8668" width="4.42578125" style="35" customWidth="1"/>
    <col min="8669" max="8669" width="11.42578125" style="35"/>
    <col min="8670" max="8670" width="17.5703125" style="35" customWidth="1"/>
    <col min="8671" max="8671" width="11.5703125" style="35" customWidth="1"/>
    <col min="8672" max="8675" width="11.42578125" style="35"/>
    <col min="8676" max="8676" width="22.5703125" style="35" customWidth="1"/>
    <col min="8677" max="8677" width="14" style="35" customWidth="1"/>
    <col min="8678" max="8678" width="1.7109375" style="35" customWidth="1"/>
    <col min="8679" max="8923" width="11.42578125" style="35"/>
    <col min="8924" max="8924" width="4.42578125" style="35" customWidth="1"/>
    <col min="8925" max="8925" width="11.42578125" style="35"/>
    <col min="8926" max="8926" width="17.5703125" style="35" customWidth="1"/>
    <col min="8927" max="8927" width="11.5703125" style="35" customWidth="1"/>
    <col min="8928" max="8931" width="11.42578125" style="35"/>
    <col min="8932" max="8932" width="22.5703125" style="35" customWidth="1"/>
    <col min="8933" max="8933" width="14" style="35" customWidth="1"/>
    <col min="8934" max="8934" width="1.7109375" style="35" customWidth="1"/>
    <col min="8935" max="9179" width="11.42578125" style="35"/>
    <col min="9180" max="9180" width="4.42578125" style="35" customWidth="1"/>
    <col min="9181" max="9181" width="11.42578125" style="35"/>
    <col min="9182" max="9182" width="17.5703125" style="35" customWidth="1"/>
    <col min="9183" max="9183" width="11.5703125" style="35" customWidth="1"/>
    <col min="9184" max="9187" width="11.42578125" style="35"/>
    <col min="9188" max="9188" width="22.5703125" style="35" customWidth="1"/>
    <col min="9189" max="9189" width="14" style="35" customWidth="1"/>
    <col min="9190" max="9190" width="1.7109375" style="35" customWidth="1"/>
    <col min="9191" max="9435" width="11.42578125" style="35"/>
    <col min="9436" max="9436" width="4.42578125" style="35" customWidth="1"/>
    <col min="9437" max="9437" width="11.42578125" style="35"/>
    <col min="9438" max="9438" width="17.5703125" style="35" customWidth="1"/>
    <col min="9439" max="9439" width="11.5703125" style="35" customWidth="1"/>
    <col min="9440" max="9443" width="11.42578125" style="35"/>
    <col min="9444" max="9444" width="22.5703125" style="35" customWidth="1"/>
    <col min="9445" max="9445" width="14" style="35" customWidth="1"/>
    <col min="9446" max="9446" width="1.7109375" style="35" customWidth="1"/>
    <col min="9447" max="9691" width="11.42578125" style="35"/>
    <col min="9692" max="9692" width="4.42578125" style="35" customWidth="1"/>
    <col min="9693" max="9693" width="11.42578125" style="35"/>
    <col min="9694" max="9694" width="17.5703125" style="35" customWidth="1"/>
    <col min="9695" max="9695" width="11.5703125" style="35" customWidth="1"/>
    <col min="9696" max="9699" width="11.42578125" style="35"/>
    <col min="9700" max="9700" width="22.5703125" style="35" customWidth="1"/>
    <col min="9701" max="9701" width="14" style="35" customWidth="1"/>
    <col min="9702" max="9702" width="1.7109375" style="35" customWidth="1"/>
    <col min="9703" max="9947" width="11.42578125" style="35"/>
    <col min="9948" max="9948" width="4.42578125" style="35" customWidth="1"/>
    <col min="9949" max="9949" width="11.42578125" style="35"/>
    <col min="9950" max="9950" width="17.5703125" style="35" customWidth="1"/>
    <col min="9951" max="9951" width="11.5703125" style="35" customWidth="1"/>
    <col min="9952" max="9955" width="11.42578125" style="35"/>
    <col min="9956" max="9956" width="22.5703125" style="35" customWidth="1"/>
    <col min="9957" max="9957" width="14" style="35" customWidth="1"/>
    <col min="9958" max="9958" width="1.7109375" style="35" customWidth="1"/>
    <col min="9959" max="10203" width="11.42578125" style="35"/>
    <col min="10204" max="10204" width="4.42578125" style="35" customWidth="1"/>
    <col min="10205" max="10205" width="11.42578125" style="35"/>
    <col min="10206" max="10206" width="17.5703125" style="35" customWidth="1"/>
    <col min="10207" max="10207" width="11.5703125" style="35" customWidth="1"/>
    <col min="10208" max="10211" width="11.42578125" style="35"/>
    <col min="10212" max="10212" width="22.5703125" style="35" customWidth="1"/>
    <col min="10213" max="10213" width="14" style="35" customWidth="1"/>
    <col min="10214" max="10214" width="1.7109375" style="35" customWidth="1"/>
    <col min="10215" max="10459" width="11.42578125" style="35"/>
    <col min="10460" max="10460" width="4.42578125" style="35" customWidth="1"/>
    <col min="10461" max="10461" width="11.42578125" style="35"/>
    <col min="10462" max="10462" width="17.5703125" style="35" customWidth="1"/>
    <col min="10463" max="10463" width="11.5703125" style="35" customWidth="1"/>
    <col min="10464" max="10467" width="11.42578125" style="35"/>
    <col min="10468" max="10468" width="22.5703125" style="35" customWidth="1"/>
    <col min="10469" max="10469" width="14" style="35" customWidth="1"/>
    <col min="10470" max="10470" width="1.7109375" style="35" customWidth="1"/>
    <col min="10471" max="10715" width="11.42578125" style="35"/>
    <col min="10716" max="10716" width="4.42578125" style="35" customWidth="1"/>
    <col min="10717" max="10717" width="11.42578125" style="35"/>
    <col min="10718" max="10718" width="17.5703125" style="35" customWidth="1"/>
    <col min="10719" max="10719" width="11.5703125" style="35" customWidth="1"/>
    <col min="10720" max="10723" width="11.42578125" style="35"/>
    <col min="10724" max="10724" width="22.5703125" style="35" customWidth="1"/>
    <col min="10725" max="10725" width="14" style="35" customWidth="1"/>
    <col min="10726" max="10726" width="1.7109375" style="35" customWidth="1"/>
    <col min="10727" max="10971" width="11.42578125" style="35"/>
    <col min="10972" max="10972" width="4.42578125" style="35" customWidth="1"/>
    <col min="10973" max="10973" width="11.42578125" style="35"/>
    <col min="10974" max="10974" width="17.5703125" style="35" customWidth="1"/>
    <col min="10975" max="10975" width="11.5703125" style="35" customWidth="1"/>
    <col min="10976" max="10979" width="11.42578125" style="35"/>
    <col min="10980" max="10980" width="22.5703125" style="35" customWidth="1"/>
    <col min="10981" max="10981" width="14" style="35" customWidth="1"/>
    <col min="10982" max="10982" width="1.7109375" style="35" customWidth="1"/>
    <col min="10983" max="11227" width="11.42578125" style="35"/>
    <col min="11228" max="11228" width="4.42578125" style="35" customWidth="1"/>
    <col min="11229" max="11229" width="11.42578125" style="35"/>
    <col min="11230" max="11230" width="17.5703125" style="35" customWidth="1"/>
    <col min="11231" max="11231" width="11.5703125" style="35" customWidth="1"/>
    <col min="11232" max="11235" width="11.42578125" style="35"/>
    <col min="11236" max="11236" width="22.5703125" style="35" customWidth="1"/>
    <col min="11237" max="11237" width="14" style="35" customWidth="1"/>
    <col min="11238" max="11238" width="1.7109375" style="35" customWidth="1"/>
    <col min="11239" max="11483" width="11.42578125" style="35"/>
    <col min="11484" max="11484" width="4.42578125" style="35" customWidth="1"/>
    <col min="11485" max="11485" width="11.42578125" style="35"/>
    <col min="11486" max="11486" width="17.5703125" style="35" customWidth="1"/>
    <col min="11487" max="11487" width="11.5703125" style="35" customWidth="1"/>
    <col min="11488" max="11491" width="11.42578125" style="35"/>
    <col min="11492" max="11492" width="22.5703125" style="35" customWidth="1"/>
    <col min="11493" max="11493" width="14" style="35" customWidth="1"/>
    <col min="11494" max="11494" width="1.7109375" style="35" customWidth="1"/>
    <col min="11495" max="11739" width="11.42578125" style="35"/>
    <col min="11740" max="11740" width="4.42578125" style="35" customWidth="1"/>
    <col min="11741" max="11741" width="11.42578125" style="35"/>
    <col min="11742" max="11742" width="17.5703125" style="35" customWidth="1"/>
    <col min="11743" max="11743" width="11.5703125" style="35" customWidth="1"/>
    <col min="11744" max="11747" width="11.42578125" style="35"/>
    <col min="11748" max="11748" width="22.5703125" style="35" customWidth="1"/>
    <col min="11749" max="11749" width="14" style="35" customWidth="1"/>
    <col min="11750" max="11750" width="1.7109375" style="35" customWidth="1"/>
    <col min="11751" max="11995" width="11.42578125" style="35"/>
    <col min="11996" max="11996" width="4.42578125" style="35" customWidth="1"/>
    <col min="11997" max="11997" width="11.42578125" style="35"/>
    <col min="11998" max="11998" width="17.5703125" style="35" customWidth="1"/>
    <col min="11999" max="11999" width="11.5703125" style="35" customWidth="1"/>
    <col min="12000" max="12003" width="11.42578125" style="35"/>
    <col min="12004" max="12004" width="22.5703125" style="35" customWidth="1"/>
    <col min="12005" max="12005" width="14" style="35" customWidth="1"/>
    <col min="12006" max="12006" width="1.7109375" style="35" customWidth="1"/>
    <col min="12007" max="12251" width="11.42578125" style="35"/>
    <col min="12252" max="12252" width="4.42578125" style="35" customWidth="1"/>
    <col min="12253" max="12253" width="11.42578125" style="35"/>
    <col min="12254" max="12254" width="17.5703125" style="35" customWidth="1"/>
    <col min="12255" max="12255" width="11.5703125" style="35" customWidth="1"/>
    <col min="12256" max="12259" width="11.42578125" style="35"/>
    <col min="12260" max="12260" width="22.5703125" style="35" customWidth="1"/>
    <col min="12261" max="12261" width="14" style="35" customWidth="1"/>
    <col min="12262" max="12262" width="1.7109375" style="35" customWidth="1"/>
    <col min="12263" max="12507" width="11.42578125" style="35"/>
    <col min="12508" max="12508" width="4.42578125" style="35" customWidth="1"/>
    <col min="12509" max="12509" width="11.42578125" style="35"/>
    <col min="12510" max="12510" width="17.5703125" style="35" customWidth="1"/>
    <col min="12511" max="12511" width="11.5703125" style="35" customWidth="1"/>
    <col min="12512" max="12515" width="11.42578125" style="35"/>
    <col min="12516" max="12516" width="22.5703125" style="35" customWidth="1"/>
    <col min="12517" max="12517" width="14" style="35" customWidth="1"/>
    <col min="12518" max="12518" width="1.7109375" style="35" customWidth="1"/>
    <col min="12519" max="12763" width="11.42578125" style="35"/>
    <col min="12764" max="12764" width="4.42578125" style="35" customWidth="1"/>
    <col min="12765" max="12765" width="11.42578125" style="35"/>
    <col min="12766" max="12766" width="17.5703125" style="35" customWidth="1"/>
    <col min="12767" max="12767" width="11.5703125" style="35" customWidth="1"/>
    <col min="12768" max="12771" width="11.42578125" style="35"/>
    <col min="12772" max="12772" width="22.5703125" style="35" customWidth="1"/>
    <col min="12773" max="12773" width="14" style="35" customWidth="1"/>
    <col min="12774" max="12774" width="1.7109375" style="35" customWidth="1"/>
    <col min="12775" max="13019" width="11.42578125" style="35"/>
    <col min="13020" max="13020" width="4.42578125" style="35" customWidth="1"/>
    <col min="13021" max="13021" width="11.42578125" style="35"/>
    <col min="13022" max="13022" width="17.5703125" style="35" customWidth="1"/>
    <col min="13023" max="13023" width="11.5703125" style="35" customWidth="1"/>
    <col min="13024" max="13027" width="11.42578125" style="35"/>
    <col min="13028" max="13028" width="22.5703125" style="35" customWidth="1"/>
    <col min="13029" max="13029" width="14" style="35" customWidth="1"/>
    <col min="13030" max="13030" width="1.7109375" style="35" customWidth="1"/>
    <col min="13031" max="13275" width="11.42578125" style="35"/>
    <col min="13276" max="13276" width="4.42578125" style="35" customWidth="1"/>
    <col min="13277" max="13277" width="11.42578125" style="35"/>
    <col min="13278" max="13278" width="17.5703125" style="35" customWidth="1"/>
    <col min="13279" max="13279" width="11.5703125" style="35" customWidth="1"/>
    <col min="13280" max="13283" width="11.42578125" style="35"/>
    <col min="13284" max="13284" width="22.5703125" style="35" customWidth="1"/>
    <col min="13285" max="13285" width="14" style="35" customWidth="1"/>
    <col min="13286" max="13286" width="1.7109375" style="35" customWidth="1"/>
    <col min="13287" max="13531" width="11.42578125" style="35"/>
    <col min="13532" max="13532" width="4.42578125" style="35" customWidth="1"/>
    <col min="13533" max="13533" width="11.42578125" style="35"/>
    <col min="13534" max="13534" width="17.5703125" style="35" customWidth="1"/>
    <col min="13535" max="13535" width="11.5703125" style="35" customWidth="1"/>
    <col min="13536" max="13539" width="11.42578125" style="35"/>
    <col min="13540" max="13540" width="22.5703125" style="35" customWidth="1"/>
    <col min="13541" max="13541" width="14" style="35" customWidth="1"/>
    <col min="13542" max="13542" width="1.7109375" style="35" customWidth="1"/>
    <col min="13543" max="13787" width="11.42578125" style="35"/>
    <col min="13788" max="13788" width="4.42578125" style="35" customWidth="1"/>
    <col min="13789" max="13789" width="11.42578125" style="35"/>
    <col min="13790" max="13790" width="17.5703125" style="35" customWidth="1"/>
    <col min="13791" max="13791" width="11.5703125" style="35" customWidth="1"/>
    <col min="13792" max="13795" width="11.42578125" style="35"/>
    <col min="13796" max="13796" width="22.5703125" style="35" customWidth="1"/>
    <col min="13797" max="13797" width="14" style="35" customWidth="1"/>
    <col min="13798" max="13798" width="1.7109375" style="35" customWidth="1"/>
    <col min="13799" max="14043" width="11.42578125" style="35"/>
    <col min="14044" max="14044" width="4.42578125" style="35" customWidth="1"/>
    <col min="14045" max="14045" width="11.42578125" style="35"/>
    <col min="14046" max="14046" width="17.5703125" style="35" customWidth="1"/>
    <col min="14047" max="14047" width="11.5703125" style="35" customWidth="1"/>
    <col min="14048" max="14051" width="11.42578125" style="35"/>
    <col min="14052" max="14052" width="22.5703125" style="35" customWidth="1"/>
    <col min="14053" max="14053" width="14" style="35" customWidth="1"/>
    <col min="14054" max="14054" width="1.7109375" style="35" customWidth="1"/>
    <col min="14055" max="14299" width="11.42578125" style="35"/>
    <col min="14300" max="14300" width="4.42578125" style="35" customWidth="1"/>
    <col min="14301" max="14301" width="11.42578125" style="35"/>
    <col min="14302" max="14302" width="17.5703125" style="35" customWidth="1"/>
    <col min="14303" max="14303" width="11.5703125" style="35" customWidth="1"/>
    <col min="14304" max="14307" width="11.42578125" style="35"/>
    <col min="14308" max="14308" width="22.5703125" style="35" customWidth="1"/>
    <col min="14309" max="14309" width="14" style="35" customWidth="1"/>
    <col min="14310" max="14310" width="1.7109375" style="35" customWidth="1"/>
    <col min="14311" max="14555" width="11.42578125" style="35"/>
    <col min="14556" max="14556" width="4.42578125" style="35" customWidth="1"/>
    <col min="14557" max="14557" width="11.42578125" style="35"/>
    <col min="14558" max="14558" width="17.5703125" style="35" customWidth="1"/>
    <col min="14559" max="14559" width="11.5703125" style="35" customWidth="1"/>
    <col min="14560" max="14563" width="11.42578125" style="35"/>
    <col min="14564" max="14564" width="22.5703125" style="35" customWidth="1"/>
    <col min="14565" max="14565" width="14" style="35" customWidth="1"/>
    <col min="14566" max="14566" width="1.7109375" style="35" customWidth="1"/>
    <col min="14567" max="14811" width="11.42578125" style="35"/>
    <col min="14812" max="14812" width="4.42578125" style="35" customWidth="1"/>
    <col min="14813" max="14813" width="11.42578125" style="35"/>
    <col min="14814" max="14814" width="17.5703125" style="35" customWidth="1"/>
    <col min="14815" max="14815" width="11.5703125" style="35" customWidth="1"/>
    <col min="14816" max="14819" width="11.42578125" style="35"/>
    <col min="14820" max="14820" width="22.5703125" style="35" customWidth="1"/>
    <col min="14821" max="14821" width="14" style="35" customWidth="1"/>
    <col min="14822" max="14822" width="1.7109375" style="35" customWidth="1"/>
    <col min="14823" max="15067" width="11.42578125" style="35"/>
    <col min="15068" max="15068" width="4.42578125" style="35" customWidth="1"/>
    <col min="15069" max="15069" width="11.42578125" style="35"/>
    <col min="15070" max="15070" width="17.5703125" style="35" customWidth="1"/>
    <col min="15071" max="15071" width="11.5703125" style="35" customWidth="1"/>
    <col min="15072" max="15075" width="11.42578125" style="35"/>
    <col min="15076" max="15076" width="22.5703125" style="35" customWidth="1"/>
    <col min="15077" max="15077" width="14" style="35" customWidth="1"/>
    <col min="15078" max="15078" width="1.7109375" style="35" customWidth="1"/>
    <col min="15079" max="15323" width="11.42578125" style="35"/>
    <col min="15324" max="15324" width="4.42578125" style="35" customWidth="1"/>
    <col min="15325" max="15325" width="11.42578125" style="35"/>
    <col min="15326" max="15326" width="17.5703125" style="35" customWidth="1"/>
    <col min="15327" max="15327" width="11.5703125" style="35" customWidth="1"/>
    <col min="15328" max="15331" width="11.42578125" style="35"/>
    <col min="15332" max="15332" width="22.5703125" style="35" customWidth="1"/>
    <col min="15333" max="15333" width="14" style="35" customWidth="1"/>
    <col min="15334" max="15334" width="1.7109375" style="35" customWidth="1"/>
    <col min="15335" max="15579" width="11.42578125" style="35"/>
    <col min="15580" max="15580" width="4.42578125" style="35" customWidth="1"/>
    <col min="15581" max="15581" width="11.42578125" style="35"/>
    <col min="15582" max="15582" width="17.5703125" style="35" customWidth="1"/>
    <col min="15583" max="15583" width="11.5703125" style="35" customWidth="1"/>
    <col min="15584" max="15587" width="11.42578125" style="35"/>
    <col min="15588" max="15588" width="22.5703125" style="35" customWidth="1"/>
    <col min="15589" max="15589" width="14" style="35" customWidth="1"/>
    <col min="15590" max="15590" width="1.7109375" style="35" customWidth="1"/>
    <col min="15591" max="15835" width="11.42578125" style="35"/>
    <col min="15836" max="15836" width="4.42578125" style="35" customWidth="1"/>
    <col min="15837" max="15837" width="11.42578125" style="35"/>
    <col min="15838" max="15838" width="17.5703125" style="35" customWidth="1"/>
    <col min="15839" max="15839" width="11.5703125" style="35" customWidth="1"/>
    <col min="15840" max="15843" width="11.42578125" style="35"/>
    <col min="15844" max="15844" width="22.5703125" style="35" customWidth="1"/>
    <col min="15845" max="15845" width="14" style="35" customWidth="1"/>
    <col min="15846" max="15846" width="1.7109375" style="35" customWidth="1"/>
    <col min="15847" max="16091" width="11.42578125" style="35"/>
    <col min="16092" max="16092" width="4.42578125" style="35" customWidth="1"/>
    <col min="16093" max="16093" width="11.42578125" style="35"/>
    <col min="16094" max="16094" width="17.5703125" style="35" customWidth="1"/>
    <col min="16095" max="16095" width="11.5703125" style="35" customWidth="1"/>
    <col min="16096" max="16099" width="11.42578125" style="35"/>
    <col min="16100" max="16100" width="22.5703125" style="35" customWidth="1"/>
    <col min="16101" max="16101" width="21.5703125" style="35" bestFit="1" customWidth="1"/>
    <col min="16102" max="16102" width="1.7109375" style="35" customWidth="1"/>
    <col min="16103" max="16384" width="11.42578125" style="35"/>
  </cols>
  <sheetData>
    <row r="1" spans="2:10 16098:16101" ht="18" customHeight="1" thickBot="1" x14ac:dyDescent="0.25"/>
    <row r="2" spans="2:10 16098:16101" ht="19.5" customHeight="1" x14ac:dyDescent="0.2">
      <c r="B2" s="36"/>
      <c r="C2" s="37"/>
      <c r="D2" s="38" t="s">
        <v>110</v>
      </c>
      <c r="E2" s="39"/>
      <c r="F2" s="39"/>
      <c r="G2" s="39"/>
      <c r="H2" s="39"/>
      <c r="I2" s="40"/>
      <c r="J2" s="41" t="s">
        <v>111</v>
      </c>
    </row>
    <row r="3" spans="2:10 16098:16101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 16098:16101" x14ac:dyDescent="0.2">
      <c r="B4" s="42"/>
      <c r="C4" s="43"/>
      <c r="E4" s="39"/>
      <c r="F4" s="39"/>
      <c r="G4" s="39"/>
      <c r="H4" s="39"/>
      <c r="I4" s="40"/>
      <c r="J4" s="41" t="s">
        <v>112</v>
      </c>
    </row>
    <row r="5" spans="2:10 16098:16101" x14ac:dyDescent="0.2">
      <c r="B5" s="42"/>
      <c r="C5" s="43"/>
      <c r="D5" s="88" t="s">
        <v>113</v>
      </c>
      <c r="E5" s="89"/>
      <c r="F5" s="89"/>
      <c r="G5" s="89"/>
      <c r="H5" s="89"/>
      <c r="I5" s="90"/>
      <c r="J5" s="51"/>
      <c r="WUD5" s="57"/>
    </row>
    <row r="6" spans="2:10 16098:16101" ht="13.5" thickBot="1" x14ac:dyDescent="0.25">
      <c r="B6" s="52"/>
      <c r="C6" s="53"/>
      <c r="D6" s="44"/>
      <c r="E6" s="45"/>
      <c r="F6" s="45"/>
      <c r="G6" s="45"/>
      <c r="H6" s="45"/>
      <c r="I6" s="46"/>
      <c r="J6" s="47"/>
      <c r="WUE6" s="35" t="s">
        <v>114</v>
      </c>
      <c r="WUF6" s="35" t="s">
        <v>115</v>
      </c>
      <c r="WUG6" s="78">
        <f ca="1">+TODAY()</f>
        <v>45260</v>
      </c>
    </row>
    <row r="7" spans="2:10 16098:16101" x14ac:dyDescent="0.2">
      <c r="B7" s="54"/>
      <c r="J7" s="55"/>
    </row>
    <row r="8" spans="2:10 16098:16101" x14ac:dyDescent="0.2">
      <c r="B8" s="54"/>
      <c r="J8" s="55"/>
    </row>
    <row r="9" spans="2:10 16098:16101" x14ac:dyDescent="0.2">
      <c r="B9" s="54"/>
      <c r="C9" s="56" t="s">
        <v>121</v>
      </c>
      <c r="D9" s="78"/>
      <c r="E9" s="57"/>
      <c r="J9" s="55"/>
    </row>
    <row r="10" spans="2:10 16098:16101" x14ac:dyDescent="0.2">
      <c r="B10" s="54"/>
      <c r="J10" s="55"/>
    </row>
    <row r="11" spans="2:10 16098:16101" x14ac:dyDescent="0.2">
      <c r="B11" s="54"/>
      <c r="C11" s="56" t="s">
        <v>90</v>
      </c>
      <c r="J11" s="55"/>
    </row>
    <row r="12" spans="2:10 16098:16101" x14ac:dyDescent="0.2">
      <c r="B12" s="54"/>
      <c r="C12" s="56" t="s">
        <v>91</v>
      </c>
      <c r="J12" s="55"/>
    </row>
    <row r="13" spans="2:10 16098:16101" x14ac:dyDescent="0.2">
      <c r="B13" s="54"/>
      <c r="J13" s="55"/>
    </row>
    <row r="14" spans="2:10 16098:16101" x14ac:dyDescent="0.2">
      <c r="B14" s="54"/>
      <c r="C14" s="35" t="s">
        <v>116</v>
      </c>
      <c r="J14" s="55"/>
    </row>
    <row r="15" spans="2:10 16098:16101" x14ac:dyDescent="0.2">
      <c r="B15" s="54"/>
      <c r="C15" s="58"/>
      <c r="J15" s="55"/>
    </row>
    <row r="16" spans="2:10 16098:16101" x14ac:dyDescent="0.2">
      <c r="B16" s="54"/>
      <c r="C16" s="79" t="s">
        <v>124</v>
      </c>
      <c r="D16" s="57"/>
      <c r="H16" s="59" t="s">
        <v>92</v>
      </c>
      <c r="I16" s="59" t="s">
        <v>93</v>
      </c>
      <c r="J16" s="55"/>
    </row>
    <row r="17" spans="2:10" x14ac:dyDescent="0.2">
      <c r="B17" s="54"/>
      <c r="C17" s="56" t="s">
        <v>94</v>
      </c>
      <c r="D17" s="56"/>
      <c r="E17" s="56"/>
      <c r="F17" s="56"/>
      <c r="H17" s="80">
        <v>12</v>
      </c>
      <c r="I17" s="81">
        <v>10656600</v>
      </c>
      <c r="J17" s="55"/>
    </row>
    <row r="18" spans="2:10" x14ac:dyDescent="0.2">
      <c r="B18" s="54"/>
      <c r="C18" s="35" t="s">
        <v>95</v>
      </c>
      <c r="H18" s="82"/>
      <c r="I18" s="83">
        <v>0</v>
      </c>
      <c r="J18" s="55"/>
    </row>
    <row r="19" spans="2:10" x14ac:dyDescent="0.2">
      <c r="B19" s="54"/>
      <c r="C19" s="35" t="s">
        <v>96</v>
      </c>
      <c r="H19" s="82">
        <v>5</v>
      </c>
      <c r="I19" s="83">
        <v>9510000</v>
      </c>
      <c r="J19" s="55"/>
    </row>
    <row r="20" spans="2:10" x14ac:dyDescent="0.2">
      <c r="B20" s="54"/>
      <c r="C20" s="35" t="s">
        <v>98</v>
      </c>
      <c r="H20" s="82">
        <v>0</v>
      </c>
      <c r="I20" s="83">
        <v>0</v>
      </c>
      <c r="J20" s="55"/>
    </row>
    <row r="21" spans="2:10" x14ac:dyDescent="0.2">
      <c r="B21" s="54"/>
      <c r="C21" s="35" t="s">
        <v>59</v>
      </c>
      <c r="H21" s="84">
        <v>7</v>
      </c>
      <c r="I21" s="85">
        <v>666600</v>
      </c>
      <c r="J21" s="55"/>
    </row>
    <row r="22" spans="2:10" x14ac:dyDescent="0.2">
      <c r="B22" s="54"/>
      <c r="C22" s="56" t="s">
        <v>117</v>
      </c>
      <c r="D22" s="56"/>
      <c r="E22" s="56"/>
      <c r="F22" s="56"/>
      <c r="H22" s="82">
        <f>SUM(H18:H21)</f>
        <v>12</v>
      </c>
      <c r="I22" s="81">
        <f>(I18+I19+I20+I21)</f>
        <v>10176600</v>
      </c>
      <c r="J22" s="55"/>
    </row>
    <row r="23" spans="2:10" ht="13.5" thickBot="1" x14ac:dyDescent="0.25">
      <c r="B23" s="54"/>
      <c r="C23" s="56"/>
      <c r="D23" s="56"/>
      <c r="H23" s="86"/>
      <c r="I23" s="87"/>
      <c r="J23" s="55"/>
    </row>
    <row r="24" spans="2:10" ht="13.5" thickTop="1" x14ac:dyDescent="0.2">
      <c r="B24" s="54"/>
      <c r="C24" s="56"/>
      <c r="D24" s="56"/>
      <c r="H24" s="71"/>
      <c r="I24" s="63"/>
      <c r="J24" s="55"/>
    </row>
    <row r="25" spans="2:10" x14ac:dyDescent="0.2">
      <c r="B25" s="54"/>
      <c r="C25" s="56"/>
      <c r="D25" s="56"/>
      <c r="H25" s="71"/>
      <c r="I25" s="63"/>
      <c r="J25" s="55"/>
    </row>
    <row r="26" spans="2:10" x14ac:dyDescent="0.2">
      <c r="B26" s="54"/>
      <c r="C26" s="56"/>
      <c r="D26" s="56"/>
      <c r="H26" s="71"/>
      <c r="I26" s="63"/>
      <c r="J26" s="55"/>
    </row>
    <row r="27" spans="2:10" x14ac:dyDescent="0.2">
      <c r="B27" s="54"/>
      <c r="G27" s="71"/>
      <c r="H27" s="71"/>
      <c r="I27" s="71"/>
      <c r="J27" s="55"/>
    </row>
    <row r="28" spans="2:10" ht="13.5" thickBot="1" x14ac:dyDescent="0.25">
      <c r="B28" s="54"/>
      <c r="C28" s="72" t="s">
        <v>118</v>
      </c>
      <c r="D28" s="72"/>
      <c r="G28" s="72" t="s">
        <v>107</v>
      </c>
      <c r="H28" s="73"/>
      <c r="I28" s="71"/>
      <c r="J28" s="55"/>
    </row>
    <row r="29" spans="2:10" x14ac:dyDescent="0.2">
      <c r="B29" s="54"/>
      <c r="C29" s="56" t="s">
        <v>119</v>
      </c>
      <c r="D29" s="74"/>
      <c r="G29" s="74" t="s">
        <v>120</v>
      </c>
      <c r="H29" s="71"/>
      <c r="I29" s="71"/>
      <c r="J29" s="55"/>
    </row>
    <row r="30" spans="2:10" ht="18.75" customHeight="1" thickBot="1" x14ac:dyDescent="0.25">
      <c r="B30" s="75"/>
      <c r="C30" s="76"/>
      <c r="D30" s="76"/>
      <c r="E30" s="76"/>
      <c r="F30" s="76"/>
      <c r="G30" s="73"/>
      <c r="H30" s="73"/>
      <c r="I30" s="73"/>
      <c r="J30" s="77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cp:lastPrinted>2023-11-15T13:38:42Z</cp:lastPrinted>
  <dcterms:created xsi:type="dcterms:W3CDTF">2022-06-01T14:39:12Z</dcterms:created>
  <dcterms:modified xsi:type="dcterms:W3CDTF">2023-11-30T18:39:28Z</dcterms:modified>
</cp:coreProperties>
</file>