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900091143 EMPRESA SOCIAL DEL ESTADO PASTO SALUD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T1" i="2"/>
  <c r="Q4" i="1" l="1"/>
</calcChain>
</file>

<file path=xl/sharedStrings.xml><?xml version="1.0" encoding="utf-8"?>
<sst xmlns="http://schemas.openxmlformats.org/spreadsheetml/2006/main" count="126" uniqueCount="84">
  <si>
    <t>TipoId</t>
  </si>
  <si>
    <t>Identificacion</t>
  </si>
  <si>
    <t>NomPaciente</t>
  </si>
  <si>
    <t>NombrePlan</t>
  </si>
  <si>
    <t>Tercero</t>
  </si>
  <si>
    <t>Nombre</t>
  </si>
  <si>
    <t>Cuenta</t>
  </si>
  <si>
    <t>NumDocumento</t>
  </si>
  <si>
    <t>FechaFactura</t>
  </si>
  <si>
    <t>FechaRadicacion</t>
  </si>
  <si>
    <t>ValorFact</t>
  </si>
  <si>
    <t>Pagos</t>
  </si>
  <si>
    <t>PagosDeb</t>
  </si>
  <si>
    <t>Glosas</t>
  </si>
  <si>
    <t>GlosasDeb</t>
  </si>
  <si>
    <t>Devoluciones</t>
  </si>
  <si>
    <t>Saldo</t>
  </si>
  <si>
    <t>RC</t>
  </si>
  <si>
    <t>MISHEL DAYAN ORTEGA OCAMPO</t>
  </si>
  <si>
    <t>3204-COMFENALCO VALLE CONTRIBUTIVO</t>
  </si>
  <si>
    <t>COMFENALCO VALLE</t>
  </si>
  <si>
    <t>FEPS1123247</t>
  </si>
  <si>
    <t>CC</t>
  </si>
  <si>
    <t>ANTONY JHONNY MURILLO BENITEZ</t>
  </si>
  <si>
    <t>FEPS1632981</t>
  </si>
  <si>
    <t>NIT</t>
  </si>
  <si>
    <t>PRESTADOR</t>
  </si>
  <si>
    <t>EMPRESA SOCIAL DEL ESTADO PASTO SALUD</t>
  </si>
  <si>
    <t>Saldo IPS</t>
  </si>
  <si>
    <t>Estado de Factura EPS Agosto 24</t>
  </si>
  <si>
    <t>Boxalud</t>
  </si>
  <si>
    <t xml:space="preserve">Fecha de radicacion EPS </t>
  </si>
  <si>
    <t>Devuelta CA</t>
  </si>
  <si>
    <t>FACTURA ACEPTADA POR LA IPS</t>
  </si>
  <si>
    <t>Devuelta</t>
  </si>
  <si>
    <t>Se sostiene devolucion de la factura, se sigue presentando inconsistencia en la autorizacion, no se evidencia autorizacion para este servicios, la autorizacion soportada no va dirigida al prestador.</t>
  </si>
  <si>
    <t>Observacion objeccion</t>
  </si>
  <si>
    <t>Valor Devolucion</t>
  </si>
  <si>
    <t>FACTURA DEVUELTA</t>
  </si>
  <si>
    <t xml:space="preserve">Valor total bruto </t>
  </si>
  <si>
    <t>Valor radicado</t>
  </si>
  <si>
    <t>Valor glosa aceptada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</si>
  <si>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</si>
  <si>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</si>
  <si>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</si>
  <si>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</si>
  <si>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</si>
  <si>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</si>
  <si>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</si>
  <si>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</si>
  <si>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</si>
  <si>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</si>
  <si>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</si>
  <si>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</si>
  <si>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</si>
  <si>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</si>
  <si>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</si>
  <si>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</si>
  <si>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</si>
  <si>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</si>
  <si>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</si>
  <si>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</si>
  <si>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</si>
  <si>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</si>
  <si>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</si>
  <si>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Santiago de Cali, Agosto 24 del 2024</t>
  </si>
  <si>
    <t>Con Corte al dia: 31/07/2024</t>
  </si>
  <si>
    <t>NIT: 900091143</t>
  </si>
  <si>
    <t>Señores: EMPRESA SOCIAL DEL ESTADO PASTO SALUD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</si>
  <si>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</si>
  <si>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</si>
  <si>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</si>
  <si>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</si>
  <si>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</si>
  <si>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</si>
  <si>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</si>
  <si>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</si>
  <si>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</si>
  <si>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</si>
  <si>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</si>
  <si>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</si>
  <si>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Yeimmy Tatiana Tobar G.</t>
  </si>
  <si>
    <t>Técnico Administrativo - Cartera</t>
  </si>
  <si>
    <t>A continuacion me permito remitir nuestra respuesta al estado de cartera presentado en la fecha: 22/08/2024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</si>
</sst>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7" fontId="1" fillId="0" borderId="0" applyFont="0" applyFill="0" applyBorder="0" applyAlignment="0" applyProtection="0"/>
  </cellStyleXfs>
  <cellXfs count="108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44" fontId="0" fillId="0" borderId="1" xfId="1" applyFont="1" applyBorder="1"/>
    <xf numFmtId="44" fontId="2" fillId="2" borderId="0" xfId="0" applyNumberFormat="1" applyFont="1" applyFill="1"/>
    <xf numFmtId="0" fontId="0" fillId="3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65" fontId="0" fillId="0" borderId="0" xfId="2" applyNumberFormat="1" applyFont="1"/>
    <xf numFmtId="165" fontId="0" fillId="0" borderId="1" xfId="2" applyNumberFormat="1" applyFont="1" applyBorder="1"/>
    <xf numFmtId="165" fontId="2" fillId="0" borderId="0" xfId="2" applyNumberFormat="1" applyFont="1"/>
    <xf numFmtId="0" fontId="2" fillId="0" borderId="1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165" fontId="2" fillId="4" borderId="1" xfId="2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165" fontId="2" fillId="5" borderId="1" xfId="2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" fillId="0" borderId="0" xfId="3" applyFont="1"/>
    <xf numFmtId="0" fontId="5" fillId="0" borderId="2" xfId="3" applyFont="1" applyBorder="1" applyAlignment="1">
      <alignment horizontal="centerContinuous"/>
    </xf>
    <xf numFmtId="0" fontId="5" fillId="0" borderId="3" xfId="3" applyFont="1" applyBorder="1" applyAlignment="1">
      <alignment horizontal="centerContinuous"/>
    </xf>
    <xf numFmtId="0" fontId="6" fillId="0" borderId="2" xfId="3" applyFont="1" applyBorder="1" applyAlignment="1">
      <alignment horizontal="centerContinuous" vertical="center"/>
    </xf>
    <xf numFmtId="0" fontId="6" fillId="0" borderId="4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/>
    </xf>
    <xf numFmtId="0" fontId="5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 vertical="center"/>
    </xf>
    <xf numFmtId="0" fontId="6" fillId="0" borderId="10" xfId="3" applyFont="1" applyBorder="1" applyAlignment="1">
      <alignment horizontal="centerContinuous" vertical="center"/>
    </xf>
    <xf numFmtId="0" fontId="6" fillId="0" borderId="11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 vertical="center"/>
    </xf>
    <xf numFmtId="0" fontId="6" fillId="0" borderId="0" xfId="3" applyFont="1" applyAlignment="1">
      <alignment horizontal="centerContinuous" vertical="center"/>
    </xf>
    <xf numFmtId="0" fontId="6" fillId="0" borderId="7" xfId="3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/>
    </xf>
    <xf numFmtId="0" fontId="5" fillId="0" borderId="6" xfId="3" applyFont="1" applyBorder="1"/>
    <xf numFmtId="0" fontId="5" fillId="0" borderId="7" xfId="3" applyFont="1" applyBorder="1"/>
    <xf numFmtId="0" fontId="6" fillId="0" borderId="0" xfId="3" applyFont="1"/>
    <xf numFmtId="14" fontId="5" fillId="0" borderId="0" xfId="3" applyNumberFormat="1" applyFont="1"/>
    <xf numFmtId="166" fontId="5" fillId="0" borderId="0" xfId="3" applyNumberFormat="1" applyFont="1"/>
    <xf numFmtId="0" fontId="4" fillId="0" borderId="0" xfId="3" applyFont="1"/>
    <xf numFmtId="14" fontId="5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68" fontId="7" fillId="0" borderId="0" xfId="4" applyNumberFormat="1" applyFont="1" applyAlignment="1">
      <alignment horizontal="center"/>
    </xf>
    <xf numFmtId="169" fontId="7" fillId="0" borderId="0" xfId="1" applyNumberFormat="1" applyFont="1" applyAlignment="1">
      <alignment horizontal="right"/>
    </xf>
    <xf numFmtId="169" fontId="5" fillId="0" borderId="0" xfId="1" applyNumberFormat="1" applyFont="1"/>
    <xf numFmtId="168" fontId="4" fillId="0" borderId="0" xfId="4" applyNumberFormat="1" applyFont="1" applyAlignment="1">
      <alignment horizontal="center"/>
    </xf>
    <xf numFmtId="169" fontId="4" fillId="0" borderId="0" xfId="1" applyNumberFormat="1" applyFont="1" applyAlignment="1">
      <alignment horizontal="right"/>
    </xf>
    <xf numFmtId="168" fontId="5" fillId="0" borderId="0" xfId="4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69" fontId="5" fillId="0" borderId="0" xfId="3" applyNumberFormat="1" applyFont="1"/>
    <xf numFmtId="168" fontId="5" fillId="0" borderId="9" xfId="4" applyNumberFormat="1" applyFont="1" applyBorder="1" applyAlignment="1">
      <alignment horizontal="center"/>
    </xf>
    <xf numFmtId="169" fontId="5" fillId="0" borderId="9" xfId="1" applyNumberFormat="1" applyFont="1" applyBorder="1" applyAlignment="1">
      <alignment horizontal="right"/>
    </xf>
    <xf numFmtId="168" fontId="6" fillId="0" borderId="0" xfId="1" applyNumberFormat="1" applyFont="1" applyAlignment="1">
      <alignment horizontal="right"/>
    </xf>
    <xf numFmtId="169" fontId="6" fillId="0" borderId="0" xfId="1" applyNumberFormat="1" applyFont="1" applyAlignment="1">
      <alignment horizontal="right"/>
    </xf>
    <xf numFmtId="0" fontId="7" fillId="0" borderId="0" xfId="3" applyFont="1"/>
    <xf numFmtId="168" fontId="4" fillId="0" borderId="9" xfId="4" applyNumberFormat="1" applyFont="1" applyBorder="1" applyAlignment="1">
      <alignment horizontal="center"/>
    </xf>
    <xf numFmtId="169" fontId="4" fillId="0" borderId="9" xfId="1" applyNumberFormat="1" applyFont="1" applyBorder="1" applyAlignment="1">
      <alignment horizontal="right"/>
    </xf>
    <xf numFmtId="0" fontId="4" fillId="0" borderId="7" xfId="3" applyFont="1" applyBorder="1"/>
    <xf numFmtId="168" fontId="4" fillId="0" borderId="0" xfId="1" applyNumberFormat="1" applyFont="1" applyAlignment="1">
      <alignment horizontal="right"/>
    </xf>
    <xf numFmtId="168" fontId="7" fillId="0" borderId="13" xfId="4" applyNumberFormat="1" applyFont="1" applyBorder="1" applyAlignment="1">
      <alignment horizontal="center"/>
    </xf>
    <xf numFmtId="169" fontId="7" fillId="0" borderId="13" xfId="1" applyNumberFormat="1" applyFont="1" applyBorder="1" applyAlignment="1">
      <alignment horizontal="right"/>
    </xf>
    <xf numFmtId="170" fontId="4" fillId="0" borderId="0" xfId="3" applyNumberFormat="1" applyFont="1"/>
    <xf numFmtId="167" fontId="4" fillId="0" borderId="0" xfId="4" applyFont="1"/>
    <xf numFmtId="169" fontId="4" fillId="0" borderId="0" xfId="1" applyNumberFormat="1" applyFont="1"/>
    <xf numFmtId="170" fontId="7" fillId="0" borderId="9" xfId="3" applyNumberFormat="1" applyFont="1" applyBorder="1"/>
    <xf numFmtId="170" fontId="4" fillId="0" borderId="9" xfId="3" applyNumberFormat="1" applyFont="1" applyBorder="1"/>
    <xf numFmtId="167" fontId="7" fillId="0" borderId="9" xfId="4" applyFont="1" applyBorder="1"/>
    <xf numFmtId="169" fontId="4" fillId="0" borderId="9" xfId="1" applyNumberFormat="1" applyFont="1" applyBorder="1"/>
    <xf numFmtId="170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5" fillId="0" borderId="8" xfId="3" applyFont="1" applyBorder="1"/>
    <xf numFmtId="0" fontId="5" fillId="0" borderId="9" xfId="3" applyFont="1" applyBorder="1"/>
    <xf numFmtId="170" fontId="5" fillId="0" borderId="9" xfId="3" applyNumberFormat="1" applyFont="1" applyBorder="1"/>
    <xf numFmtId="0" fontId="5" fillId="0" borderId="10" xfId="3" applyFont="1" applyBorder="1"/>
    <xf numFmtId="0" fontId="4" fillId="0" borderId="2" xfId="3" applyFont="1" applyBorder="1" applyAlignment="1">
      <alignment horizontal="center"/>
    </xf>
    <xf numFmtId="0" fontId="4" fillId="0" borderId="3" xfId="3" applyFont="1" applyBorder="1" applyAlignment="1">
      <alignment horizontal="center"/>
    </xf>
    <xf numFmtId="0" fontId="7" fillId="0" borderId="2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3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4" fillId="0" borderId="8" xfId="3" applyFont="1" applyBorder="1" applyAlignment="1">
      <alignment horizontal="center"/>
    </xf>
    <xf numFmtId="0" fontId="4" fillId="0" borderId="10" xfId="3" applyFont="1" applyBorder="1" applyAlignment="1">
      <alignment horizontal="center"/>
    </xf>
    <xf numFmtId="0" fontId="7" fillId="0" borderId="14" xfId="3" applyFont="1" applyBorder="1" applyAlignment="1">
      <alignment horizontal="center" vertical="center" wrapText="1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/>
    </xf>
    <xf numFmtId="0" fontId="4" fillId="0" borderId="6" xfId="3" applyFont="1" applyBorder="1"/>
    <xf numFmtId="166" fontId="4" fillId="0" borderId="0" xfId="3" applyNumberFormat="1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165" fontId="7" fillId="0" borderId="0" xfId="2" applyNumberFormat="1" applyFont="1"/>
    <xf numFmtId="171" fontId="7" fillId="0" borderId="0" xfId="2" applyNumberFormat="1" applyFont="1" applyAlignment="1">
      <alignment horizontal="right"/>
    </xf>
    <xf numFmtId="165" fontId="4" fillId="0" borderId="0" xfId="2" applyNumberFormat="1" applyFont="1" applyAlignment="1">
      <alignment horizontal="center"/>
    </xf>
    <xf numFmtId="171" fontId="4" fillId="0" borderId="0" xfId="2" applyNumberFormat="1" applyFont="1" applyAlignment="1">
      <alignment horizontal="right"/>
    </xf>
    <xf numFmtId="165" fontId="4" fillId="0" borderId="18" xfId="2" applyNumberFormat="1" applyFont="1" applyBorder="1" applyAlignment="1">
      <alignment horizontal="center"/>
    </xf>
    <xf numFmtId="171" fontId="4" fillId="0" borderId="18" xfId="2" applyNumberFormat="1" applyFont="1" applyBorder="1" applyAlignment="1">
      <alignment horizontal="right"/>
    </xf>
    <xf numFmtId="165" fontId="4" fillId="0" borderId="13" xfId="2" applyNumberFormat="1" applyFont="1" applyBorder="1" applyAlignment="1">
      <alignment horizontal="center"/>
    </xf>
    <xf numFmtId="171" fontId="4" fillId="0" borderId="13" xfId="2" applyNumberFormat="1" applyFont="1" applyBorder="1" applyAlignment="1">
      <alignment horizontal="right"/>
    </xf>
    <xf numFmtId="170" fontId="4" fillId="0" borderId="0" xfId="3" applyNumberFormat="1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topLeftCell="E1" workbookViewId="0">
      <selection activeCell="G15" sqref="G15"/>
    </sheetView>
  </sheetViews>
  <sheetFormatPr baseColWidth="10" defaultRowHeight="14.5" x14ac:dyDescent="0.35"/>
  <cols>
    <col min="4" max="4" width="38.453125" bestFit="1" customWidth="1"/>
    <col min="6" max="6" width="19.26953125" bestFit="1" customWidth="1"/>
    <col min="8" max="8" width="15.54296875" bestFit="1" customWidth="1"/>
    <col min="9" max="9" width="12.54296875" bestFit="1" customWidth="1"/>
    <col min="10" max="10" width="15.54296875" bestFit="1" customWidth="1"/>
    <col min="11" max="11" width="13" bestFit="1" customWidth="1"/>
    <col min="16" max="17" width="13" bestFit="1" customWidth="1"/>
  </cols>
  <sheetData>
    <row r="1" spans="1:1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35">
      <c r="A2" s="2" t="s">
        <v>17</v>
      </c>
      <c r="B2" s="2">
        <v>1114249331</v>
      </c>
      <c r="C2" s="2" t="s">
        <v>18</v>
      </c>
      <c r="D2" s="2" t="s">
        <v>19</v>
      </c>
      <c r="E2" s="2">
        <v>890303093</v>
      </c>
      <c r="F2" s="2" t="s">
        <v>20</v>
      </c>
      <c r="G2" s="2">
        <v>131902</v>
      </c>
      <c r="H2" s="2" t="s">
        <v>21</v>
      </c>
      <c r="I2" s="3">
        <v>44680</v>
      </c>
      <c r="J2" s="3">
        <v>45288</v>
      </c>
      <c r="K2" s="4">
        <v>24000</v>
      </c>
      <c r="L2" s="4">
        <v>0</v>
      </c>
      <c r="M2" s="4">
        <v>0</v>
      </c>
      <c r="N2" s="4">
        <v>0</v>
      </c>
      <c r="O2" s="4">
        <v>0</v>
      </c>
      <c r="P2" s="4">
        <v>24000</v>
      </c>
      <c r="Q2" s="4">
        <v>24000</v>
      </c>
    </row>
    <row r="3" spans="1:17" x14ac:dyDescent="0.35">
      <c r="A3" s="2" t="s">
        <v>22</v>
      </c>
      <c r="B3" s="2">
        <v>1143924502</v>
      </c>
      <c r="C3" s="2" t="s">
        <v>23</v>
      </c>
      <c r="D3" s="2" t="s">
        <v>19</v>
      </c>
      <c r="E3" s="2">
        <v>890303093</v>
      </c>
      <c r="F3" s="2" t="s">
        <v>20</v>
      </c>
      <c r="G3" s="2">
        <v>131902</v>
      </c>
      <c r="H3" s="2" t="s">
        <v>24</v>
      </c>
      <c r="I3" s="3">
        <v>45215</v>
      </c>
      <c r="J3" s="3">
        <v>45245</v>
      </c>
      <c r="K3" s="4">
        <v>172800</v>
      </c>
      <c r="L3" s="4">
        <v>0</v>
      </c>
      <c r="M3" s="4">
        <v>0</v>
      </c>
      <c r="N3" s="4">
        <v>0</v>
      </c>
      <c r="O3" s="4">
        <v>0</v>
      </c>
      <c r="P3" s="4">
        <v>172800</v>
      </c>
      <c r="Q3" s="4">
        <v>172800</v>
      </c>
    </row>
    <row r="4" spans="1:17" x14ac:dyDescent="0.35">
      <c r="Q4" s="5">
        <f>SUM(Q2:Q3)</f>
        <v>196800</v>
      </c>
    </row>
  </sheetData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"/>
  <sheetViews>
    <sheetView showGridLines="0" topLeftCell="L1" zoomScale="80" zoomScaleNormal="80" workbookViewId="0">
      <selection activeCell="T3" sqref="T3"/>
    </sheetView>
  </sheetViews>
  <sheetFormatPr baseColWidth="10" defaultRowHeight="14.5" x14ac:dyDescent="0.35"/>
  <cols>
    <col min="1" max="3" width="10.90625" style="10"/>
    <col min="4" max="4" width="38.453125" style="10" bestFit="1" customWidth="1"/>
    <col min="5" max="5" width="10.1796875" style="10" bestFit="1" customWidth="1"/>
    <col min="6" max="6" width="38.453125" style="10" customWidth="1"/>
    <col min="7" max="7" width="10.90625" style="10"/>
    <col min="8" max="8" width="19.26953125" style="10" bestFit="1" customWidth="1"/>
    <col min="9" max="9" width="10.90625" style="10"/>
    <col min="10" max="10" width="15.54296875" style="10" bestFit="1" customWidth="1"/>
    <col min="11" max="11" width="12.54296875" style="10" bestFit="1" customWidth="1"/>
    <col min="12" max="12" width="15.54296875" style="10" bestFit="1" customWidth="1"/>
    <col min="13" max="13" width="15.54296875" style="10" customWidth="1"/>
    <col min="14" max="14" width="13" style="10" bestFit="1" customWidth="1"/>
    <col min="15" max="15" width="6.54296875" style="10" bestFit="1" customWidth="1"/>
    <col min="16" max="16" width="9.54296875" style="10" bestFit="1" customWidth="1"/>
    <col min="17" max="17" width="6.54296875" style="10" bestFit="1" customWidth="1"/>
    <col min="18" max="18" width="10.90625" style="10"/>
    <col min="19" max="20" width="13" style="11" bestFit="1" customWidth="1"/>
    <col min="21" max="21" width="27.90625" style="10" bestFit="1" customWidth="1"/>
    <col min="22" max="22" width="10.90625" style="10"/>
    <col min="23" max="24" width="10.90625" style="11"/>
    <col min="25" max="25" width="11.54296875" style="11" bestFit="1" customWidth="1"/>
    <col min="26" max="26" width="11.54296875" style="11" customWidth="1"/>
    <col min="27" max="27" width="13.7265625" style="10" customWidth="1"/>
    <col min="28" max="16384" width="10.90625" style="10"/>
  </cols>
  <sheetData>
    <row r="1" spans="1:28" x14ac:dyDescent="0.35">
      <c r="T1" s="13">
        <f>SUBTOTAL(9,T2:T4)</f>
        <v>196800</v>
      </c>
    </row>
    <row r="2" spans="1:28" s="17" customFormat="1" ht="29" x14ac:dyDescent="0.35">
      <c r="A2" s="14" t="s">
        <v>0</v>
      </c>
      <c r="B2" s="14" t="s">
        <v>1</v>
      </c>
      <c r="C2" s="14" t="s">
        <v>2</v>
      </c>
      <c r="D2" s="14" t="s">
        <v>3</v>
      </c>
      <c r="E2" s="14" t="s">
        <v>25</v>
      </c>
      <c r="F2" s="14" t="s">
        <v>26</v>
      </c>
      <c r="G2" s="14" t="s">
        <v>4</v>
      </c>
      <c r="H2" s="14" t="s">
        <v>5</v>
      </c>
      <c r="I2" s="14" t="s">
        <v>6</v>
      </c>
      <c r="J2" s="14" t="s">
        <v>7</v>
      </c>
      <c r="K2" s="14" t="s">
        <v>8</v>
      </c>
      <c r="L2" s="14" t="s">
        <v>9</v>
      </c>
      <c r="M2" s="19" t="s">
        <v>31</v>
      </c>
      <c r="N2" s="14" t="s">
        <v>10</v>
      </c>
      <c r="O2" s="14" t="s">
        <v>11</v>
      </c>
      <c r="P2" s="14" t="s">
        <v>12</v>
      </c>
      <c r="Q2" s="14" t="s">
        <v>13</v>
      </c>
      <c r="R2" s="14" t="s">
        <v>14</v>
      </c>
      <c r="S2" s="15" t="s">
        <v>15</v>
      </c>
      <c r="T2" s="16" t="s">
        <v>28</v>
      </c>
      <c r="U2" s="18" t="s">
        <v>29</v>
      </c>
      <c r="V2" s="15" t="s">
        <v>30</v>
      </c>
      <c r="W2" s="15" t="s">
        <v>39</v>
      </c>
      <c r="X2" s="15" t="s">
        <v>40</v>
      </c>
      <c r="Y2" s="15" t="s">
        <v>37</v>
      </c>
      <c r="Z2" s="15" t="s">
        <v>41</v>
      </c>
      <c r="AA2" s="15" t="s">
        <v>36</v>
      </c>
      <c r="AB2" s="15" t="s">
        <v>42</v>
      </c>
    </row>
    <row r="3" spans="1:28" x14ac:dyDescent="0.35">
      <c r="A3" s="8" t="s">
        <v>17</v>
      </c>
      <c r="B3" s="8">
        <v>1114249331</v>
      </c>
      <c r="C3" s="8" t="s">
        <v>18</v>
      </c>
      <c r="D3" s="8" t="s">
        <v>19</v>
      </c>
      <c r="E3" s="6">
        <v>900091143</v>
      </c>
      <c r="F3" s="7" t="s">
        <v>27</v>
      </c>
      <c r="G3" s="8">
        <v>890303093</v>
      </c>
      <c r="H3" s="8" t="s">
        <v>20</v>
      </c>
      <c r="I3" s="8">
        <v>131902</v>
      </c>
      <c r="J3" s="8" t="s">
        <v>21</v>
      </c>
      <c r="K3" s="9">
        <v>44680</v>
      </c>
      <c r="L3" s="9">
        <v>45288</v>
      </c>
      <c r="M3" s="9"/>
      <c r="N3" s="4">
        <v>24000</v>
      </c>
      <c r="O3" s="4">
        <v>0</v>
      </c>
      <c r="P3" s="4">
        <v>0</v>
      </c>
      <c r="Q3" s="4">
        <v>0</v>
      </c>
      <c r="R3" s="4">
        <v>0</v>
      </c>
      <c r="S3" s="12">
        <v>24000</v>
      </c>
      <c r="T3" s="12">
        <v>24000</v>
      </c>
      <c r="U3" s="8" t="s">
        <v>33</v>
      </c>
      <c r="V3" s="8" t="s">
        <v>32</v>
      </c>
      <c r="W3" s="12">
        <v>24000</v>
      </c>
      <c r="X3" s="12">
        <v>24000</v>
      </c>
      <c r="Y3" s="12">
        <v>0</v>
      </c>
      <c r="Z3" s="12">
        <v>24000</v>
      </c>
      <c r="AA3" s="8"/>
      <c r="AB3" s="9">
        <v>45504</v>
      </c>
    </row>
    <row r="4" spans="1:28" x14ac:dyDescent="0.35">
      <c r="A4" s="8" t="s">
        <v>22</v>
      </c>
      <c r="B4" s="8">
        <v>1143924502</v>
      </c>
      <c r="C4" s="8" t="s">
        <v>23</v>
      </c>
      <c r="D4" s="8" t="s">
        <v>19</v>
      </c>
      <c r="E4" s="6">
        <v>900091143</v>
      </c>
      <c r="F4" s="7" t="s">
        <v>27</v>
      </c>
      <c r="G4" s="8">
        <v>890303093</v>
      </c>
      <c r="H4" s="8" t="s">
        <v>20</v>
      </c>
      <c r="I4" s="8">
        <v>131902</v>
      </c>
      <c r="J4" s="8" t="s">
        <v>24</v>
      </c>
      <c r="K4" s="9">
        <v>45215</v>
      </c>
      <c r="L4" s="9">
        <v>45245</v>
      </c>
      <c r="M4" s="9">
        <v>45414</v>
      </c>
      <c r="N4" s="4">
        <v>172800</v>
      </c>
      <c r="O4" s="4">
        <v>0</v>
      </c>
      <c r="P4" s="4">
        <v>0</v>
      </c>
      <c r="Q4" s="4">
        <v>0</v>
      </c>
      <c r="R4" s="4">
        <v>0</v>
      </c>
      <c r="S4" s="12">
        <v>172800</v>
      </c>
      <c r="T4" s="12">
        <v>172800</v>
      </c>
      <c r="U4" s="8" t="s">
        <v>38</v>
      </c>
      <c r="V4" s="8" t="s">
        <v>34</v>
      </c>
      <c r="W4" s="12">
        <v>0</v>
      </c>
      <c r="X4" s="12">
        <v>0</v>
      </c>
      <c r="Y4" s="12">
        <v>172800</v>
      </c>
      <c r="Z4" s="12">
        <v>0</v>
      </c>
      <c r="AA4" s="8" t="s">
        <v>35</v>
      </c>
      <c r="AB4" s="9">
        <v>45504</v>
      </c>
    </row>
  </sheetData>
  <protectedRanges>
    <protectedRange algorithmName="SHA-512" hashValue="9+ah9tJAD1d4FIK7boMSAp9ZhkqWOsKcliwsS35JSOsk0Aea+c/2yFVjBeVDsv7trYxT+iUP9dPVCIbjcjaMoQ==" saltValue="Z7GArlXd1BdcXotzmJqK/w==" spinCount="100000" sqref="F3" name="Rango1_14"/>
    <protectedRange algorithmName="SHA-512" hashValue="9+ah9tJAD1d4FIK7boMSAp9ZhkqWOsKcliwsS35JSOsk0Aea+c/2yFVjBeVDsv7trYxT+iUP9dPVCIbjcjaMoQ==" saltValue="Z7GArlXd1BdcXotzmJqK/w==" spinCount="100000" sqref="F4" name="Rango1_14_1"/>
  </protectedRanges>
  <pageMargins left="0.7" right="0.7" top="0.75" bottom="0.75" header="0.3" footer="0.3"/>
  <pageSetup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9" zoomScale="80" zoomScaleNormal="80" workbookViewId="0">
      <selection activeCell="N21" sqref="N21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43</v>
      </c>
      <c r="E2" s="24"/>
      <c r="F2" s="24"/>
      <c r="G2" s="24"/>
      <c r="H2" s="24"/>
      <c r="I2" s="25"/>
      <c r="J2" s="26" t="s">
        <v>44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45</v>
      </c>
      <c r="E4" s="24"/>
      <c r="F4" s="24"/>
      <c r="G4" s="24"/>
      <c r="H4" s="24"/>
      <c r="I4" s="25"/>
      <c r="J4" s="26" t="s">
        <v>46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65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68</v>
      </c>
      <c r="J11" s="40"/>
    </row>
    <row r="12" spans="2:10" ht="13" x14ac:dyDescent="0.3">
      <c r="B12" s="39"/>
      <c r="C12" s="41" t="s">
        <v>67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83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66</v>
      </c>
      <c r="D16" s="42"/>
      <c r="G16" s="44"/>
      <c r="H16" s="46" t="s">
        <v>47</v>
      </c>
      <c r="I16" s="46" t="s">
        <v>48</v>
      </c>
      <c r="J16" s="40"/>
    </row>
    <row r="17" spans="2:14" ht="13" x14ac:dyDescent="0.3">
      <c r="B17" s="39"/>
      <c r="C17" s="41" t="s">
        <v>49</v>
      </c>
      <c r="D17" s="41"/>
      <c r="E17" s="41"/>
      <c r="F17" s="41"/>
      <c r="G17" s="44"/>
      <c r="H17" s="47">
        <v>2</v>
      </c>
      <c r="I17" s="48">
        <v>196800</v>
      </c>
      <c r="J17" s="40"/>
    </row>
    <row r="18" spans="2:14" x14ac:dyDescent="0.25">
      <c r="B18" s="39"/>
      <c r="C18" s="20" t="s">
        <v>50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51</v>
      </c>
      <c r="G19" s="44"/>
      <c r="H19" s="50">
        <v>1</v>
      </c>
      <c r="I19" s="51">
        <v>172800</v>
      </c>
      <c r="J19" s="40"/>
    </row>
    <row r="20" spans="2:14" x14ac:dyDescent="0.25">
      <c r="B20" s="39"/>
      <c r="C20" s="20" t="s">
        <v>52</v>
      </c>
      <c r="H20" s="52">
        <v>0</v>
      </c>
      <c r="I20" s="53">
        <v>0</v>
      </c>
      <c r="J20" s="40"/>
    </row>
    <row r="21" spans="2:14" x14ac:dyDescent="0.25">
      <c r="B21" s="39"/>
      <c r="C21" s="20" t="s">
        <v>33</v>
      </c>
      <c r="H21" s="52">
        <v>1</v>
      </c>
      <c r="I21" s="53">
        <v>24000</v>
      </c>
      <c r="J21" s="40"/>
      <c r="N21" s="54"/>
    </row>
    <row r="22" spans="2:14" ht="13" thickBot="1" x14ac:dyDescent="0.3">
      <c r="B22" s="39"/>
      <c r="C22" s="20" t="s">
        <v>53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54</v>
      </c>
      <c r="D23" s="41"/>
      <c r="E23" s="41"/>
      <c r="F23" s="41"/>
      <c r="H23" s="57">
        <f>H18+H19+H20+H21+H22</f>
        <v>2</v>
      </c>
      <c r="I23" s="58">
        <f>I18+I19+I20+I21+I22</f>
        <v>196800</v>
      </c>
      <c r="J23" s="40"/>
    </row>
    <row r="24" spans="2:14" x14ac:dyDescent="0.25">
      <c r="B24" s="39"/>
      <c r="C24" s="20" t="s">
        <v>55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56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57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58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59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60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2</v>
      </c>
      <c r="I31" s="51">
        <f>I23+I26+I28</f>
        <v>196800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81</v>
      </c>
      <c r="D38" s="66"/>
      <c r="E38" s="44"/>
      <c r="F38" s="44"/>
      <c r="G38" s="44"/>
      <c r="H38" s="73" t="s">
        <v>61</v>
      </c>
      <c r="I38" s="66"/>
      <c r="J38" s="62"/>
    </row>
    <row r="39" spans="2:10" ht="13" x14ac:dyDescent="0.3">
      <c r="B39" s="39"/>
      <c r="C39" s="59" t="s">
        <v>82</v>
      </c>
      <c r="D39" s="44"/>
      <c r="E39" s="44"/>
      <c r="F39" s="44"/>
      <c r="G39" s="44"/>
      <c r="H39" s="59" t="s">
        <v>62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63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64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1" sqref="H11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9"/>
      <c r="B1" s="80"/>
      <c r="C1" s="81" t="s">
        <v>69</v>
      </c>
      <c r="D1" s="82"/>
      <c r="E1" s="82"/>
      <c r="F1" s="82"/>
      <c r="G1" s="82"/>
      <c r="H1" s="83"/>
      <c r="I1" s="84" t="s">
        <v>44</v>
      </c>
    </row>
    <row r="2" spans="1:9" ht="53.5" customHeight="1" thickBot="1" x14ac:dyDescent="0.4">
      <c r="A2" s="85"/>
      <c r="B2" s="86"/>
      <c r="C2" s="87" t="s">
        <v>70</v>
      </c>
      <c r="D2" s="88"/>
      <c r="E2" s="88"/>
      <c r="F2" s="88"/>
      <c r="G2" s="88"/>
      <c r="H2" s="89"/>
      <c r="I2" s="90" t="s">
        <v>71</v>
      </c>
    </row>
    <row r="3" spans="1:9" x14ac:dyDescent="0.35">
      <c r="A3" s="91"/>
      <c r="B3" s="44"/>
      <c r="C3" s="44"/>
      <c r="D3" s="44"/>
      <c r="E3" s="44"/>
      <c r="F3" s="44"/>
      <c r="G3" s="44"/>
      <c r="H3" s="44"/>
      <c r="I3" s="62"/>
    </row>
    <row r="4" spans="1:9" x14ac:dyDescent="0.35">
      <c r="A4" s="91"/>
      <c r="B4" s="44"/>
      <c r="C4" s="44"/>
      <c r="D4" s="44"/>
      <c r="E4" s="44"/>
      <c r="F4" s="44"/>
      <c r="G4" s="44"/>
      <c r="H4" s="44"/>
      <c r="I4" s="62"/>
    </row>
    <row r="5" spans="1:9" x14ac:dyDescent="0.35">
      <c r="A5" s="91"/>
      <c r="B5" s="41" t="s">
        <v>65</v>
      </c>
      <c r="C5" s="92"/>
      <c r="D5" s="93"/>
      <c r="E5" s="44"/>
      <c r="F5" s="44"/>
      <c r="G5" s="44"/>
      <c r="H5" s="44"/>
      <c r="I5" s="62"/>
    </row>
    <row r="6" spans="1:9" x14ac:dyDescent="0.35">
      <c r="A6" s="91"/>
      <c r="B6" s="20"/>
      <c r="C6" s="44"/>
      <c r="D6" s="44"/>
      <c r="E6" s="44"/>
      <c r="F6" s="44"/>
      <c r="G6" s="44"/>
      <c r="H6" s="44"/>
      <c r="I6" s="62"/>
    </row>
    <row r="7" spans="1:9" x14ac:dyDescent="0.35">
      <c r="A7" s="91"/>
      <c r="B7" s="41" t="s">
        <v>68</v>
      </c>
      <c r="C7" s="44"/>
      <c r="D7" s="44"/>
      <c r="E7" s="44"/>
      <c r="F7" s="44"/>
      <c r="G7" s="44"/>
      <c r="H7" s="44"/>
      <c r="I7" s="62"/>
    </row>
    <row r="8" spans="1:9" x14ac:dyDescent="0.35">
      <c r="A8" s="91"/>
      <c r="B8" s="41" t="s">
        <v>67</v>
      </c>
      <c r="C8" s="44"/>
      <c r="D8" s="44"/>
      <c r="E8" s="44"/>
      <c r="F8" s="44"/>
      <c r="G8" s="44"/>
      <c r="H8" s="44"/>
      <c r="I8" s="62"/>
    </row>
    <row r="9" spans="1:9" x14ac:dyDescent="0.35">
      <c r="A9" s="91"/>
      <c r="B9" s="44"/>
      <c r="C9" s="44"/>
      <c r="D9" s="44"/>
      <c r="E9" s="44"/>
      <c r="F9" s="44"/>
      <c r="G9" s="44"/>
      <c r="H9" s="44"/>
      <c r="I9" s="62"/>
    </row>
    <row r="10" spans="1:9" x14ac:dyDescent="0.35">
      <c r="A10" s="91"/>
      <c r="B10" s="44" t="s">
        <v>72</v>
      </c>
      <c r="C10" s="44"/>
      <c r="D10" s="44"/>
      <c r="E10" s="44"/>
      <c r="F10" s="44"/>
      <c r="G10" s="44"/>
      <c r="H10" s="44"/>
      <c r="I10" s="62"/>
    </row>
    <row r="11" spans="1:9" x14ac:dyDescent="0.35">
      <c r="A11" s="91"/>
      <c r="B11" s="94"/>
      <c r="C11" s="44"/>
      <c r="D11" s="44"/>
      <c r="E11" s="44"/>
      <c r="F11" s="44"/>
      <c r="G11" s="44"/>
      <c r="H11" s="44"/>
      <c r="I11" s="62"/>
    </row>
    <row r="12" spans="1:9" x14ac:dyDescent="0.35">
      <c r="A12" s="91"/>
      <c r="B12" s="20" t="s">
        <v>66</v>
      </c>
      <c r="C12" s="93"/>
      <c r="D12" s="44"/>
      <c r="E12" s="44"/>
      <c r="F12" s="44"/>
      <c r="G12" s="46" t="s">
        <v>73</v>
      </c>
      <c r="H12" s="46" t="s">
        <v>74</v>
      </c>
      <c r="I12" s="62"/>
    </row>
    <row r="13" spans="1:9" x14ac:dyDescent="0.35">
      <c r="A13" s="91"/>
      <c r="B13" s="59" t="s">
        <v>49</v>
      </c>
      <c r="C13" s="59"/>
      <c r="D13" s="59"/>
      <c r="E13" s="59"/>
      <c r="F13" s="44"/>
      <c r="G13" s="95">
        <f>G19</f>
        <v>2</v>
      </c>
      <c r="H13" s="96">
        <f>H19</f>
        <v>196800</v>
      </c>
      <c r="I13" s="62"/>
    </row>
    <row r="14" spans="1:9" x14ac:dyDescent="0.35">
      <c r="A14" s="91"/>
      <c r="B14" s="44" t="s">
        <v>50</v>
      </c>
      <c r="C14" s="44"/>
      <c r="D14" s="44"/>
      <c r="E14" s="44"/>
      <c r="F14" s="44"/>
      <c r="G14" s="97">
        <v>0</v>
      </c>
      <c r="H14" s="98">
        <v>0</v>
      </c>
      <c r="I14" s="62"/>
    </row>
    <row r="15" spans="1:9" x14ac:dyDescent="0.35">
      <c r="A15" s="91"/>
      <c r="B15" s="44" t="s">
        <v>51</v>
      </c>
      <c r="C15" s="44"/>
      <c r="D15" s="44"/>
      <c r="E15" s="44"/>
      <c r="F15" s="44"/>
      <c r="G15" s="97">
        <v>1</v>
      </c>
      <c r="H15" s="98">
        <v>172800</v>
      </c>
      <c r="I15" s="62"/>
    </row>
    <row r="16" spans="1:9" x14ac:dyDescent="0.35">
      <c r="A16" s="91"/>
      <c r="B16" s="44" t="s">
        <v>52</v>
      </c>
      <c r="C16" s="44"/>
      <c r="D16" s="44"/>
      <c r="E16" s="44"/>
      <c r="F16" s="44"/>
      <c r="G16" s="97">
        <v>0</v>
      </c>
      <c r="H16" s="98">
        <v>0</v>
      </c>
      <c r="I16" s="62"/>
    </row>
    <row r="17" spans="1:9" x14ac:dyDescent="0.35">
      <c r="A17" s="91"/>
      <c r="B17" s="20" t="s">
        <v>33</v>
      </c>
      <c r="C17" s="44"/>
      <c r="D17" s="44"/>
      <c r="E17" s="44"/>
      <c r="F17" s="44"/>
      <c r="G17" s="97">
        <v>1</v>
      </c>
      <c r="H17" s="98">
        <v>24000</v>
      </c>
      <c r="I17" s="62"/>
    </row>
    <row r="18" spans="1:9" x14ac:dyDescent="0.35">
      <c r="A18" s="91"/>
      <c r="B18" s="44" t="s">
        <v>75</v>
      </c>
      <c r="C18" s="44"/>
      <c r="D18" s="44"/>
      <c r="E18" s="44"/>
      <c r="F18" s="44"/>
      <c r="G18" s="99">
        <v>0</v>
      </c>
      <c r="H18" s="100">
        <v>0</v>
      </c>
      <c r="I18" s="62"/>
    </row>
    <row r="19" spans="1:9" x14ac:dyDescent="0.35">
      <c r="A19" s="91"/>
      <c r="B19" s="59" t="s">
        <v>76</v>
      </c>
      <c r="C19" s="59"/>
      <c r="D19" s="59"/>
      <c r="E19" s="59"/>
      <c r="F19" s="44"/>
      <c r="G19" s="97">
        <f>SUM(G14:G18)</f>
        <v>2</v>
      </c>
      <c r="H19" s="96">
        <f>(H14+H15+H16+H17+H18)</f>
        <v>196800</v>
      </c>
      <c r="I19" s="62"/>
    </row>
    <row r="20" spans="1:9" ht="15" thickBot="1" x14ac:dyDescent="0.4">
      <c r="A20" s="91"/>
      <c r="B20" s="59"/>
      <c r="C20" s="59"/>
      <c r="D20" s="44"/>
      <c r="E20" s="44"/>
      <c r="F20" s="44"/>
      <c r="G20" s="101"/>
      <c r="H20" s="102"/>
      <c r="I20" s="62"/>
    </row>
    <row r="21" spans="1:9" ht="15" thickTop="1" x14ac:dyDescent="0.35">
      <c r="A21" s="91"/>
      <c r="B21" s="59"/>
      <c r="C21" s="59"/>
      <c r="D21" s="44"/>
      <c r="E21" s="44"/>
      <c r="F21" s="44"/>
      <c r="G21" s="66"/>
      <c r="H21" s="103"/>
      <c r="I21" s="62"/>
    </row>
    <row r="22" spans="1:9" x14ac:dyDescent="0.35">
      <c r="A22" s="91"/>
      <c r="B22" s="44"/>
      <c r="C22" s="44"/>
      <c r="D22" s="44"/>
      <c r="E22" s="44"/>
      <c r="F22" s="66"/>
      <c r="G22" s="66"/>
      <c r="H22" s="66"/>
      <c r="I22" s="62"/>
    </row>
    <row r="23" spans="1:9" ht="15" thickBot="1" x14ac:dyDescent="0.4">
      <c r="A23" s="91"/>
      <c r="B23" s="70"/>
      <c r="C23" s="70"/>
      <c r="D23" s="44"/>
      <c r="E23" s="44"/>
      <c r="F23" s="70"/>
      <c r="G23" s="70"/>
      <c r="H23" s="66"/>
      <c r="I23" s="62"/>
    </row>
    <row r="24" spans="1:9" x14ac:dyDescent="0.35">
      <c r="A24" s="91"/>
      <c r="B24" s="66" t="s">
        <v>77</v>
      </c>
      <c r="C24" s="66"/>
      <c r="D24" s="44"/>
      <c r="E24" s="44"/>
      <c r="F24" s="66"/>
      <c r="G24" s="66"/>
      <c r="H24" s="66"/>
      <c r="I24" s="62"/>
    </row>
    <row r="25" spans="1:9" x14ac:dyDescent="0.35">
      <c r="A25" s="91"/>
      <c r="B25" s="66" t="s">
        <v>81</v>
      </c>
      <c r="C25" s="66"/>
      <c r="D25" s="44"/>
      <c r="E25" s="44"/>
      <c r="F25" s="66" t="s">
        <v>78</v>
      </c>
      <c r="G25" s="66"/>
      <c r="H25" s="66"/>
      <c r="I25" s="62"/>
    </row>
    <row r="26" spans="1:9" x14ac:dyDescent="0.35">
      <c r="A26" s="91"/>
      <c r="B26" s="66" t="s">
        <v>82</v>
      </c>
      <c r="C26" s="66"/>
      <c r="D26" s="44"/>
      <c r="E26" s="44"/>
      <c r="F26" s="66" t="s">
        <v>79</v>
      </c>
      <c r="G26" s="66"/>
      <c r="H26" s="66"/>
      <c r="I26" s="62"/>
    </row>
    <row r="27" spans="1:9" x14ac:dyDescent="0.35">
      <c r="A27" s="91"/>
      <c r="B27" s="66"/>
      <c r="C27" s="66"/>
      <c r="D27" s="44"/>
      <c r="E27" s="44"/>
      <c r="F27" s="66"/>
      <c r="G27" s="66"/>
      <c r="H27" s="66"/>
      <c r="I27" s="62"/>
    </row>
    <row r="28" spans="1:9" ht="18.5" customHeight="1" x14ac:dyDescent="0.35">
      <c r="A28" s="91"/>
      <c r="B28" s="104" t="s">
        <v>80</v>
      </c>
      <c r="C28" s="104"/>
      <c r="D28" s="104"/>
      <c r="E28" s="104"/>
      <c r="F28" s="104"/>
      <c r="G28" s="104"/>
      <c r="H28" s="104"/>
      <c r="I28" s="62"/>
    </row>
    <row r="29" spans="1:9" ht="15" thickBot="1" x14ac:dyDescent="0.4">
      <c r="A29" s="105"/>
      <c r="B29" s="106"/>
      <c r="C29" s="106"/>
      <c r="D29" s="106"/>
      <c r="E29" s="106"/>
      <c r="F29" s="70"/>
      <c r="G29" s="70"/>
      <c r="H29" s="70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</dc:creator>
  <cp:lastModifiedBy>Paola Andrea Jimenez Prado</cp:lastModifiedBy>
  <cp:lastPrinted>2024-08-24T17:08:15Z</cp:lastPrinted>
  <dcterms:created xsi:type="dcterms:W3CDTF">2024-08-08T12:47:30Z</dcterms:created>
  <dcterms:modified xsi:type="dcterms:W3CDTF">2024-08-24T17:17:12Z</dcterms:modified>
</cp:coreProperties>
</file>