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900441 HOSP DEPARTAMENTAL SAN RAFAEL DE ZARZAL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FACTURA'!$A$2:$AH$45</definedName>
    <definedName name="_xlnm._FilterDatabase" localSheetId="0" hidden="1">'INFO IPS'!$A$1:$K$1</definedName>
  </definedNames>
  <calcPr calcId="152511"/>
  <pivotCaches>
    <pivotCache cacheId="97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AE12" i="2"/>
  <c r="AE10" i="2"/>
  <c r="AE9" i="2"/>
  <c r="AE8" i="2"/>
  <c r="AE7" i="2"/>
  <c r="AE6" i="2"/>
  <c r="AE5" i="2"/>
  <c r="AE4" i="2"/>
  <c r="AE45" i="2"/>
  <c r="AE44" i="2"/>
  <c r="AE41" i="2"/>
  <c r="AE40" i="2"/>
  <c r="I28" i="4"/>
  <c r="H28" i="4"/>
  <c r="I26" i="4"/>
  <c r="H26" i="4"/>
  <c r="I23" i="4"/>
  <c r="H23" i="4"/>
  <c r="H31" i="4" s="1"/>
  <c r="F5" i="3"/>
  <c r="I31" i="4" l="1"/>
  <c r="AG45" i="2"/>
  <c r="AG44" i="2"/>
  <c r="AG43" i="2"/>
  <c r="AG42" i="2"/>
  <c r="AG41" i="2"/>
  <c r="AG40" i="2"/>
  <c r="AG39" i="2"/>
  <c r="AG38" i="2"/>
  <c r="AG37" i="2"/>
  <c r="AG36" i="2"/>
  <c r="AG35" i="2"/>
  <c r="AG34" i="2"/>
  <c r="AG33" i="2"/>
  <c r="AG32" i="2"/>
  <c r="AG17" i="2"/>
  <c r="AG12" i="2"/>
  <c r="AG10" i="2"/>
  <c r="AG9" i="2"/>
  <c r="AG8" i="2"/>
  <c r="AG7" i="2"/>
  <c r="AG6" i="2"/>
  <c r="AG5" i="2"/>
  <c r="AG4" i="2"/>
  <c r="AG3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17" i="2"/>
  <c r="AF12" i="2"/>
  <c r="AF10" i="2"/>
  <c r="AF9" i="2"/>
  <c r="AF8" i="2"/>
  <c r="AF7" i="2"/>
  <c r="AF6" i="2"/>
  <c r="AF5" i="2"/>
  <c r="AF4" i="2"/>
  <c r="AF3" i="2"/>
  <c r="AE43" i="2"/>
  <c r="AE42" i="2"/>
  <c r="AE39" i="2"/>
  <c r="AE38" i="2"/>
  <c r="AE37" i="2"/>
  <c r="AE36" i="2"/>
  <c r="AE35" i="2"/>
  <c r="AE34" i="2"/>
  <c r="AE33" i="2"/>
  <c r="AE32" i="2"/>
  <c r="AE17" i="2"/>
  <c r="AE3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17" i="2"/>
  <c r="AD12" i="2"/>
  <c r="AD10" i="2"/>
  <c r="AD9" i="2"/>
  <c r="AD8" i="2"/>
  <c r="AD7" i="2"/>
  <c r="AD6" i="2"/>
  <c r="AD5" i="2"/>
  <c r="AD4" i="2"/>
  <c r="AD3" i="2"/>
  <c r="E5" i="3"/>
  <c r="AD1" i="2" l="1"/>
  <c r="AB1" i="2" l="1"/>
  <c r="V1" i="2" l="1"/>
  <c r="U1" i="2"/>
  <c r="T1" i="2"/>
  <c r="AA1" i="2"/>
  <c r="Z1" i="2"/>
  <c r="Y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E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7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1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HOSP.DEPTAL.SAN RAFAEL A B/AGRARIO</t>
        </r>
      </text>
    </comment>
    <comment ref="AE3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 SAN RAFAEL AL B.AGRARIO</t>
        </r>
      </text>
    </comment>
    <comment ref="AE4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 SAN RAFAEL AL B.AGRARIO</t>
        </r>
      </text>
    </comment>
    <comment ref="AE4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HOSP.DEPTAL SAN RAFAEL AL B.AGRARIO</t>
        </r>
      </text>
    </comment>
    <comment ref="AE4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HOSPITAL DEPARTAMENTAL SAN RAFAEL</t>
        </r>
      </text>
    </comment>
    <comment ref="AE4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HPTAL DPTAL SAN RAFAEL A BCO.AGRARIO</t>
        </r>
      </text>
    </comment>
    <comment ref="AE4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HPTAL DPTAL SAN RAFAEL A BCO.AGRARIO</t>
        </r>
      </text>
    </comment>
    <comment ref="AE4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REASIG HOSPITAL DEPARTAMENTAL SAN RAFAEL</t>
        </r>
      </text>
    </comment>
  </commentList>
</comments>
</file>

<file path=xl/sharedStrings.xml><?xml version="1.0" encoding="utf-8"?>
<sst xmlns="http://schemas.openxmlformats.org/spreadsheetml/2006/main" count="807" uniqueCount="192">
  <si>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</si>
  <si>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</si>
  <si>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</si>
  <si>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</si>
  <si>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</si>
  <si>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</si>
  <si>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</si>
  <si>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</si>
  <si>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</si>
  <si>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</si>
  <si>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</si>
  <si>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891900441-1</t>
  </si>
  <si>
    <t>SAN RAFAEL</t>
  </si>
  <si>
    <t>ZARZAL</t>
  </si>
  <si>
    <t>EVENTO</t>
  </si>
  <si>
    <t>HDSR</t>
  </si>
  <si>
    <t>HSRZ</t>
  </si>
  <si>
    <t>Alf+Fac</t>
  </si>
  <si>
    <t>Llave</t>
  </si>
  <si>
    <t>HSRZ40638</t>
  </si>
  <si>
    <t>HSRZ40639</t>
  </si>
  <si>
    <t>HSRZ41174</t>
  </si>
  <si>
    <t>HSRZ41175</t>
  </si>
  <si>
    <t>HSRZ49049</t>
  </si>
  <si>
    <t>HSRZ57775</t>
  </si>
  <si>
    <t>HSRZ107986</t>
  </si>
  <si>
    <t>HSRZ136389</t>
  </si>
  <si>
    <t>HSRZ137910</t>
  </si>
  <si>
    <t>HSRZ154096</t>
  </si>
  <si>
    <t>HSRZ223245</t>
  </si>
  <si>
    <t>HSRZ371726</t>
  </si>
  <si>
    <t>HSRZ478499</t>
  </si>
  <si>
    <t>HSRZ478532</t>
  </si>
  <si>
    <t>HSRZ564411</t>
  </si>
  <si>
    <t>HSRZ630094</t>
  </si>
  <si>
    <t>HSRZ684582</t>
  </si>
  <si>
    <t>HSRZ703311</t>
  </si>
  <si>
    <t>HSRZ708367</t>
  </si>
  <si>
    <t>HSRZ708371</t>
  </si>
  <si>
    <t>HSRZ708386</t>
  </si>
  <si>
    <t>HSRZ710047</t>
  </si>
  <si>
    <t>HSRZ711104</t>
  </si>
  <si>
    <t>HSRZ715992</t>
  </si>
  <si>
    <t>HSRZ722189</t>
  </si>
  <si>
    <t>HSRZ722771</t>
  </si>
  <si>
    <t>HSRZ729764</t>
  </si>
  <si>
    <t>HSRZ732359</t>
  </si>
  <si>
    <t>HSRZ739848</t>
  </si>
  <si>
    <t>HDSR785377</t>
  </si>
  <si>
    <t>HDSR785378</t>
  </si>
  <si>
    <t>HDSR785827</t>
  </si>
  <si>
    <t>HDSR785829</t>
  </si>
  <si>
    <t>HDSR786818</t>
  </si>
  <si>
    <t>HDSR786851</t>
  </si>
  <si>
    <t>HDSR788524</t>
  </si>
  <si>
    <t>HDSR2017779</t>
  </si>
  <si>
    <t>HDSR2017964</t>
  </si>
  <si>
    <t>HDSR2025437</t>
  </si>
  <si>
    <t>HDSR2060962</t>
  </si>
  <si>
    <t>HDSR2062767</t>
  </si>
  <si>
    <t>HDSR2063169</t>
  </si>
  <si>
    <t>HDSR2063243</t>
  </si>
  <si>
    <t>891900441_HSRZ40638</t>
  </si>
  <si>
    <t>891900441_HSRZ40639</t>
  </si>
  <si>
    <t>891900441_HSRZ41174</t>
  </si>
  <si>
    <t>891900441_HSRZ41175</t>
  </si>
  <si>
    <t>891900441_HSRZ49049</t>
  </si>
  <si>
    <t>891900441_HSRZ57775</t>
  </si>
  <si>
    <t>891900441_HSRZ107986</t>
  </si>
  <si>
    <t>891900441_HSRZ136389</t>
  </si>
  <si>
    <t>891900441_HSRZ137910</t>
  </si>
  <si>
    <t>891900441_HSRZ154096</t>
  </si>
  <si>
    <t>891900441_HSRZ223245</t>
  </si>
  <si>
    <t>891900441_HSRZ371726</t>
  </si>
  <si>
    <t>891900441_HSRZ478499</t>
  </si>
  <si>
    <t>891900441_HSRZ478532</t>
  </si>
  <si>
    <t>891900441_HSRZ564411</t>
  </si>
  <si>
    <t>891900441_HSRZ630094</t>
  </si>
  <si>
    <t>891900441_HSRZ684582</t>
  </si>
  <si>
    <t>891900441_HSRZ703311</t>
  </si>
  <si>
    <t>891900441_HSRZ708367</t>
  </si>
  <si>
    <t>891900441_HSRZ708371</t>
  </si>
  <si>
    <t>891900441_HSRZ708386</t>
  </si>
  <si>
    <t>891900441_HSRZ710047</t>
  </si>
  <si>
    <t>891900441_HSRZ711104</t>
  </si>
  <si>
    <t>891900441_HSRZ715992</t>
  </si>
  <si>
    <t>891900441_HSRZ722189</t>
  </si>
  <si>
    <t>891900441_HSRZ722771</t>
  </si>
  <si>
    <t>891900441_HSRZ729764</t>
  </si>
  <si>
    <t>891900441_HSRZ732359</t>
  </si>
  <si>
    <t>891900441_HSRZ739848</t>
  </si>
  <si>
    <t>891900441_HDSR785377</t>
  </si>
  <si>
    <t>891900441_HDSR785378</t>
  </si>
  <si>
    <t>891900441_HDSR785827</t>
  </si>
  <si>
    <t>891900441_HDSR785829</t>
  </si>
  <si>
    <t>891900441_HDSR786818</t>
  </si>
  <si>
    <t>891900441_HDSR786851</t>
  </si>
  <si>
    <t>891900441_HDSR788524</t>
  </si>
  <si>
    <t>891900441_HDSR2017779</t>
  </si>
  <si>
    <t>891900441_HDSR2017964</t>
  </si>
  <si>
    <t>891900441_HDSR2025437</t>
  </si>
  <si>
    <t>891900441_HDSR2060962</t>
  </si>
  <si>
    <t>891900441_HDSR2062767</t>
  </si>
  <si>
    <t>891900441_HDSR2063169</t>
  </si>
  <si>
    <t>891900441_HDSR2063243</t>
  </si>
  <si>
    <t xml:space="preserve">Fecha de radicacion EPS </t>
  </si>
  <si>
    <t xml:space="preserve">Estado de Factura EPS Agosto 27 </t>
  </si>
  <si>
    <t>Boxalud</t>
  </si>
  <si>
    <t>Finalizada</t>
  </si>
  <si>
    <t>Devuelta</t>
  </si>
  <si>
    <t>Para respuesta prestador</t>
  </si>
  <si>
    <t>Para auditoria de pertinencia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</si>
  <si>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</si>
  <si>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</si>
  <si>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</si>
  <si>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</si>
  <si>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</si>
  <si>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</si>
  <si>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</si>
  <si>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</si>
  <si>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</si>
  <si>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</si>
  <si>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</si>
  <si>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</si>
  <si>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</si>
  <si>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20.08.2024</t>
  </si>
  <si>
    <t>Fecha de corte</t>
  </si>
  <si>
    <t>Estado de Factura Eps Junio 28</t>
  </si>
  <si>
    <t>FACTURA CANCELADA</t>
  </si>
  <si>
    <t>FACTURA COVID-19</t>
  </si>
  <si>
    <t>FACTURA DEVUELTA</t>
  </si>
  <si>
    <t>FACTURA PENDIENTE EN PROGRAMACION DE PAGO - GLOSA PENDIENTE POR CONCILIAR</t>
  </si>
  <si>
    <t>FACTURA EN PROCESO INTERNO</t>
  </si>
  <si>
    <t xml:space="preserve">FACTURA PENDIENTE EN PROGRAMACION DE PAGO </t>
  </si>
  <si>
    <t>Covid-19</t>
  </si>
  <si>
    <t>Validación covid-19</t>
  </si>
  <si>
    <t>Tipificación objeccion</t>
  </si>
  <si>
    <t xml:space="preserve">AUT: SE SOSTIENE DEVOLUCION, AUN NO S EEVIDENCIA AUTORIZACIO PARA EL SERVICIO PRESTADO, LA AUT 200198671379132 SE CANCELEN LA FACT HDSR 2025437 EL 03/03/2020, PARA DAR TAMITE DE PAGO DEBEN SOLICITAR LA AUTORIZACION AL CORREO:               capautorizaciones@epsdelagente.com.co, la IPS es la unica que debe solicitar la autorizacion.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</si>
  <si>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</si>
  <si>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AUT: SE SOSTIENE DEVOLUCION LA AUTORIZACION 200358650716032 NO REGISTRA EN LA CAP, POR FAVOR SOLICITAR UNA NUEVA AUTORIZPARA CONTINUAR CON EL TRAMITE DE PAGO AL CORREO: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</si>
  <si>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al validar los  datos dela factura el servicio facturado consulta de medicina general ambulatoria ,no cuenta con autorizacion,solicitarla al area encargadacapautorizaciones@epsdelagente.com.co, para darle tramite ala factura.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</si>
  <si>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</si>
  <si>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ESTADO DOS</t>
  </si>
  <si>
    <t>FACTURA PENDIENTE EN PROGRAMACION DE PAGO</t>
  </si>
  <si>
    <t>FACTURA CANCELADA PARCIALMENTE - GLOSA PENDIENTE POR CONCILIAR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</si>
  <si>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</si>
  <si>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</si>
  <si>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</si>
  <si>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</si>
  <si>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</si>
  <si>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</si>
  <si>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</si>
  <si>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</si>
  <si>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</si>
  <si>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</si>
  <si>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</si>
  <si>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</si>
  <si>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</si>
  <si>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</si>
  <si>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</si>
  <si>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</si>
  <si>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</si>
  <si>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</si>
  <si>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</si>
  <si>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</si>
  <si>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</si>
  <si>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</si>
  <si>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</si>
  <si>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</si>
  <si>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</si>
  <si>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</si>
  <si>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</si>
  <si>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</si>
  <si>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SAN RAFAEL ZARZAL</t>
  </si>
  <si>
    <t>NIT: 891900441</t>
  </si>
  <si>
    <t>Santiago de Cali, Agosto 27 del 2024</t>
  </si>
  <si>
    <t>Con Corte al dia: 31/07/2024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</si>
  <si>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</si>
  <si>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</si>
  <si>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</si>
  <si>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</si>
  <si>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</si>
  <si>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</si>
  <si>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</si>
  <si>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</si>
  <si>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</si>
  <si>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</si>
  <si>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</si>
  <si>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</si>
  <si>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</si>
  <si>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</si>
  <si>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20/08/2024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</si>
</sst>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2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1" fillId="6" borderId="1" xfId="0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1" fillId="0" borderId="0" xfId="1" applyNumberFormat="1" applyFont="1"/>
    <xf numFmtId="165" fontId="6" fillId="7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5" fontId="0" fillId="0" borderId="6" xfId="1" applyNumberFormat="1" applyFont="1" applyBorder="1"/>
    <xf numFmtId="165" fontId="0" fillId="0" borderId="8" xfId="1" applyNumberFormat="1" applyFont="1" applyBorder="1"/>
    <xf numFmtId="165" fontId="0" fillId="0" borderId="11" xfId="1" applyNumberFormat="1" applyFont="1" applyBorder="1"/>
    <xf numFmtId="0" fontId="0" fillId="0" borderId="12" xfId="0" pivotButton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165" fontId="0" fillId="0" borderId="12" xfId="1" applyNumberFormat="1" applyFont="1" applyBorder="1"/>
    <xf numFmtId="165" fontId="0" fillId="0" borderId="13" xfId="1" applyNumberFormat="1" applyFont="1" applyBorder="1"/>
    <xf numFmtId="165" fontId="0" fillId="0" borderId="14" xfId="1" applyNumberFormat="1" applyFont="1" applyBorder="1"/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0" xfId="3" applyNumberFormat="1" applyFont="1" applyBorder="1"/>
    <xf numFmtId="170" fontId="7" fillId="0" borderId="10" xfId="3" applyNumberFormat="1" applyFont="1" applyBorder="1"/>
    <xf numFmtId="167" fontId="10" fillId="0" borderId="10" xfId="4" applyFont="1" applyBorder="1"/>
    <xf numFmtId="169" fontId="7" fillId="0" borderId="10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0" fontId="8" fillId="0" borderId="10" xfId="3" applyNumberFormat="1" applyFont="1" applyBorder="1"/>
    <xf numFmtId="0" fontId="8" fillId="0" borderId="11" xfId="3" applyFont="1" applyBorder="1"/>
    <xf numFmtId="165" fontId="0" fillId="0" borderId="0" xfId="0" applyNumberFormat="1"/>
    <xf numFmtId="165" fontId="1" fillId="8" borderId="1" xfId="1" applyNumberFormat="1" applyFont="1" applyFill="1" applyBorder="1" applyAlignment="1">
      <alignment horizontal="center" vertical="center" wrapText="1"/>
    </xf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8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2" xfId="1" applyNumberFormat="1" applyFont="1" applyBorder="1" applyAlignment="1">
      <alignment horizontal="center"/>
    </xf>
    <xf numFmtId="171" fontId="7" fillId="0" borderId="2" xfId="1" applyNumberFormat="1" applyFont="1" applyBorder="1" applyAlignment="1">
      <alignment horizontal="right"/>
    </xf>
    <xf numFmtId="165" fontId="7" fillId="0" borderId="15" xfId="1" applyNumberFormat="1" applyFont="1" applyBorder="1" applyAlignment="1">
      <alignment horizontal="center"/>
    </xf>
    <xf numFmtId="171" fontId="7" fillId="0" borderId="15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6.%20JUNIO/NIT%20891900441%20HOSP%20DEPARTAMENTAL%20SAN%20RAFAEL%20DE%20ZARZAL/ESTADO%20DE%20CARTERA%20HOS%20DPTAL%20SAN%20RAFAEL%20DE%20ZARZAL%20(juni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 refreshError="1"/>
      <sheetData sheetId="1" refreshError="1"/>
      <sheetData sheetId="2">
        <row r="1">
          <cell r="K1">
            <v>16837901</v>
          </cell>
          <cell r="T1">
            <v>16732754</v>
          </cell>
          <cell r="U1">
            <v>2217602</v>
          </cell>
          <cell r="V1">
            <v>23870</v>
          </cell>
          <cell r="Y1">
            <v>16732754</v>
          </cell>
          <cell r="Z1">
            <v>37136</v>
          </cell>
          <cell r="AA1">
            <v>14643582</v>
          </cell>
          <cell r="AB1">
            <v>191632</v>
          </cell>
          <cell r="AD1">
            <v>13077656</v>
          </cell>
        </row>
        <row r="2"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>Fecha de radicacion EPS</v>
          </cell>
          <cell r="J2" t="str">
            <v>IPS Valor Factura</v>
          </cell>
          <cell r="K2" t="str">
            <v>IPS Saldo Factura</v>
          </cell>
          <cell r="L2" t="str">
            <v>Tipo de Contrato</v>
          </cell>
          <cell r="M2" t="str">
            <v>Sede / Ciudad</v>
          </cell>
          <cell r="N2" t="str">
            <v>Tipo de Prestación</v>
          </cell>
          <cell r="O2" t="str">
            <v>Estado de Factura Eps Junio 28</v>
          </cell>
          <cell r="P2" t="str">
            <v>Boxalud</v>
          </cell>
          <cell r="Q2" t="str">
            <v>Estado de Factura EPS Abril 17</v>
          </cell>
          <cell r="R2" t="str">
            <v>Covid-19</v>
          </cell>
          <cell r="S2" t="str">
            <v>Validación Covid-19</v>
          </cell>
          <cell r="T2" t="str">
            <v>Valor Total Bruto</v>
          </cell>
          <cell r="U2" t="str">
            <v>Valor Devolucion</v>
          </cell>
          <cell r="V2" t="str">
            <v>Valor Glosa Pendiente</v>
          </cell>
          <cell r="W2" t="str">
            <v>Observcion objeccion</v>
          </cell>
          <cell r="X2" t="str">
            <v>Tipificación objeccion</v>
          </cell>
          <cell r="Y2" t="str">
            <v>Valor Radicado</v>
          </cell>
          <cell r="Z2" t="str">
            <v>Valor Glosa Aceptada</v>
          </cell>
          <cell r="AA2" t="str">
            <v>Valor Pagar</v>
          </cell>
          <cell r="AB2" t="str">
            <v>Por pagar SAP</v>
          </cell>
          <cell r="AC2" t="str">
            <v>P. abiertas doc</v>
          </cell>
          <cell r="AD2" t="str">
            <v>Valor compensacion SAP</v>
          </cell>
          <cell r="AE2" t="str">
            <v xml:space="preserve">Doc compensacion </v>
          </cell>
          <cell r="AF2" t="str">
            <v xml:space="preserve">Valor TF </v>
          </cell>
          <cell r="AG2" t="str">
            <v xml:space="preserve">Fecha de compensacion </v>
          </cell>
        </row>
        <row r="3">
          <cell r="F3" t="str">
            <v>891900441_HSRZ40638</v>
          </cell>
          <cell r="G3">
            <v>44209</v>
          </cell>
          <cell r="H3">
            <v>44221</v>
          </cell>
          <cell r="I3">
            <v>44256</v>
          </cell>
          <cell r="J3">
            <v>243598</v>
          </cell>
          <cell r="K3">
            <v>243598</v>
          </cell>
          <cell r="L3" t="str">
            <v>EVENTO</v>
          </cell>
          <cell r="M3" t="str">
            <v>ZARZAL</v>
          </cell>
          <cell r="N3" t="str">
            <v>EVENTO</v>
          </cell>
          <cell r="O3" t="str">
            <v>FACTURA CANCELADA</v>
          </cell>
          <cell r="P3" t="str">
            <v>Finalizada</v>
          </cell>
          <cell r="Q3" t="str">
            <v>FACTURA CANCELADA</v>
          </cell>
          <cell r="T3">
            <v>243598</v>
          </cell>
          <cell r="U3">
            <v>0</v>
          </cell>
          <cell r="V3">
            <v>0</v>
          </cell>
          <cell r="Y3">
            <v>243598</v>
          </cell>
          <cell r="Z3">
            <v>0</v>
          </cell>
          <cell r="AA3">
            <v>243598</v>
          </cell>
          <cell r="AD3">
            <v>243598</v>
          </cell>
          <cell r="AE3">
            <v>4800052340</v>
          </cell>
          <cell r="AF3">
            <v>943996</v>
          </cell>
          <cell r="AG3" t="str">
            <v>03.01.2022</v>
          </cell>
        </row>
        <row r="4">
          <cell r="F4" t="str">
            <v>891900441_HSRZ40639</v>
          </cell>
          <cell r="G4">
            <v>44209</v>
          </cell>
          <cell r="H4">
            <v>44221</v>
          </cell>
          <cell r="I4">
            <v>44256</v>
          </cell>
          <cell r="J4">
            <v>99400</v>
          </cell>
          <cell r="K4">
            <v>99400</v>
          </cell>
          <cell r="L4" t="str">
            <v>EVENTO</v>
          </cell>
          <cell r="M4" t="str">
            <v>ZARZAL</v>
          </cell>
          <cell r="N4" t="str">
            <v>EVENTO</v>
          </cell>
          <cell r="O4" t="str">
            <v>FACTURA CANCELADA</v>
          </cell>
          <cell r="P4" t="str">
            <v>Finalizada</v>
          </cell>
          <cell r="Q4" t="str">
            <v>FACTURA CANCELADA</v>
          </cell>
          <cell r="T4">
            <v>99400</v>
          </cell>
          <cell r="U4">
            <v>0</v>
          </cell>
          <cell r="V4">
            <v>0</v>
          </cell>
          <cell r="Y4">
            <v>99400</v>
          </cell>
          <cell r="Z4">
            <v>18568</v>
          </cell>
          <cell r="AA4">
            <v>80832</v>
          </cell>
          <cell r="AD4">
            <v>80832</v>
          </cell>
          <cell r="AE4">
            <v>4800052340</v>
          </cell>
          <cell r="AF4">
            <v>943996</v>
          </cell>
          <cell r="AG4" t="str">
            <v>03.01.2022</v>
          </cell>
        </row>
        <row r="5">
          <cell r="F5" t="str">
            <v>891900441_HSRZ41174</v>
          </cell>
          <cell r="G5">
            <v>44210</v>
          </cell>
          <cell r="H5">
            <v>44221</v>
          </cell>
          <cell r="I5">
            <v>44256</v>
          </cell>
          <cell r="J5">
            <v>59700</v>
          </cell>
          <cell r="K5">
            <v>59700</v>
          </cell>
          <cell r="L5" t="str">
            <v>EVENTO</v>
          </cell>
          <cell r="M5" t="str">
            <v>ZARZAL</v>
          </cell>
          <cell r="N5" t="str">
            <v>EVENTO</v>
          </cell>
          <cell r="O5" t="str">
            <v>FACTURA CANCELADA</v>
          </cell>
          <cell r="P5" t="str">
            <v>Finalizada</v>
          </cell>
          <cell r="Q5" t="str">
            <v>FACTURA CANCELADA</v>
          </cell>
          <cell r="T5">
            <v>59700</v>
          </cell>
          <cell r="U5">
            <v>0</v>
          </cell>
          <cell r="V5">
            <v>0</v>
          </cell>
          <cell r="Y5">
            <v>59700</v>
          </cell>
          <cell r="Z5">
            <v>0</v>
          </cell>
          <cell r="AA5">
            <v>59700</v>
          </cell>
          <cell r="AD5">
            <v>59700</v>
          </cell>
          <cell r="AE5">
            <v>4800052340</v>
          </cell>
          <cell r="AF5">
            <v>943996</v>
          </cell>
          <cell r="AG5" t="str">
            <v>03.01.2022</v>
          </cell>
        </row>
        <row r="6">
          <cell r="F6" t="str">
            <v>891900441_HSRZ41175</v>
          </cell>
          <cell r="G6">
            <v>44210</v>
          </cell>
          <cell r="H6">
            <v>44221</v>
          </cell>
          <cell r="I6">
            <v>44256</v>
          </cell>
          <cell r="J6">
            <v>99400</v>
          </cell>
          <cell r="K6">
            <v>99400</v>
          </cell>
          <cell r="L6" t="str">
            <v>EVENTO</v>
          </cell>
          <cell r="M6" t="str">
            <v>ZARZAL</v>
          </cell>
          <cell r="N6" t="str">
            <v>EVENTO</v>
          </cell>
          <cell r="O6" t="str">
            <v>FACTURA CANCELADA</v>
          </cell>
          <cell r="P6" t="str">
            <v>Finalizada</v>
          </cell>
          <cell r="Q6" t="str">
            <v>FACTURA CANCELADA</v>
          </cell>
          <cell r="T6">
            <v>99400</v>
          </cell>
          <cell r="U6">
            <v>0</v>
          </cell>
          <cell r="V6">
            <v>0</v>
          </cell>
          <cell r="Y6">
            <v>99400</v>
          </cell>
          <cell r="Z6">
            <v>18568</v>
          </cell>
          <cell r="AA6">
            <v>80832</v>
          </cell>
          <cell r="AD6">
            <v>80832</v>
          </cell>
          <cell r="AE6">
            <v>4800052340</v>
          </cell>
          <cell r="AF6">
            <v>943996</v>
          </cell>
          <cell r="AG6" t="str">
            <v>03.01.2022</v>
          </cell>
        </row>
        <row r="7">
          <cell r="F7" t="str">
            <v>891900441_HSRZ49049</v>
          </cell>
          <cell r="G7">
            <v>44228</v>
          </cell>
          <cell r="H7">
            <v>44251</v>
          </cell>
          <cell r="I7">
            <v>44265</v>
          </cell>
          <cell r="J7">
            <v>136896</v>
          </cell>
          <cell r="K7">
            <v>136896</v>
          </cell>
          <cell r="L7" t="str">
            <v>EVENTO</v>
          </cell>
          <cell r="M7" t="str">
            <v>ZARZAL</v>
          </cell>
          <cell r="N7" t="str">
            <v>EVENTO</v>
          </cell>
          <cell r="O7" t="str">
            <v>FACTURA CANCELADA</v>
          </cell>
          <cell r="P7" t="str">
            <v>Finalizada</v>
          </cell>
          <cell r="Q7" t="str">
            <v>FACTURA CANCELADA</v>
          </cell>
          <cell r="T7">
            <v>136896</v>
          </cell>
          <cell r="U7">
            <v>0</v>
          </cell>
          <cell r="V7">
            <v>0</v>
          </cell>
          <cell r="Y7">
            <v>136896</v>
          </cell>
          <cell r="Z7">
            <v>0</v>
          </cell>
          <cell r="AA7">
            <v>136896</v>
          </cell>
          <cell r="AD7">
            <v>136896</v>
          </cell>
          <cell r="AE7">
            <v>4800052340</v>
          </cell>
          <cell r="AF7">
            <v>943996</v>
          </cell>
          <cell r="AG7" t="str">
            <v>03.01.2022</v>
          </cell>
        </row>
        <row r="8">
          <cell r="F8" t="str">
            <v>891900441_HSRZ57775</v>
          </cell>
          <cell r="G8">
            <v>44247</v>
          </cell>
          <cell r="H8">
            <v>44251</v>
          </cell>
          <cell r="I8">
            <v>44265</v>
          </cell>
          <cell r="J8">
            <v>60006</v>
          </cell>
          <cell r="K8">
            <v>60006</v>
          </cell>
          <cell r="L8" t="str">
            <v>EVENTO</v>
          </cell>
          <cell r="M8" t="str">
            <v>ZARZAL</v>
          </cell>
          <cell r="N8" t="str">
            <v>EVENTO</v>
          </cell>
          <cell r="O8" t="str">
            <v>FACTURA CANCELADA</v>
          </cell>
          <cell r="P8" t="str">
            <v>Finalizada</v>
          </cell>
          <cell r="Q8" t="str">
            <v>FACTURA CANCELADA</v>
          </cell>
          <cell r="T8">
            <v>60006</v>
          </cell>
          <cell r="U8">
            <v>0</v>
          </cell>
          <cell r="V8">
            <v>0</v>
          </cell>
          <cell r="Y8">
            <v>60006</v>
          </cell>
          <cell r="Z8">
            <v>0</v>
          </cell>
          <cell r="AA8">
            <v>60006</v>
          </cell>
          <cell r="AD8">
            <v>60006</v>
          </cell>
          <cell r="AE8">
            <v>4800052340</v>
          </cell>
          <cell r="AF8">
            <v>943996</v>
          </cell>
          <cell r="AG8" t="str">
            <v>03.01.2022</v>
          </cell>
        </row>
        <row r="9">
          <cell r="F9" t="str">
            <v>891900441_HSRZ107986</v>
          </cell>
          <cell r="G9">
            <v>44344</v>
          </cell>
          <cell r="H9">
            <v>44368</v>
          </cell>
          <cell r="I9">
            <v>44484</v>
          </cell>
          <cell r="J9">
            <v>52400</v>
          </cell>
          <cell r="K9">
            <v>52400</v>
          </cell>
          <cell r="L9" t="str">
            <v>EVENTO</v>
          </cell>
          <cell r="M9" t="str">
            <v>ZARZAL</v>
          </cell>
          <cell r="N9" t="str">
            <v>EVENTO</v>
          </cell>
          <cell r="O9" t="str">
            <v>FACTURA CANCELADA</v>
          </cell>
          <cell r="P9" t="str">
            <v>Finalizada</v>
          </cell>
          <cell r="Q9" t="str">
            <v>FACTURA CANCELADA</v>
          </cell>
          <cell r="T9">
            <v>52400</v>
          </cell>
          <cell r="U9">
            <v>0</v>
          </cell>
          <cell r="V9">
            <v>0</v>
          </cell>
          <cell r="Y9">
            <v>52400</v>
          </cell>
          <cell r="Z9">
            <v>0</v>
          </cell>
          <cell r="AA9">
            <v>52400</v>
          </cell>
          <cell r="AD9">
            <v>52400</v>
          </cell>
          <cell r="AE9">
            <v>4800052340</v>
          </cell>
          <cell r="AF9">
            <v>943996</v>
          </cell>
          <cell r="AG9" t="str">
            <v>03.01.2022</v>
          </cell>
        </row>
        <row r="10">
          <cell r="F10" t="str">
            <v>891900441_HSRZ136389</v>
          </cell>
          <cell r="G10">
            <v>44397</v>
          </cell>
          <cell r="H10">
            <v>44388</v>
          </cell>
          <cell r="I10">
            <v>44485</v>
          </cell>
          <cell r="J10">
            <v>59700</v>
          </cell>
          <cell r="K10">
            <v>59700</v>
          </cell>
          <cell r="L10" t="str">
            <v>EVENTO</v>
          </cell>
          <cell r="M10" t="str">
            <v>ZARZAL</v>
          </cell>
          <cell r="N10" t="str">
            <v>EVENTO</v>
          </cell>
          <cell r="O10" t="str">
            <v>FACTURA CANCELADA</v>
          </cell>
          <cell r="P10" t="str">
            <v>Finalizada</v>
          </cell>
          <cell r="Q10" t="str">
            <v>FACTURA CANCELADA</v>
          </cell>
          <cell r="T10">
            <v>59700</v>
          </cell>
          <cell r="U10">
            <v>0</v>
          </cell>
          <cell r="V10">
            <v>0</v>
          </cell>
          <cell r="Y10">
            <v>59700</v>
          </cell>
          <cell r="Z10">
            <v>0</v>
          </cell>
          <cell r="AA10">
            <v>59700</v>
          </cell>
          <cell r="AD10">
            <v>59700</v>
          </cell>
          <cell r="AE10">
            <v>4800052340</v>
          </cell>
          <cell r="AF10">
            <v>943996</v>
          </cell>
          <cell r="AG10" t="str">
            <v>03.01.2022</v>
          </cell>
        </row>
        <row r="11">
          <cell r="F11" t="str">
            <v>891900441_HSRZ137910</v>
          </cell>
          <cell r="G11">
            <v>44399</v>
          </cell>
          <cell r="H11">
            <v>44388</v>
          </cell>
          <cell r="I11">
            <v>44513</v>
          </cell>
          <cell r="J11">
            <v>80800</v>
          </cell>
          <cell r="K11">
            <v>80800</v>
          </cell>
          <cell r="L11" t="str">
            <v>EVENTO</v>
          </cell>
          <cell r="M11" t="str">
            <v>ZARZAL</v>
          </cell>
          <cell r="N11" t="str">
            <v>EVENTO</v>
          </cell>
          <cell r="O11" t="str">
            <v>FACTURA COVID-19</v>
          </cell>
          <cell r="P11" t="str">
            <v>Finalizada</v>
          </cell>
          <cell r="Q11" t="str">
            <v>FACTURA COVID-19</v>
          </cell>
          <cell r="R11" t="str">
            <v>ESTADO DOS</v>
          </cell>
          <cell r="T11">
            <v>80800</v>
          </cell>
          <cell r="U11">
            <v>0</v>
          </cell>
          <cell r="V11">
            <v>0</v>
          </cell>
          <cell r="Y11">
            <v>80800</v>
          </cell>
          <cell r="Z11">
            <v>0</v>
          </cell>
          <cell r="AA11">
            <v>80800</v>
          </cell>
          <cell r="AB11">
            <v>80800</v>
          </cell>
          <cell r="AC11">
            <v>1221934136</v>
          </cell>
          <cell r="AD11">
            <v>0</v>
          </cell>
          <cell r="AF11">
            <v>0</v>
          </cell>
        </row>
        <row r="12">
          <cell r="F12" t="str">
            <v>891900441_HSRZ154096</v>
          </cell>
          <cell r="G12">
            <v>44432</v>
          </cell>
          <cell r="H12">
            <v>44451</v>
          </cell>
          <cell r="I12">
            <v>44484</v>
          </cell>
          <cell r="J12">
            <v>170032</v>
          </cell>
          <cell r="K12">
            <v>170032</v>
          </cell>
          <cell r="L12" t="str">
            <v>EVENTO</v>
          </cell>
          <cell r="M12" t="str">
            <v>ZARZAL</v>
          </cell>
          <cell r="N12" t="str">
            <v>EVENTO</v>
          </cell>
          <cell r="O12" t="str">
            <v>FACTURA CANCELADA</v>
          </cell>
          <cell r="P12" t="str">
            <v>Finalizada</v>
          </cell>
          <cell r="Q12" t="str">
            <v>FACTURA CANCELADA</v>
          </cell>
          <cell r="T12">
            <v>170032</v>
          </cell>
          <cell r="U12">
            <v>0</v>
          </cell>
          <cell r="V12">
            <v>0</v>
          </cell>
          <cell r="Y12">
            <v>170032</v>
          </cell>
          <cell r="Z12">
            <v>0</v>
          </cell>
          <cell r="AA12">
            <v>170032</v>
          </cell>
          <cell r="AD12">
            <v>170032</v>
          </cell>
          <cell r="AE12">
            <v>4800052340</v>
          </cell>
          <cell r="AF12">
            <v>943996</v>
          </cell>
          <cell r="AG12" t="str">
            <v>03.01.2022</v>
          </cell>
        </row>
        <row r="13">
          <cell r="F13" t="str">
            <v>891900441_HSRZ223245</v>
          </cell>
          <cell r="G13">
            <v>44572</v>
          </cell>
          <cell r="H13">
            <v>44586</v>
          </cell>
          <cell r="I13">
            <v>44937</v>
          </cell>
          <cell r="J13">
            <v>30000</v>
          </cell>
          <cell r="K13">
            <v>30000</v>
          </cell>
          <cell r="L13" t="str">
            <v>EVENTO</v>
          </cell>
          <cell r="M13" t="str">
            <v>ZARZAL</v>
          </cell>
          <cell r="N13" t="str">
            <v>EVENTO</v>
          </cell>
          <cell r="O13" t="str">
            <v>FACTURA COVID-19</v>
          </cell>
          <cell r="P13" t="str">
            <v>Finalizada</v>
          </cell>
          <cell r="Q13" t="str">
            <v>FACTURA COVID-19</v>
          </cell>
          <cell r="R13" t="str">
            <v>ESTADO DOS</v>
          </cell>
          <cell r="T13">
            <v>30000</v>
          </cell>
          <cell r="U13">
            <v>0</v>
          </cell>
          <cell r="V13">
            <v>0</v>
          </cell>
          <cell r="Y13">
            <v>30000</v>
          </cell>
          <cell r="Z13">
            <v>0</v>
          </cell>
          <cell r="AA13">
            <v>30000</v>
          </cell>
          <cell r="AB13">
            <v>30000</v>
          </cell>
          <cell r="AC13">
            <v>1222206806</v>
          </cell>
          <cell r="AD13">
            <v>0</v>
          </cell>
          <cell r="AF13">
            <v>0</v>
          </cell>
        </row>
        <row r="14">
          <cell r="F14" t="str">
            <v>891900441_HSRZ371726</v>
          </cell>
          <cell r="G14">
            <v>44846</v>
          </cell>
          <cell r="H14">
            <v>44865</v>
          </cell>
          <cell r="I14">
            <v>44912</v>
          </cell>
          <cell r="J14">
            <v>80832</v>
          </cell>
          <cell r="K14">
            <v>80832</v>
          </cell>
          <cell r="L14" t="str">
            <v>EVENTO</v>
          </cell>
          <cell r="M14" t="str">
            <v>ZARZAL</v>
          </cell>
          <cell r="N14" t="str">
            <v>EVENTO</v>
          </cell>
          <cell r="O14" t="str">
            <v>FACTURA COVID-19</v>
          </cell>
          <cell r="P14" t="str">
            <v>Finalizada</v>
          </cell>
          <cell r="Q14" t="str">
            <v>FACTURA COVID-19</v>
          </cell>
          <cell r="R14" t="str">
            <v>ESTADO DOS</v>
          </cell>
          <cell r="T14">
            <v>80832</v>
          </cell>
          <cell r="U14">
            <v>0</v>
          </cell>
          <cell r="V14">
            <v>0</v>
          </cell>
          <cell r="Y14">
            <v>80832</v>
          </cell>
          <cell r="Z14">
            <v>0</v>
          </cell>
          <cell r="AA14">
            <v>80832</v>
          </cell>
          <cell r="AB14">
            <v>80832</v>
          </cell>
          <cell r="AC14">
            <v>1222206570</v>
          </cell>
          <cell r="AD14">
            <v>0</v>
          </cell>
          <cell r="AF14">
            <v>0</v>
          </cell>
        </row>
        <row r="15">
          <cell r="F15" t="str">
            <v>891900441_HSRZ478499</v>
          </cell>
          <cell r="G15">
            <v>45044</v>
          </cell>
          <cell r="H15">
            <v>45046</v>
          </cell>
          <cell r="I15">
            <v>45064</v>
          </cell>
          <cell r="J15">
            <v>1559660</v>
          </cell>
          <cell r="K15">
            <v>1559660</v>
          </cell>
          <cell r="L15" t="str">
            <v>EVENTO</v>
          </cell>
          <cell r="M15" t="str">
            <v>ZARZAL</v>
          </cell>
          <cell r="N15" t="str">
            <v>EVENTO</v>
          </cell>
          <cell r="O15" t="str">
            <v>FACTURA DEVUELTA</v>
          </cell>
          <cell r="P15" t="str">
            <v>Devuelta</v>
          </cell>
          <cell r="Q15" t="str">
            <v>FACTURA DEVUELTA</v>
          </cell>
          <cell r="T15">
            <v>1559660</v>
          </cell>
          <cell r="U15">
            <v>1559660</v>
          </cell>
          <cell r="V15">
            <v>0</v>
          </cell>
          <cell r="W15" t="str">
            <v xml:space="preserve">AUT: SE SOSTIENE DEVOLUCION, AUN NO S EEVIDENCIA AUTORIZACIO PARA EL SERVICIO PRESTADO, LA AUT 200198671379132 SE CANCELEN LA FACT HDSR 2025437 EL 03/03/2020, PARA DAR TAMITE DE PAGO DEBEN SOLICITAR LA AUTORIZACION AL CORREO:               capautorizaciones@epsdelagente.com.co, la IPS es la unica que debe solicitar la autorizacion.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5" t="str">
            <v>AUTORIZACION</v>
          </cell>
          <cell r="Y15">
            <v>1559660</v>
          </cell>
          <cell r="Z15">
            <v>0</v>
          </cell>
          <cell r="AA15">
            <v>0</v>
          </cell>
          <cell r="AD15">
            <v>0</v>
          </cell>
          <cell r="AF15">
            <v>0</v>
          </cell>
        </row>
        <row r="16">
          <cell r="F16" t="str">
            <v>891900441_HSRZ478532</v>
          </cell>
          <cell r="G16">
            <v>45044</v>
          </cell>
          <cell r="H16">
            <v>45046</v>
          </cell>
          <cell r="I16">
            <v>45064</v>
          </cell>
          <cell r="J16">
            <v>337031</v>
          </cell>
          <cell r="K16">
            <v>337031</v>
          </cell>
          <cell r="L16" t="str">
            <v>EVENTO</v>
          </cell>
          <cell r="M16" t="str">
            <v>ZARZAL</v>
          </cell>
          <cell r="N16" t="str">
            <v>EVENTO</v>
          </cell>
          <cell r="O16" t="str">
            <v>FACTURA DEVUELTA</v>
          </cell>
          <cell r="P16" t="str">
            <v>Devuelta</v>
          </cell>
          <cell r="Q16" t="str">
            <v>FACTURA DEVUELTA</v>
          </cell>
          <cell r="T16">
            <v>337031</v>
          </cell>
          <cell r="U16">
            <v>337031</v>
          </cell>
          <cell r="V16">
            <v>0</v>
          </cell>
          <cell r="W16" t="str">
            <v xml:space="preserve">AUT: SE SOSTIENE DEVOLUCION LA AUTORIZACION 200358650716032 NO REGISTRA EN LA CAP, POR FAVOR SOLICITAR UNA NUEVA AUTORIZPARA CONTINUAR CON EL TRAMITE DE PAGO AL CORREO: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  <cell r="X16" t="str">
            <v>AUTORIZACION</v>
          </cell>
          <cell r="Y16">
            <v>337031</v>
          </cell>
          <cell r="Z16">
            <v>0</v>
          </cell>
          <cell r="AA16">
            <v>0</v>
          </cell>
          <cell r="AD16">
            <v>0</v>
          </cell>
          <cell r="AF16">
            <v>0</v>
          </cell>
        </row>
        <row r="17">
          <cell r="F17" t="str">
            <v>891900441_HSRZ498913</v>
          </cell>
          <cell r="G17">
            <v>45078</v>
          </cell>
          <cell r="H17">
            <v>45107</v>
          </cell>
          <cell r="I17">
            <v>45201.291666666664</v>
          </cell>
          <cell r="J17">
            <v>982676</v>
          </cell>
          <cell r="K17">
            <v>982676</v>
          </cell>
          <cell r="L17" t="str">
            <v>EVENTO</v>
          </cell>
          <cell r="M17" t="str">
            <v>ZARZAL</v>
          </cell>
          <cell r="N17" t="str">
            <v>EVENTO</v>
          </cell>
          <cell r="O17" t="str">
            <v>FACTURA CANCELADA</v>
          </cell>
          <cell r="P17" t="str">
            <v>Finalizada</v>
          </cell>
          <cell r="Q17" t="str">
            <v>FACTURA PENDIENTE EN PROGRAMACION DE PAGO</v>
          </cell>
          <cell r="T17">
            <v>982676</v>
          </cell>
          <cell r="U17">
            <v>0</v>
          </cell>
          <cell r="V17">
            <v>0</v>
          </cell>
          <cell r="Y17">
            <v>982676</v>
          </cell>
          <cell r="Z17">
            <v>0</v>
          </cell>
          <cell r="AA17">
            <v>982676</v>
          </cell>
          <cell r="AD17">
            <v>982676</v>
          </cell>
          <cell r="AE17">
            <v>2201520963</v>
          </cell>
          <cell r="AF17">
            <v>5837727</v>
          </cell>
          <cell r="AG17" t="str">
            <v>26.06.2024</v>
          </cell>
        </row>
        <row r="18">
          <cell r="F18" t="str">
            <v>891900441_HSRZ499737</v>
          </cell>
          <cell r="G18">
            <v>45080</v>
          </cell>
          <cell r="H18">
            <v>45107</v>
          </cell>
          <cell r="I18">
            <v>45201.291666666664</v>
          </cell>
          <cell r="J18">
            <v>196753</v>
          </cell>
          <cell r="K18">
            <v>196753</v>
          </cell>
          <cell r="L18" t="str">
            <v>EVENTO</v>
          </cell>
          <cell r="M18" t="str">
            <v>ZARZAL</v>
          </cell>
          <cell r="N18" t="str">
            <v>EVENTO</v>
          </cell>
          <cell r="O18" t="str">
            <v>FACTURA CANCELADA</v>
          </cell>
          <cell r="P18" t="str">
            <v>Finalizada</v>
          </cell>
          <cell r="Q18" t="str">
            <v>FACTURA PENDIENTE EN PROGRAMACION DE PAGO</v>
          </cell>
          <cell r="T18">
            <v>196753</v>
          </cell>
          <cell r="U18">
            <v>0</v>
          </cell>
          <cell r="V18">
            <v>0</v>
          </cell>
          <cell r="Y18">
            <v>196753</v>
          </cell>
          <cell r="Z18">
            <v>0</v>
          </cell>
          <cell r="AA18">
            <v>196753</v>
          </cell>
          <cell r="AD18">
            <v>196753</v>
          </cell>
          <cell r="AE18">
            <v>2201520963</v>
          </cell>
          <cell r="AF18">
            <v>5837727</v>
          </cell>
          <cell r="AG18" t="str">
            <v>26.06.2024</v>
          </cell>
        </row>
        <row r="19">
          <cell r="F19" t="str">
            <v>891900441_HSRZ503952</v>
          </cell>
          <cell r="G19">
            <v>45086</v>
          </cell>
          <cell r="H19">
            <v>45107</v>
          </cell>
          <cell r="I19">
            <v>45201.291666666664</v>
          </cell>
          <cell r="J19">
            <v>80376</v>
          </cell>
          <cell r="K19">
            <v>80376</v>
          </cell>
          <cell r="L19" t="str">
            <v>EVENTO</v>
          </cell>
          <cell r="M19" t="str">
            <v>ZARZAL</v>
          </cell>
          <cell r="N19" t="str">
            <v>EVENTO</v>
          </cell>
          <cell r="O19" t="str">
            <v>FACTURA CANCELADA</v>
          </cell>
          <cell r="P19" t="str">
            <v>Finalizada</v>
          </cell>
          <cell r="Q19" t="str">
            <v>FACTURA PENDIENTE EN PROGRAMACION DE PAGO</v>
          </cell>
          <cell r="T19">
            <v>80376</v>
          </cell>
          <cell r="U19">
            <v>0</v>
          </cell>
          <cell r="V19">
            <v>0</v>
          </cell>
          <cell r="Y19">
            <v>80376</v>
          </cell>
          <cell r="Z19">
            <v>0</v>
          </cell>
          <cell r="AA19">
            <v>80376</v>
          </cell>
          <cell r="AD19">
            <v>80376</v>
          </cell>
          <cell r="AE19">
            <v>2201520963</v>
          </cell>
          <cell r="AF19">
            <v>5837727</v>
          </cell>
          <cell r="AG19" t="str">
            <v>26.06.2024</v>
          </cell>
        </row>
        <row r="20">
          <cell r="F20" t="str">
            <v>891900441_HSRZ504069</v>
          </cell>
          <cell r="G20">
            <v>45086</v>
          </cell>
          <cell r="H20">
            <v>45107</v>
          </cell>
          <cell r="I20">
            <v>45201.291666666664</v>
          </cell>
          <cell r="J20">
            <v>76200</v>
          </cell>
          <cell r="K20">
            <v>76200</v>
          </cell>
          <cell r="L20" t="str">
            <v>EVENTO</v>
          </cell>
          <cell r="M20" t="str">
            <v>ZARZAL</v>
          </cell>
          <cell r="N20" t="str">
            <v>EVENTO</v>
          </cell>
          <cell r="O20" t="str">
            <v>FACTURA CANCELADA</v>
          </cell>
          <cell r="P20" t="str">
            <v>Finalizada</v>
          </cell>
          <cell r="Q20" t="str">
            <v>FACTURA PENDIENTE EN PROGRAMACION DE PAGO</v>
          </cell>
          <cell r="T20">
            <v>76200</v>
          </cell>
          <cell r="U20">
            <v>0</v>
          </cell>
          <cell r="V20">
            <v>0</v>
          </cell>
          <cell r="Y20">
            <v>76200</v>
          </cell>
          <cell r="Z20">
            <v>0</v>
          </cell>
          <cell r="AA20">
            <v>76200</v>
          </cell>
          <cell r="AD20">
            <v>76200</v>
          </cell>
          <cell r="AE20">
            <v>2201520963</v>
          </cell>
          <cell r="AF20">
            <v>5837727</v>
          </cell>
          <cell r="AG20" t="str">
            <v>26.06.2024</v>
          </cell>
        </row>
        <row r="21">
          <cell r="F21" t="str">
            <v>891900441_HSRZ530470</v>
          </cell>
          <cell r="G21">
            <v>45133</v>
          </cell>
          <cell r="H21">
            <v>45138</v>
          </cell>
          <cell r="I21">
            <v>45201.291666666664</v>
          </cell>
          <cell r="J21">
            <v>30000</v>
          </cell>
          <cell r="K21">
            <v>30000</v>
          </cell>
          <cell r="L21" t="str">
            <v>EVENTO</v>
          </cell>
          <cell r="M21" t="str">
            <v>ZARZAL</v>
          </cell>
          <cell r="N21" t="str">
            <v>EVENTO</v>
          </cell>
          <cell r="O21" t="str">
            <v>FACTURA CANCELADA</v>
          </cell>
          <cell r="P21" t="str">
            <v>Finalizada</v>
          </cell>
          <cell r="Q21" t="str">
            <v>FACTURA PENDIENTE EN PROGRAMACION DE PAGO</v>
          </cell>
          <cell r="T21">
            <v>46400</v>
          </cell>
          <cell r="U21">
            <v>0</v>
          </cell>
          <cell r="V21">
            <v>0</v>
          </cell>
          <cell r="Y21">
            <v>46400</v>
          </cell>
          <cell r="Z21">
            <v>0</v>
          </cell>
          <cell r="AA21">
            <v>30000</v>
          </cell>
          <cell r="AD21">
            <v>30000</v>
          </cell>
          <cell r="AE21">
            <v>2201520963</v>
          </cell>
          <cell r="AF21">
            <v>5837727</v>
          </cell>
          <cell r="AG21" t="str">
            <v>26.06.2024</v>
          </cell>
        </row>
        <row r="22">
          <cell r="F22" t="str">
            <v>891900441_HSRZ536947</v>
          </cell>
          <cell r="G22">
            <v>45145</v>
          </cell>
          <cell r="H22">
            <v>45169</v>
          </cell>
          <cell r="I22">
            <v>45201.291666666664</v>
          </cell>
          <cell r="J22">
            <v>78290</v>
          </cell>
          <cell r="K22">
            <v>78290</v>
          </cell>
          <cell r="L22" t="str">
            <v>EVENTO</v>
          </cell>
          <cell r="M22" t="str">
            <v>ZARZAL</v>
          </cell>
          <cell r="N22" t="str">
            <v>EVENTO</v>
          </cell>
          <cell r="O22" t="str">
            <v>FACTURA CANCELADA</v>
          </cell>
          <cell r="P22" t="str">
            <v>Finalizada</v>
          </cell>
          <cell r="Q22" t="str">
            <v>FACTURA PENDIENTE EN PROGRAMACION DE PAGO</v>
          </cell>
          <cell r="T22">
            <v>78290</v>
          </cell>
          <cell r="U22">
            <v>0</v>
          </cell>
          <cell r="V22">
            <v>0</v>
          </cell>
          <cell r="Y22">
            <v>78290</v>
          </cell>
          <cell r="Z22">
            <v>0</v>
          </cell>
          <cell r="AA22">
            <v>78290</v>
          </cell>
          <cell r="AD22">
            <v>78290</v>
          </cell>
          <cell r="AE22">
            <v>2201520963</v>
          </cell>
          <cell r="AF22">
            <v>5837727</v>
          </cell>
          <cell r="AG22" t="str">
            <v>26.06.2024</v>
          </cell>
        </row>
        <row r="23">
          <cell r="F23" t="str">
            <v>891900441_HSRZ544876</v>
          </cell>
          <cell r="G23">
            <v>45160</v>
          </cell>
          <cell r="H23">
            <v>45169</v>
          </cell>
          <cell r="I23">
            <v>45201.291666666664</v>
          </cell>
          <cell r="J23">
            <v>574387</v>
          </cell>
          <cell r="K23">
            <v>574387</v>
          </cell>
          <cell r="L23" t="str">
            <v>EVENTO</v>
          </cell>
          <cell r="M23" t="str">
            <v>ZARZAL</v>
          </cell>
          <cell r="N23" t="str">
            <v>EVENTO</v>
          </cell>
          <cell r="O23" t="str">
            <v>FACTURA CANCELADA</v>
          </cell>
          <cell r="P23" t="str">
            <v>Finalizada</v>
          </cell>
          <cell r="Q23" t="str">
            <v>FACTURA PENDIENTE EN PROGRAMACION DE PAGO</v>
          </cell>
          <cell r="T23">
            <v>574387</v>
          </cell>
          <cell r="U23">
            <v>0</v>
          </cell>
          <cell r="V23">
            <v>0</v>
          </cell>
          <cell r="Y23">
            <v>574387</v>
          </cell>
          <cell r="Z23">
            <v>0</v>
          </cell>
          <cell r="AA23">
            <v>574387</v>
          </cell>
          <cell r="AD23">
            <v>574387</v>
          </cell>
          <cell r="AE23">
            <v>2201520963</v>
          </cell>
          <cell r="AF23">
            <v>5837727</v>
          </cell>
          <cell r="AG23" t="str">
            <v>26.06.2024</v>
          </cell>
        </row>
        <row r="24">
          <cell r="F24" t="str">
            <v>891900441_HSRZ564411</v>
          </cell>
          <cell r="G24">
            <v>45193</v>
          </cell>
          <cell r="H24">
            <v>45199</v>
          </cell>
          <cell r="I24">
            <v>45209.441870451388</v>
          </cell>
          <cell r="J24">
            <v>182821</v>
          </cell>
          <cell r="K24">
            <v>182821</v>
          </cell>
          <cell r="L24" t="str">
            <v>EVENTO</v>
          </cell>
          <cell r="M24" t="str">
            <v>ZARZAL</v>
          </cell>
          <cell r="N24" t="str">
            <v>EVENTO</v>
          </cell>
          <cell r="O24" t="str">
            <v>FACTURA CANCELADA</v>
          </cell>
          <cell r="P24" t="str">
            <v>Finalizada</v>
          </cell>
          <cell r="Q24" t="str">
            <v>FACTURA PENDIENTE EN PROGRAMACION DE PAGO</v>
          </cell>
          <cell r="T24">
            <v>182821</v>
          </cell>
          <cell r="U24">
            <v>0</v>
          </cell>
          <cell r="V24">
            <v>0</v>
          </cell>
          <cell r="Y24">
            <v>182821</v>
          </cell>
          <cell r="Z24">
            <v>0</v>
          </cell>
          <cell r="AA24">
            <v>178721</v>
          </cell>
          <cell r="AD24">
            <v>178721</v>
          </cell>
          <cell r="AE24">
            <v>2201520963</v>
          </cell>
          <cell r="AF24">
            <v>5837727</v>
          </cell>
          <cell r="AG24" t="str">
            <v>26.06.2024</v>
          </cell>
        </row>
        <row r="25">
          <cell r="F25" t="str">
            <v>891900441_HSRZ574284</v>
          </cell>
          <cell r="G25">
            <v>45209</v>
          </cell>
          <cell r="H25">
            <v>45230</v>
          </cell>
          <cell r="I25">
            <v>45239.355403437497</v>
          </cell>
          <cell r="J25">
            <v>141920</v>
          </cell>
          <cell r="K25">
            <v>141920</v>
          </cell>
          <cell r="L25" t="str">
            <v>EVENTO</v>
          </cell>
          <cell r="M25" t="str">
            <v>ZARZAL</v>
          </cell>
          <cell r="N25" t="str">
            <v>EVENTO</v>
          </cell>
          <cell r="O25" t="str">
            <v>FACTURA CANCELADA</v>
          </cell>
          <cell r="P25" t="str">
            <v>Finalizada</v>
          </cell>
          <cell r="Q25" t="str">
            <v>FACTURA PENDIENTE EN PROGRAMACION DE PAGO</v>
          </cell>
          <cell r="T25">
            <v>141920</v>
          </cell>
          <cell r="U25">
            <v>0</v>
          </cell>
          <cell r="V25">
            <v>0</v>
          </cell>
          <cell r="Y25">
            <v>141920</v>
          </cell>
          <cell r="Z25">
            <v>0</v>
          </cell>
          <cell r="AA25">
            <v>141920</v>
          </cell>
          <cell r="AD25">
            <v>141920</v>
          </cell>
          <cell r="AE25">
            <v>2201520963</v>
          </cell>
          <cell r="AF25">
            <v>5837727</v>
          </cell>
          <cell r="AG25" t="str">
            <v>26.06.2024</v>
          </cell>
        </row>
        <row r="26">
          <cell r="F26" t="str">
            <v>891900441_HSRZ581869</v>
          </cell>
          <cell r="G26">
            <v>45222</v>
          </cell>
          <cell r="H26">
            <v>45230</v>
          </cell>
          <cell r="I26">
            <v>45239.369327314816</v>
          </cell>
          <cell r="J26">
            <v>30000</v>
          </cell>
          <cell r="K26">
            <v>30000</v>
          </cell>
          <cell r="L26" t="str">
            <v>EVENTO</v>
          </cell>
          <cell r="M26" t="str">
            <v>ZARZAL</v>
          </cell>
          <cell r="N26" t="str">
            <v>EVENTO</v>
          </cell>
          <cell r="O26" t="str">
            <v>FACTURA CANCELADA</v>
          </cell>
          <cell r="P26" t="str">
            <v>Finalizada</v>
          </cell>
          <cell r="Q26" t="str">
            <v>FACTURA PENDIENTE EN PROGRAMACION DE PAGO</v>
          </cell>
          <cell r="T26">
            <v>46400</v>
          </cell>
          <cell r="U26">
            <v>0</v>
          </cell>
          <cell r="V26">
            <v>0</v>
          </cell>
          <cell r="Y26">
            <v>46400</v>
          </cell>
          <cell r="Z26">
            <v>0</v>
          </cell>
          <cell r="AA26">
            <v>30000</v>
          </cell>
          <cell r="AD26">
            <v>30000</v>
          </cell>
          <cell r="AE26">
            <v>2201520963</v>
          </cell>
          <cell r="AF26">
            <v>5837727</v>
          </cell>
          <cell r="AG26" t="str">
            <v>26.06.2024</v>
          </cell>
        </row>
        <row r="27">
          <cell r="F27" t="str">
            <v>891900441_HSRZ582603</v>
          </cell>
          <cell r="G27">
            <v>45223</v>
          </cell>
          <cell r="H27">
            <v>45230</v>
          </cell>
          <cell r="I27">
            <v>45239.35825853009</v>
          </cell>
          <cell r="J27">
            <v>30000</v>
          </cell>
          <cell r="K27">
            <v>30000</v>
          </cell>
          <cell r="L27" t="str">
            <v>EVENTO</v>
          </cell>
          <cell r="M27" t="str">
            <v>ZARZAL</v>
          </cell>
          <cell r="N27" t="str">
            <v>EVENTO</v>
          </cell>
          <cell r="O27" t="str">
            <v>FACTURA CANCELADA</v>
          </cell>
          <cell r="P27" t="str">
            <v>Finalizada</v>
          </cell>
          <cell r="Q27" t="str">
            <v>FACTURA PENDIENTE EN PROGRAMACION DE PAGO</v>
          </cell>
          <cell r="T27">
            <v>46400</v>
          </cell>
          <cell r="U27">
            <v>0</v>
          </cell>
          <cell r="V27">
            <v>0</v>
          </cell>
          <cell r="Y27">
            <v>46400</v>
          </cell>
          <cell r="Z27">
            <v>0</v>
          </cell>
          <cell r="AA27">
            <v>30000</v>
          </cell>
          <cell r="AD27">
            <v>30000</v>
          </cell>
          <cell r="AE27">
            <v>2201520963</v>
          </cell>
          <cell r="AF27">
            <v>5837727</v>
          </cell>
          <cell r="AG27" t="str">
            <v>26.06.2024</v>
          </cell>
        </row>
        <row r="28">
          <cell r="F28" t="str">
            <v>891900441_HSRZ584668</v>
          </cell>
          <cell r="G28">
            <v>45225</v>
          </cell>
          <cell r="H28">
            <v>45230</v>
          </cell>
          <cell r="I28">
            <v>45239.361394097221</v>
          </cell>
          <cell r="J28">
            <v>92472</v>
          </cell>
          <cell r="K28">
            <v>92472</v>
          </cell>
          <cell r="L28" t="str">
            <v>EVENTO</v>
          </cell>
          <cell r="M28" t="str">
            <v>ZARZAL</v>
          </cell>
          <cell r="N28" t="str">
            <v>EVENTO</v>
          </cell>
          <cell r="O28" t="str">
            <v>FACTURA CANCELADA</v>
          </cell>
          <cell r="P28" t="str">
            <v>Finalizada</v>
          </cell>
          <cell r="Q28" t="str">
            <v>FACTURA PENDIENTE EN PROGRAMACION DE PAGO</v>
          </cell>
          <cell r="T28">
            <v>92472</v>
          </cell>
          <cell r="U28">
            <v>0</v>
          </cell>
          <cell r="V28">
            <v>0</v>
          </cell>
          <cell r="Y28">
            <v>92472</v>
          </cell>
          <cell r="Z28">
            <v>0</v>
          </cell>
          <cell r="AA28">
            <v>92472</v>
          </cell>
          <cell r="AD28">
            <v>92472</v>
          </cell>
          <cell r="AE28">
            <v>2201520963</v>
          </cell>
          <cell r="AF28">
            <v>5837727</v>
          </cell>
          <cell r="AG28" t="str">
            <v>26.06.2024</v>
          </cell>
        </row>
        <row r="29">
          <cell r="F29" t="str">
            <v>891900441_HSRZ585425</v>
          </cell>
          <cell r="G29">
            <v>45226</v>
          </cell>
          <cell r="H29">
            <v>45230</v>
          </cell>
          <cell r="I29">
            <v>45239.365633912035</v>
          </cell>
          <cell r="J29">
            <v>298892</v>
          </cell>
          <cell r="K29">
            <v>298892</v>
          </cell>
          <cell r="L29" t="str">
            <v>EVENTO</v>
          </cell>
          <cell r="M29" t="str">
            <v>ZARZAL</v>
          </cell>
          <cell r="N29" t="str">
            <v>EVENTO</v>
          </cell>
          <cell r="O29" t="str">
            <v>FACTURA CANCELADA</v>
          </cell>
          <cell r="P29" t="str">
            <v>Finalizada</v>
          </cell>
          <cell r="Q29" t="str">
            <v>FACTURA PENDIENTE EN PROGRAMACION DE PAGO</v>
          </cell>
          <cell r="T29">
            <v>298892</v>
          </cell>
          <cell r="U29">
            <v>0</v>
          </cell>
          <cell r="V29">
            <v>0</v>
          </cell>
          <cell r="Y29">
            <v>298892</v>
          </cell>
          <cell r="Z29">
            <v>0</v>
          </cell>
          <cell r="AA29">
            <v>298892</v>
          </cell>
          <cell r="AD29">
            <v>298892</v>
          </cell>
          <cell r="AE29">
            <v>2201520963</v>
          </cell>
          <cell r="AF29">
            <v>5837727</v>
          </cell>
          <cell r="AG29" t="str">
            <v>26.06.2024</v>
          </cell>
        </row>
        <row r="30">
          <cell r="F30" t="str">
            <v>891900441_HSRZ589070</v>
          </cell>
          <cell r="G30">
            <v>45235</v>
          </cell>
          <cell r="H30">
            <v>45260</v>
          </cell>
          <cell r="I30">
            <v>45267.674346064814</v>
          </cell>
          <cell r="J30">
            <v>145074</v>
          </cell>
          <cell r="K30">
            <v>145074</v>
          </cell>
          <cell r="L30" t="str">
            <v>EVENTO</v>
          </cell>
          <cell r="M30" t="str">
            <v>ZARZAL</v>
          </cell>
          <cell r="N30" t="str">
            <v>EVENTO</v>
          </cell>
          <cell r="O30" t="str">
            <v>FACTURA CANCELADA</v>
          </cell>
          <cell r="P30" t="str">
            <v>Finalizada</v>
          </cell>
          <cell r="Q30" t="str">
            <v>FACTURA PENDIENTE EN PROGRAMACION DE PAGO</v>
          </cell>
          <cell r="T30">
            <v>145074</v>
          </cell>
          <cell r="U30">
            <v>0</v>
          </cell>
          <cell r="V30">
            <v>0</v>
          </cell>
          <cell r="Y30">
            <v>145074</v>
          </cell>
          <cell r="Z30">
            <v>0</v>
          </cell>
          <cell r="AA30">
            <v>145074</v>
          </cell>
          <cell r="AD30">
            <v>145074</v>
          </cell>
          <cell r="AE30">
            <v>2201520963</v>
          </cell>
          <cell r="AF30">
            <v>5837727</v>
          </cell>
          <cell r="AG30" t="str">
            <v>26.06.2024</v>
          </cell>
        </row>
        <row r="31">
          <cell r="F31" t="str">
            <v>891900441_HSRZ590304</v>
          </cell>
          <cell r="G31">
            <v>45238</v>
          </cell>
          <cell r="H31">
            <v>45260</v>
          </cell>
          <cell r="I31">
            <v>45267.688425196757</v>
          </cell>
          <cell r="J31">
            <v>573131</v>
          </cell>
          <cell r="K31">
            <v>573131</v>
          </cell>
          <cell r="L31" t="str">
            <v>EVENTO</v>
          </cell>
          <cell r="M31" t="str">
            <v>ZARZAL</v>
          </cell>
          <cell r="N31" t="str">
            <v>EVENTO</v>
          </cell>
          <cell r="O31" t="str">
            <v>FACTURA CANCELADA</v>
          </cell>
          <cell r="P31" t="str">
            <v>Finalizada</v>
          </cell>
          <cell r="Q31" t="str">
            <v>FACTURA PENDIENTE EN PROGRAMACION DE PAGO</v>
          </cell>
          <cell r="T31">
            <v>573131</v>
          </cell>
          <cell r="U31">
            <v>0</v>
          </cell>
          <cell r="V31">
            <v>0</v>
          </cell>
          <cell r="Y31">
            <v>573131</v>
          </cell>
          <cell r="Z31">
            <v>0</v>
          </cell>
          <cell r="AA31">
            <v>573131</v>
          </cell>
          <cell r="AD31">
            <v>573131</v>
          </cell>
          <cell r="AE31">
            <v>2201520963</v>
          </cell>
          <cell r="AF31">
            <v>5837727</v>
          </cell>
          <cell r="AG31" t="str">
            <v>26.06.2024</v>
          </cell>
        </row>
        <row r="32">
          <cell r="F32" t="str">
            <v>891900441_HSRZ596178</v>
          </cell>
          <cell r="G32">
            <v>45248</v>
          </cell>
          <cell r="H32">
            <v>45260</v>
          </cell>
          <cell r="I32">
            <v>45267.692834259258</v>
          </cell>
          <cell r="J32">
            <v>197291</v>
          </cell>
          <cell r="K32">
            <v>197291</v>
          </cell>
          <cell r="L32" t="str">
            <v>EVENTO</v>
          </cell>
          <cell r="M32" t="str">
            <v>ZARZAL</v>
          </cell>
          <cell r="N32" t="str">
            <v>EVENTO</v>
          </cell>
          <cell r="O32" t="str">
            <v>FACTURA CANCELADA</v>
          </cell>
          <cell r="P32" t="str">
            <v>Finalizada</v>
          </cell>
          <cell r="Q32" t="str">
            <v>FACTURA PENDIENTE EN PROGRAMACION DE PAGO</v>
          </cell>
          <cell r="T32">
            <v>197291</v>
          </cell>
          <cell r="U32">
            <v>0</v>
          </cell>
          <cell r="V32">
            <v>0</v>
          </cell>
          <cell r="Y32">
            <v>197291</v>
          </cell>
          <cell r="Z32">
            <v>0</v>
          </cell>
          <cell r="AA32">
            <v>197291</v>
          </cell>
          <cell r="AD32">
            <v>197291</v>
          </cell>
          <cell r="AE32">
            <v>2201520963</v>
          </cell>
          <cell r="AF32">
            <v>5837727</v>
          </cell>
          <cell r="AG32" t="str">
            <v>26.06.2024</v>
          </cell>
        </row>
        <row r="33">
          <cell r="F33" t="str">
            <v>891900441_HSRZ598926</v>
          </cell>
          <cell r="G33">
            <v>45253</v>
          </cell>
          <cell r="H33">
            <v>45260</v>
          </cell>
          <cell r="I33">
            <v>45267.695458946757</v>
          </cell>
          <cell r="J33">
            <v>129192</v>
          </cell>
          <cell r="K33">
            <v>129192</v>
          </cell>
          <cell r="L33" t="str">
            <v>EVENTO</v>
          </cell>
          <cell r="M33" t="str">
            <v>ZARZAL</v>
          </cell>
          <cell r="N33" t="str">
            <v>EVENTO</v>
          </cell>
          <cell r="O33" t="str">
            <v>FACTURA CANCELADA</v>
          </cell>
          <cell r="P33" t="str">
            <v>Finalizada</v>
          </cell>
          <cell r="Q33" t="str">
            <v>FACTURA PENDIENTE EN PROGRAMACION DE PAGO</v>
          </cell>
          <cell r="T33">
            <v>129192</v>
          </cell>
          <cell r="U33">
            <v>0</v>
          </cell>
          <cell r="V33">
            <v>0</v>
          </cell>
          <cell r="Y33">
            <v>129192</v>
          </cell>
          <cell r="Z33">
            <v>0</v>
          </cell>
          <cell r="AA33">
            <v>129192</v>
          </cell>
          <cell r="AD33">
            <v>129192</v>
          </cell>
          <cell r="AE33">
            <v>2201520963</v>
          </cell>
          <cell r="AF33">
            <v>5837727</v>
          </cell>
          <cell r="AG33" t="str">
            <v>26.06.2024</v>
          </cell>
        </row>
        <row r="34">
          <cell r="F34" t="str">
            <v>891900441_HSRZ600865</v>
          </cell>
          <cell r="G34">
            <v>45257</v>
          </cell>
          <cell r="H34">
            <v>45260</v>
          </cell>
          <cell r="I34">
            <v>45267.462640509257</v>
          </cell>
          <cell r="J34">
            <v>236328</v>
          </cell>
          <cell r="K34">
            <v>236328</v>
          </cell>
          <cell r="L34" t="str">
            <v>EVENTO</v>
          </cell>
          <cell r="M34" t="str">
            <v>ZARZAL</v>
          </cell>
          <cell r="N34" t="str">
            <v>EVENTO</v>
          </cell>
          <cell r="O34" t="str">
            <v>FACTURA CANCELADA</v>
          </cell>
          <cell r="P34" t="str">
            <v>Finalizada</v>
          </cell>
          <cell r="Q34" t="str">
            <v>FACTURA PENDIENTE EN PROGRAMACION DE PAGO</v>
          </cell>
          <cell r="T34">
            <v>236328</v>
          </cell>
          <cell r="U34">
            <v>0</v>
          </cell>
          <cell r="V34">
            <v>0</v>
          </cell>
          <cell r="Y34">
            <v>236328</v>
          </cell>
          <cell r="Z34">
            <v>0</v>
          </cell>
          <cell r="AA34">
            <v>236328</v>
          </cell>
          <cell r="AD34">
            <v>236328</v>
          </cell>
          <cell r="AE34">
            <v>2201520963</v>
          </cell>
          <cell r="AF34">
            <v>5837727</v>
          </cell>
          <cell r="AG34" t="str">
            <v>26.06.2024</v>
          </cell>
        </row>
        <row r="35">
          <cell r="F35" t="str">
            <v>891900441_HSRZ603882</v>
          </cell>
          <cell r="G35">
            <v>45260</v>
          </cell>
          <cell r="H35">
            <v>45260</v>
          </cell>
          <cell r="I35">
            <v>45267.678085381944</v>
          </cell>
          <cell r="J35">
            <v>13400</v>
          </cell>
          <cell r="K35">
            <v>13400</v>
          </cell>
          <cell r="L35" t="str">
            <v>EVENTO</v>
          </cell>
          <cell r="M35" t="str">
            <v>ZARZAL</v>
          </cell>
          <cell r="N35" t="str">
            <v>EVENTO</v>
          </cell>
          <cell r="O35" t="str">
            <v>FACTURA CANCELADA</v>
          </cell>
          <cell r="P35" t="str">
            <v>Finalizada</v>
          </cell>
          <cell r="Q35" t="str">
            <v>FACTURA PENDIENTE EN PROGRAMACION DE PAGO</v>
          </cell>
          <cell r="T35">
            <v>29800</v>
          </cell>
          <cell r="U35">
            <v>0</v>
          </cell>
          <cell r="V35">
            <v>0</v>
          </cell>
          <cell r="Y35">
            <v>29800</v>
          </cell>
          <cell r="Z35">
            <v>0</v>
          </cell>
          <cell r="AA35">
            <v>13400</v>
          </cell>
          <cell r="AD35">
            <v>13400</v>
          </cell>
          <cell r="AE35">
            <v>2201520963</v>
          </cell>
          <cell r="AF35">
            <v>5837727</v>
          </cell>
          <cell r="AG35" t="str">
            <v>26.06.2024</v>
          </cell>
        </row>
        <row r="36">
          <cell r="F36" t="str">
            <v>891900441_HSRZ630094</v>
          </cell>
          <cell r="G36">
            <v>45314</v>
          </cell>
          <cell r="H36">
            <v>45322</v>
          </cell>
          <cell r="I36">
            <v>45328.466746064812</v>
          </cell>
          <cell r="J36">
            <v>52000</v>
          </cell>
          <cell r="K36">
            <v>52000</v>
          </cell>
          <cell r="L36" t="str">
            <v>EVENTO</v>
          </cell>
          <cell r="M36" t="str">
            <v>ZARZAL</v>
          </cell>
          <cell r="N36" t="str">
            <v>EVENTO</v>
          </cell>
          <cell r="O36" t="str">
            <v>FACTURA DEVUELTA</v>
          </cell>
          <cell r="P36" t="str">
            <v>Devuelta</v>
          </cell>
          <cell r="Q36" t="str">
            <v>FACTURA DEVUELTA</v>
          </cell>
          <cell r="T36">
            <v>0</v>
          </cell>
          <cell r="U36">
            <v>52000</v>
          </cell>
          <cell r="V36">
            <v>0</v>
          </cell>
          <cell r="W36" t="str">
            <v>al validar los  datos dela factura el servicio facturado consulta de medicina general ambulatoria ,no cuenta con autorizacion,solicitarla al area encargadacapautorizaciones@epsdelagente.com.co, para darle tramite ala factura.</v>
          </cell>
          <cell r="X36" t="str">
            <v>AUTORIZACION</v>
          </cell>
          <cell r="Y36">
            <v>0</v>
          </cell>
          <cell r="Z36">
            <v>0</v>
          </cell>
          <cell r="AA36">
            <v>0</v>
          </cell>
          <cell r="AD36">
            <v>0</v>
          </cell>
          <cell r="AF36">
            <v>0</v>
          </cell>
        </row>
        <row r="37">
          <cell r="F37" t="str">
            <v>891900441_HSRZ638827</v>
          </cell>
          <cell r="G37">
            <v>45328</v>
          </cell>
          <cell r="H37">
            <v>45351</v>
          </cell>
          <cell r="I37">
            <v>45355.751571956018</v>
          </cell>
          <cell r="J37">
            <v>66600</v>
          </cell>
          <cell r="K37">
            <v>66600</v>
          </cell>
          <cell r="L37" t="str">
            <v>EVENTO</v>
          </cell>
          <cell r="M37" t="str">
            <v>ZARZAL</v>
          </cell>
          <cell r="N37" t="str">
            <v>EVENTO</v>
          </cell>
          <cell r="O37" t="str">
            <v>FACTURA CANCELADA</v>
          </cell>
          <cell r="P37" t="str">
            <v>Finalizada</v>
          </cell>
          <cell r="Q37" t="str">
            <v>FACTURA PENDIENTE EN PROGRAMACION DE PAGO</v>
          </cell>
          <cell r="T37">
            <v>71100</v>
          </cell>
          <cell r="U37">
            <v>0</v>
          </cell>
          <cell r="V37">
            <v>0</v>
          </cell>
          <cell r="Y37">
            <v>71100</v>
          </cell>
          <cell r="Z37">
            <v>0</v>
          </cell>
          <cell r="AA37">
            <v>66600</v>
          </cell>
          <cell r="AD37">
            <v>66600</v>
          </cell>
          <cell r="AE37">
            <v>2201520963</v>
          </cell>
          <cell r="AF37">
            <v>5837727</v>
          </cell>
          <cell r="AG37" t="str">
            <v>26.06.2024</v>
          </cell>
        </row>
        <row r="38">
          <cell r="F38" t="str">
            <v>891900441_HSRZ652914</v>
          </cell>
          <cell r="G38">
            <v>45348</v>
          </cell>
          <cell r="H38">
            <v>45351</v>
          </cell>
          <cell r="I38">
            <v>45355.751571956018</v>
          </cell>
          <cell r="J38">
            <v>70500</v>
          </cell>
          <cell r="K38">
            <v>70500</v>
          </cell>
          <cell r="L38" t="str">
            <v>EVENTO</v>
          </cell>
          <cell r="M38" t="str">
            <v>ZARZAL</v>
          </cell>
          <cell r="N38" t="str">
            <v>EVENTO</v>
          </cell>
          <cell r="O38" t="str">
            <v>FACTURA CANCELADA</v>
          </cell>
          <cell r="P38" t="str">
            <v>Finalizada</v>
          </cell>
          <cell r="Q38" t="str">
            <v>FACTURA PENDIENTE EN PROGRAMACION DE PAGO</v>
          </cell>
          <cell r="T38">
            <v>75000</v>
          </cell>
          <cell r="U38">
            <v>0</v>
          </cell>
          <cell r="V38">
            <v>0</v>
          </cell>
          <cell r="Y38">
            <v>75000</v>
          </cell>
          <cell r="Z38">
            <v>0</v>
          </cell>
          <cell r="AA38">
            <v>70500</v>
          </cell>
          <cell r="AD38">
            <v>70500</v>
          </cell>
          <cell r="AE38">
            <v>2201520963</v>
          </cell>
          <cell r="AF38">
            <v>5837727</v>
          </cell>
          <cell r="AG38" t="str">
            <v>26.06.2024</v>
          </cell>
        </row>
        <row r="39">
          <cell r="F39" t="str">
            <v>891900441_HSRZ675161</v>
          </cell>
          <cell r="G39">
            <v>45385</v>
          </cell>
          <cell r="H39">
            <v>45412</v>
          </cell>
          <cell r="I39">
            <v>45419.650555706015</v>
          </cell>
          <cell r="J39">
            <v>47500</v>
          </cell>
          <cell r="K39">
            <v>47500</v>
          </cell>
          <cell r="L39" t="str">
            <v>EVENTO</v>
          </cell>
          <cell r="M39" t="str">
            <v>ZARZAL</v>
          </cell>
          <cell r="N39" t="str">
            <v>EVENTO</v>
          </cell>
          <cell r="O39" t="str">
            <v>FACTURA CANCELADA</v>
          </cell>
          <cell r="P39" t="str">
            <v>Finalizada</v>
          </cell>
          <cell r="Q39" t="e">
            <v>#N/A</v>
          </cell>
          <cell r="T39">
            <v>52000</v>
          </cell>
          <cell r="U39">
            <v>0</v>
          </cell>
          <cell r="V39">
            <v>0</v>
          </cell>
          <cell r="Y39">
            <v>52000</v>
          </cell>
          <cell r="Z39">
            <v>0</v>
          </cell>
          <cell r="AA39">
            <v>47500</v>
          </cell>
          <cell r="AD39">
            <v>47500</v>
          </cell>
          <cell r="AE39">
            <v>2201520963</v>
          </cell>
          <cell r="AF39">
            <v>5837727</v>
          </cell>
          <cell r="AG39" t="str">
            <v>26.06.2024</v>
          </cell>
        </row>
        <row r="40">
          <cell r="F40" t="str">
            <v>891900441_HSRZ676204</v>
          </cell>
          <cell r="G40">
            <v>45386</v>
          </cell>
          <cell r="H40">
            <v>45412</v>
          </cell>
          <cell r="I40">
            <v>45419.650555706015</v>
          </cell>
          <cell r="J40">
            <v>213322</v>
          </cell>
          <cell r="K40">
            <v>213322</v>
          </cell>
          <cell r="L40" t="str">
            <v>EVENTO</v>
          </cell>
          <cell r="M40" t="str">
            <v>ZARZAL</v>
          </cell>
          <cell r="N40" t="str">
            <v>EVENTO</v>
          </cell>
          <cell r="O40" t="str">
            <v>FACTURA CANCELADA</v>
          </cell>
          <cell r="P40" t="str">
            <v>Finalizada</v>
          </cell>
          <cell r="Q40" t="e">
            <v>#N/A</v>
          </cell>
          <cell r="T40">
            <v>213322</v>
          </cell>
          <cell r="U40">
            <v>0</v>
          </cell>
          <cell r="V40">
            <v>0</v>
          </cell>
          <cell r="Y40">
            <v>213322</v>
          </cell>
          <cell r="Z40">
            <v>0</v>
          </cell>
          <cell r="AA40">
            <v>213322</v>
          </cell>
          <cell r="AD40">
            <v>213322</v>
          </cell>
          <cell r="AE40">
            <v>2201520963</v>
          </cell>
          <cell r="AF40">
            <v>5837727</v>
          </cell>
          <cell r="AG40" t="str">
            <v>26.06.2024</v>
          </cell>
        </row>
        <row r="41">
          <cell r="F41" t="str">
            <v>891900441_HSRZ676251</v>
          </cell>
          <cell r="G41">
            <v>45387</v>
          </cell>
          <cell r="H41">
            <v>45412</v>
          </cell>
          <cell r="I41">
            <v>45419.650555706015</v>
          </cell>
          <cell r="J41">
            <v>156575</v>
          </cell>
          <cell r="K41">
            <v>156575</v>
          </cell>
          <cell r="L41" t="str">
            <v>EVENTO</v>
          </cell>
          <cell r="M41" t="str">
            <v>ZARZAL</v>
          </cell>
          <cell r="N41" t="str">
            <v>EVENTO</v>
          </cell>
          <cell r="O41" t="str">
            <v>FACTURA CANCELADA</v>
          </cell>
          <cell r="P41" t="str">
            <v>Finalizada</v>
          </cell>
          <cell r="Q41" t="e">
            <v>#N/A</v>
          </cell>
          <cell r="T41">
            <v>156575</v>
          </cell>
          <cell r="U41">
            <v>0</v>
          </cell>
          <cell r="V41">
            <v>0</v>
          </cell>
          <cell r="Y41">
            <v>156575</v>
          </cell>
          <cell r="Z41">
            <v>0</v>
          </cell>
          <cell r="AA41">
            <v>156575</v>
          </cell>
          <cell r="AD41">
            <v>156575</v>
          </cell>
          <cell r="AE41">
            <v>2201520963</v>
          </cell>
          <cell r="AF41">
            <v>5837727</v>
          </cell>
          <cell r="AG41" t="str">
            <v>26.06.2024</v>
          </cell>
        </row>
        <row r="42">
          <cell r="F42" t="str">
            <v>891900441_HSRZ677301</v>
          </cell>
          <cell r="G42">
            <v>45389</v>
          </cell>
          <cell r="H42">
            <v>45412</v>
          </cell>
          <cell r="I42">
            <v>45419.650555706015</v>
          </cell>
          <cell r="J42">
            <v>111673</v>
          </cell>
          <cell r="K42">
            <v>111673</v>
          </cell>
          <cell r="L42" t="str">
            <v>EVENTO</v>
          </cell>
          <cell r="M42" t="str">
            <v>ZARZAL</v>
          </cell>
          <cell r="N42" t="str">
            <v>EVENTO</v>
          </cell>
          <cell r="O42" t="str">
            <v>FACTURA CANCELADA</v>
          </cell>
          <cell r="P42" t="str">
            <v>Finalizada</v>
          </cell>
          <cell r="Q42" t="e">
            <v>#N/A</v>
          </cell>
          <cell r="T42">
            <v>111673</v>
          </cell>
          <cell r="U42">
            <v>0</v>
          </cell>
          <cell r="V42">
            <v>0</v>
          </cell>
          <cell r="Y42">
            <v>111673</v>
          </cell>
          <cell r="Z42">
            <v>0</v>
          </cell>
          <cell r="AA42">
            <v>111673</v>
          </cell>
          <cell r="AD42">
            <v>111673</v>
          </cell>
          <cell r="AE42">
            <v>2201520963</v>
          </cell>
          <cell r="AF42">
            <v>5837727</v>
          </cell>
          <cell r="AG42" t="str">
            <v>26.06.2024</v>
          </cell>
        </row>
        <row r="43">
          <cell r="F43" t="str">
            <v>891900441_HSRZ679773</v>
          </cell>
          <cell r="G43">
            <v>45393</v>
          </cell>
          <cell r="H43">
            <v>45412</v>
          </cell>
          <cell r="I43">
            <v>45419.650555706015</v>
          </cell>
          <cell r="J43">
            <v>352474</v>
          </cell>
          <cell r="K43">
            <v>352474</v>
          </cell>
          <cell r="L43" t="str">
            <v>EVENTO</v>
          </cell>
          <cell r="M43" t="str">
            <v>ZARZAL</v>
          </cell>
          <cell r="N43" t="str">
            <v>EVENTO</v>
          </cell>
          <cell r="O43" t="str">
            <v>FACTURA CANCELADA</v>
          </cell>
          <cell r="P43" t="str">
            <v>Finalizada</v>
          </cell>
          <cell r="Q43" t="e">
            <v>#N/A</v>
          </cell>
          <cell r="T43">
            <v>352474</v>
          </cell>
          <cell r="U43">
            <v>0</v>
          </cell>
          <cell r="V43">
            <v>0</v>
          </cell>
          <cell r="Y43">
            <v>352474</v>
          </cell>
          <cell r="Z43">
            <v>0</v>
          </cell>
          <cell r="AA43">
            <v>352474</v>
          </cell>
          <cell r="AD43">
            <v>352474</v>
          </cell>
          <cell r="AE43">
            <v>2201520963</v>
          </cell>
          <cell r="AF43">
            <v>5837727</v>
          </cell>
          <cell r="AG43" t="str">
            <v>26.06.2024</v>
          </cell>
        </row>
        <row r="44">
          <cell r="F44" t="str">
            <v>891900441_HSRZ682037</v>
          </cell>
          <cell r="G44">
            <v>45397</v>
          </cell>
          <cell r="H44">
            <v>45412</v>
          </cell>
          <cell r="I44">
            <v>45419.650555706015</v>
          </cell>
          <cell r="J44">
            <v>47500</v>
          </cell>
          <cell r="K44">
            <v>47500</v>
          </cell>
          <cell r="L44" t="str">
            <v>EVENTO</v>
          </cell>
          <cell r="M44" t="str">
            <v>ZARZAL</v>
          </cell>
          <cell r="N44" t="str">
            <v>EVENTO</v>
          </cell>
          <cell r="O44" t="str">
            <v>FACTURA CANCELADA</v>
          </cell>
          <cell r="P44" t="str">
            <v>Finalizada</v>
          </cell>
          <cell r="Q44" t="e">
            <v>#N/A</v>
          </cell>
          <cell r="T44">
            <v>52000</v>
          </cell>
          <cell r="U44">
            <v>0</v>
          </cell>
          <cell r="V44">
            <v>0</v>
          </cell>
          <cell r="Y44">
            <v>52000</v>
          </cell>
          <cell r="Z44">
            <v>0</v>
          </cell>
          <cell r="AA44">
            <v>47500</v>
          </cell>
          <cell r="AD44">
            <v>47500</v>
          </cell>
          <cell r="AE44">
            <v>2201520963</v>
          </cell>
          <cell r="AF44">
            <v>5837727</v>
          </cell>
          <cell r="AG44" t="str">
            <v>26.06.2024</v>
          </cell>
        </row>
        <row r="45">
          <cell r="F45" t="str">
            <v>891900441_HSRZ683329</v>
          </cell>
          <cell r="G45">
            <v>45398</v>
          </cell>
          <cell r="H45">
            <v>45412</v>
          </cell>
          <cell r="I45">
            <v>45419.650555706015</v>
          </cell>
          <cell r="J45">
            <v>70500</v>
          </cell>
          <cell r="K45">
            <v>70500</v>
          </cell>
          <cell r="L45" t="str">
            <v>EVENTO</v>
          </cell>
          <cell r="M45" t="str">
            <v>ZARZAL</v>
          </cell>
          <cell r="N45" t="str">
            <v>EVENTO</v>
          </cell>
          <cell r="O45" t="str">
            <v>FACTURA CANCELADA</v>
          </cell>
          <cell r="P45" t="str">
            <v>Finalizada</v>
          </cell>
          <cell r="Q45" t="e">
            <v>#N/A</v>
          </cell>
          <cell r="T45">
            <v>75000</v>
          </cell>
          <cell r="U45">
            <v>0</v>
          </cell>
          <cell r="V45">
            <v>0</v>
          </cell>
          <cell r="Y45">
            <v>75000</v>
          </cell>
          <cell r="Z45">
            <v>0</v>
          </cell>
          <cell r="AA45">
            <v>70500</v>
          </cell>
          <cell r="AD45">
            <v>70500</v>
          </cell>
          <cell r="AE45">
            <v>2201520963</v>
          </cell>
          <cell r="AF45">
            <v>5837727</v>
          </cell>
          <cell r="AG45" t="str">
            <v>26.06.2024</v>
          </cell>
        </row>
        <row r="46">
          <cell r="F46" t="str">
            <v>891900441_HSRZ684582</v>
          </cell>
          <cell r="G46">
            <v>45400</v>
          </cell>
          <cell r="H46">
            <v>45412</v>
          </cell>
          <cell r="I46">
            <v>45419.650555706015</v>
          </cell>
          <cell r="J46">
            <v>268911</v>
          </cell>
          <cell r="K46">
            <v>268911</v>
          </cell>
          <cell r="L46" t="str">
            <v>EVENTO</v>
          </cell>
          <cell r="M46" t="str">
            <v>ZARZAL</v>
          </cell>
          <cell r="N46" t="str">
            <v>EVENTO</v>
          </cell>
          <cell r="O46" t="str">
            <v>FACTURA DEVUELTA</v>
          </cell>
          <cell r="P46" t="str">
            <v>Devuelta</v>
          </cell>
          <cell r="Q46" t="e">
            <v>#N/A</v>
          </cell>
          <cell r="T46">
            <v>0</v>
          </cell>
          <cell r="U46">
            <v>268911</v>
          </cell>
          <cell r="V46">
            <v>0</v>
          </cell>
          <cell r="W46" t="str">
            <v>AUT: SE REALIZA DEVOLUCIÓN DE FACTURA CON SOPORTES COMPLETOS, FACTURA NO CUENTA CON AUTORIZACIÓN PARA LOS SERVICIOS FACTURADOS, FAVOR COMUNICARSE CON EL ÁREA ENCARGADA, SOLICITARLA A LA CAP, CORREO ELECTRÓNICO: autorizacionescap@epsdelagente.com.co</v>
          </cell>
          <cell r="X46" t="str">
            <v>AUTORIZACION</v>
          </cell>
          <cell r="Y46">
            <v>0</v>
          </cell>
          <cell r="Z46">
            <v>0</v>
          </cell>
          <cell r="AA46">
            <v>0</v>
          </cell>
          <cell r="AD46">
            <v>0</v>
          </cell>
          <cell r="AE46" t="e">
            <v>#N/A</v>
          </cell>
          <cell r="AF46">
            <v>0</v>
          </cell>
          <cell r="AG46" t="e">
            <v>#N/A</v>
          </cell>
        </row>
        <row r="47">
          <cell r="F47" t="str">
            <v>891900441_HSRZ686214</v>
          </cell>
          <cell r="G47">
            <v>45402</v>
          </cell>
          <cell r="H47">
            <v>45412</v>
          </cell>
          <cell r="I47">
            <v>45419.650555706015</v>
          </cell>
          <cell r="J47">
            <v>147160</v>
          </cell>
          <cell r="K47">
            <v>147160</v>
          </cell>
          <cell r="L47" t="str">
            <v>EVENTO</v>
          </cell>
          <cell r="M47" t="str">
            <v>ZARZAL</v>
          </cell>
          <cell r="N47" t="str">
            <v>EVENTO</v>
          </cell>
          <cell r="O47" t="str">
            <v>FACTURA CANCELADA</v>
          </cell>
          <cell r="P47" t="str">
            <v>Finalizada</v>
          </cell>
          <cell r="Q47" t="e">
            <v>#N/A</v>
          </cell>
          <cell r="T47">
            <v>147160</v>
          </cell>
          <cell r="U47">
            <v>0</v>
          </cell>
          <cell r="V47">
            <v>0</v>
          </cell>
          <cell r="Y47">
            <v>147160</v>
          </cell>
          <cell r="Z47">
            <v>0</v>
          </cell>
          <cell r="AA47">
            <v>147160</v>
          </cell>
          <cell r="AD47">
            <v>147160</v>
          </cell>
          <cell r="AE47">
            <v>2201520963</v>
          </cell>
          <cell r="AF47">
            <v>5837727</v>
          </cell>
          <cell r="AG47" t="str">
            <v>26.06.2024</v>
          </cell>
        </row>
        <row r="48">
          <cell r="F48" t="str">
            <v>891900441_HSRZ688334</v>
          </cell>
          <cell r="G48">
            <v>45406</v>
          </cell>
          <cell r="H48">
            <v>45412</v>
          </cell>
          <cell r="I48">
            <v>45419.650555706015</v>
          </cell>
          <cell r="J48">
            <v>468820</v>
          </cell>
          <cell r="K48">
            <v>468820</v>
          </cell>
          <cell r="L48" t="str">
            <v>EVENTO</v>
          </cell>
          <cell r="M48" t="str">
            <v>ZARZAL</v>
          </cell>
          <cell r="N48" t="str">
            <v>EVENTO</v>
          </cell>
          <cell r="O48" t="str">
            <v>FACTURA CANCELADA</v>
          </cell>
          <cell r="P48" t="str">
            <v>Finalizada</v>
          </cell>
          <cell r="Q48" t="e">
            <v>#N/A</v>
          </cell>
          <cell r="T48">
            <v>468820</v>
          </cell>
          <cell r="U48">
            <v>0</v>
          </cell>
          <cell r="V48">
            <v>0</v>
          </cell>
          <cell r="Y48">
            <v>468820</v>
          </cell>
          <cell r="Z48">
            <v>0</v>
          </cell>
          <cell r="AA48">
            <v>468820</v>
          </cell>
          <cell r="AD48">
            <v>468820</v>
          </cell>
          <cell r="AE48">
            <v>2201520963</v>
          </cell>
          <cell r="AF48">
            <v>5837727</v>
          </cell>
          <cell r="AG48" t="str">
            <v>26.06.2024</v>
          </cell>
        </row>
        <row r="49">
          <cell r="F49" t="str">
            <v>891900441_HSRZ703311</v>
          </cell>
          <cell r="G49">
            <v>45432</v>
          </cell>
          <cell r="H49">
            <v>45443</v>
          </cell>
          <cell r="I49">
            <v>45450.333528043979</v>
          </cell>
          <cell r="J49">
            <v>47500</v>
          </cell>
          <cell r="K49">
            <v>47500</v>
          </cell>
          <cell r="L49" t="str">
            <v>EVENTO</v>
          </cell>
          <cell r="M49" t="str">
            <v>ZARZAL</v>
          </cell>
          <cell r="N49" t="str">
            <v>EVENTO</v>
          </cell>
          <cell r="O49" t="str">
            <v>FACTURA PENDIENTE EN PROGRAMACION DE PAGO - GLOSA PENDIENTE POR CONCILIAR</v>
          </cell>
          <cell r="P49" t="str">
            <v>Para respuesta prestador</v>
          </cell>
          <cell r="Q49" t="e">
            <v>#N/A</v>
          </cell>
          <cell r="T49">
            <v>52000</v>
          </cell>
          <cell r="U49">
            <v>0</v>
          </cell>
          <cell r="V49">
            <v>23870</v>
          </cell>
          <cell r="W49" t="str">
            <v>tarifa se realiza objecion al validar los datos dela factura cup 890301 consulta medicina general vp$28130 se objeta la diferencia$23870</v>
          </cell>
          <cell r="X49" t="str">
            <v>TARIFA</v>
          </cell>
          <cell r="Y49">
            <v>52000</v>
          </cell>
          <cell r="Z49">
            <v>0</v>
          </cell>
          <cell r="AA49">
            <v>23630</v>
          </cell>
          <cell r="AD49">
            <v>0</v>
          </cell>
          <cell r="AF49">
            <v>0</v>
          </cell>
        </row>
        <row r="50">
          <cell r="F50" t="str">
            <v>891900441_HSRZ708367</v>
          </cell>
          <cell r="G50">
            <v>45439</v>
          </cell>
          <cell r="H50">
            <v>45443</v>
          </cell>
          <cell r="I50">
            <v>45450.333528043979</v>
          </cell>
          <cell r="J50">
            <v>35500</v>
          </cell>
          <cell r="K50">
            <v>35500</v>
          </cell>
          <cell r="L50" t="str">
            <v>EVENTO</v>
          </cell>
          <cell r="M50" t="str">
            <v>ZARZAL</v>
          </cell>
          <cell r="N50" t="str">
            <v>EVENTO</v>
          </cell>
          <cell r="O50" t="str">
            <v>FACTURA EN PROCESO INTERNO</v>
          </cell>
          <cell r="P50" t="str">
            <v>Para validar auditoría automatica</v>
          </cell>
          <cell r="Q50" t="e">
            <v>#N/A</v>
          </cell>
          <cell r="T50">
            <v>0</v>
          </cell>
          <cell r="U50">
            <v>0</v>
          </cell>
          <cell r="V50">
            <v>0</v>
          </cell>
          <cell r="Y50">
            <v>0</v>
          </cell>
          <cell r="Z50">
            <v>0</v>
          </cell>
          <cell r="AA50">
            <v>0</v>
          </cell>
          <cell r="AD50">
            <v>0</v>
          </cell>
          <cell r="AE50" t="e">
            <v>#N/A</v>
          </cell>
          <cell r="AF50">
            <v>0</v>
          </cell>
          <cell r="AG50" t="e">
            <v>#N/A</v>
          </cell>
        </row>
        <row r="51">
          <cell r="F51" t="str">
            <v>891900441_HSRZ708371</v>
          </cell>
          <cell r="G51">
            <v>45439</v>
          </cell>
          <cell r="H51">
            <v>45443</v>
          </cell>
          <cell r="I51">
            <v>45450.333528043979</v>
          </cell>
          <cell r="J51">
            <v>35500</v>
          </cell>
          <cell r="K51">
            <v>35500</v>
          </cell>
          <cell r="L51" t="str">
            <v>EVENTO</v>
          </cell>
          <cell r="M51" t="str">
            <v>ZARZAL</v>
          </cell>
          <cell r="N51" t="str">
            <v>EVENTO</v>
          </cell>
          <cell r="O51" t="str">
            <v>FACTURA EN PROCESO INTERNO</v>
          </cell>
          <cell r="P51" t="str">
            <v>Para validar auditoría automatica</v>
          </cell>
          <cell r="Q51" t="e">
            <v>#N/A</v>
          </cell>
          <cell r="T51">
            <v>0</v>
          </cell>
          <cell r="U51">
            <v>0</v>
          </cell>
          <cell r="V51">
            <v>0</v>
          </cell>
          <cell r="Y51">
            <v>0</v>
          </cell>
          <cell r="Z51">
            <v>0</v>
          </cell>
          <cell r="AA51">
            <v>0</v>
          </cell>
          <cell r="AD51">
            <v>0</v>
          </cell>
          <cell r="AE51" t="e">
            <v>#N/A</v>
          </cell>
          <cell r="AF51">
            <v>0</v>
          </cell>
          <cell r="AG51" t="e">
            <v>#N/A</v>
          </cell>
        </row>
        <row r="52">
          <cell r="F52" t="str">
            <v>891900441_HSRZ708386</v>
          </cell>
          <cell r="G52">
            <v>45439</v>
          </cell>
          <cell r="H52">
            <v>45443</v>
          </cell>
          <cell r="I52">
            <v>45450.333528043979</v>
          </cell>
          <cell r="J52">
            <v>35500</v>
          </cell>
          <cell r="K52">
            <v>35500</v>
          </cell>
          <cell r="L52" t="str">
            <v>EVENTO</v>
          </cell>
          <cell r="M52" t="str">
            <v>ZARZAL</v>
          </cell>
          <cell r="N52" t="str">
            <v>EVENTO</v>
          </cell>
          <cell r="O52" t="str">
            <v xml:space="preserve">FACTURA PENDIENTE EN PROGRAMACION DE PAGO </v>
          </cell>
          <cell r="P52" t="str">
            <v>Finalizada</v>
          </cell>
          <cell r="Q52" t="e">
            <v>#N/A</v>
          </cell>
          <cell r="T52">
            <v>35500</v>
          </cell>
          <cell r="U52">
            <v>0</v>
          </cell>
          <cell r="V52">
            <v>0</v>
          </cell>
          <cell r="Y52">
            <v>35500</v>
          </cell>
          <cell r="Z52">
            <v>0</v>
          </cell>
          <cell r="AA52">
            <v>35500</v>
          </cell>
          <cell r="AD52">
            <v>0</v>
          </cell>
          <cell r="AF52">
            <v>0</v>
          </cell>
        </row>
        <row r="53">
          <cell r="F53" t="str">
            <v>891900441_HSRZ711104</v>
          </cell>
          <cell r="G53">
            <v>45442</v>
          </cell>
          <cell r="H53">
            <v>45443</v>
          </cell>
          <cell r="I53">
            <v>45450.333528043979</v>
          </cell>
          <cell r="J53">
            <v>145440</v>
          </cell>
          <cell r="K53">
            <v>145440</v>
          </cell>
          <cell r="L53" t="str">
            <v>EVENTO</v>
          </cell>
          <cell r="M53" t="str">
            <v>ZARZAL</v>
          </cell>
          <cell r="N53" t="str">
            <v>EVENTO</v>
          </cell>
          <cell r="O53" t="str">
            <v xml:space="preserve">FACTURA PENDIENTE EN PROGRAMACION DE PAGO </v>
          </cell>
          <cell r="P53" t="str">
            <v>Finalizada</v>
          </cell>
          <cell r="Q53" t="e">
            <v>#N/A</v>
          </cell>
          <cell r="T53">
            <v>145440</v>
          </cell>
          <cell r="U53">
            <v>0</v>
          </cell>
          <cell r="V53">
            <v>0</v>
          </cell>
          <cell r="Y53">
            <v>145440</v>
          </cell>
          <cell r="Z53">
            <v>0</v>
          </cell>
          <cell r="AA53">
            <v>145440</v>
          </cell>
          <cell r="AD53">
            <v>0</v>
          </cell>
          <cell r="AF53">
            <v>0</v>
          </cell>
        </row>
        <row r="54">
          <cell r="F54" t="str">
            <v>891900441_HDSR785377</v>
          </cell>
          <cell r="G54">
            <v>41282</v>
          </cell>
          <cell r="H54">
            <v>41291</v>
          </cell>
          <cell r="I54">
            <v>41292</v>
          </cell>
          <cell r="J54">
            <v>84600</v>
          </cell>
          <cell r="K54">
            <v>84600</v>
          </cell>
          <cell r="L54" t="str">
            <v>EVENTO</v>
          </cell>
          <cell r="M54" t="str">
            <v>ZARZAL</v>
          </cell>
          <cell r="N54" t="str">
            <v>EVENTO</v>
          </cell>
          <cell r="O54" t="str">
            <v>FACTURA CANCELADA</v>
          </cell>
          <cell r="P54" t="str">
            <v>Finalizada</v>
          </cell>
          <cell r="Q54" t="str">
            <v>FACTURA CANCELADA</v>
          </cell>
          <cell r="T54">
            <v>84600</v>
          </cell>
          <cell r="U54">
            <v>0</v>
          </cell>
          <cell r="V54">
            <v>0</v>
          </cell>
          <cell r="Y54">
            <v>84600</v>
          </cell>
          <cell r="Z54">
            <v>0</v>
          </cell>
          <cell r="AA54">
            <v>84600</v>
          </cell>
          <cell r="AD54">
            <v>84600</v>
          </cell>
          <cell r="AE54">
            <v>2200188477</v>
          </cell>
          <cell r="AF54">
            <v>1781190</v>
          </cell>
          <cell r="AG54" t="str">
            <v>10.07.2013</v>
          </cell>
        </row>
        <row r="55">
          <cell r="F55" t="str">
            <v>891900441_HDSR785378</v>
          </cell>
          <cell r="G55">
            <v>41282</v>
          </cell>
          <cell r="H55">
            <v>41291</v>
          </cell>
          <cell r="I55">
            <v>41292</v>
          </cell>
          <cell r="J55">
            <v>32200</v>
          </cell>
          <cell r="K55">
            <v>32200</v>
          </cell>
          <cell r="L55" t="str">
            <v>EVENTO</v>
          </cell>
          <cell r="M55" t="str">
            <v>ZARZAL</v>
          </cell>
          <cell r="N55" t="str">
            <v>EVENTO</v>
          </cell>
          <cell r="O55" t="str">
            <v>FACTURA CANCELADA</v>
          </cell>
          <cell r="P55" t="str">
            <v>Finalizada</v>
          </cell>
          <cell r="Q55" t="str">
            <v>FACTURA CANCELADA</v>
          </cell>
          <cell r="T55">
            <v>32200</v>
          </cell>
          <cell r="U55">
            <v>0</v>
          </cell>
          <cell r="V55">
            <v>0</v>
          </cell>
          <cell r="Y55">
            <v>32200</v>
          </cell>
          <cell r="Z55">
            <v>0</v>
          </cell>
          <cell r="AA55">
            <v>32200</v>
          </cell>
          <cell r="AD55">
            <v>32200</v>
          </cell>
          <cell r="AE55">
            <v>2200188477</v>
          </cell>
          <cell r="AF55">
            <v>1781190</v>
          </cell>
          <cell r="AG55" t="str">
            <v>10.07.2013</v>
          </cell>
        </row>
        <row r="56">
          <cell r="F56" t="str">
            <v>891900441_HDSR785827</v>
          </cell>
          <cell r="G56">
            <v>41282</v>
          </cell>
          <cell r="H56">
            <v>41291</v>
          </cell>
          <cell r="I56">
            <v>41292</v>
          </cell>
          <cell r="J56">
            <v>53000</v>
          </cell>
          <cell r="K56">
            <v>53000</v>
          </cell>
          <cell r="L56" t="str">
            <v>EVENTO</v>
          </cell>
          <cell r="M56" t="str">
            <v>ZARZAL</v>
          </cell>
          <cell r="N56" t="str">
            <v>EVENTO</v>
          </cell>
          <cell r="O56" t="str">
            <v>FACTURA CANCELADA</v>
          </cell>
          <cell r="P56" t="str">
            <v>Finalizada</v>
          </cell>
          <cell r="Q56" t="str">
            <v>FACTURA CANCELADA</v>
          </cell>
          <cell r="T56">
            <v>53000</v>
          </cell>
          <cell r="U56">
            <v>0</v>
          </cell>
          <cell r="V56">
            <v>0</v>
          </cell>
          <cell r="Y56">
            <v>53000</v>
          </cell>
          <cell r="Z56">
            <v>0</v>
          </cell>
          <cell r="AA56">
            <v>53000</v>
          </cell>
          <cell r="AD56">
            <v>53000</v>
          </cell>
          <cell r="AE56">
            <v>2200188477</v>
          </cell>
          <cell r="AF56">
            <v>1781190</v>
          </cell>
          <cell r="AG56" t="str">
            <v>10.07.2013</v>
          </cell>
        </row>
        <row r="57">
          <cell r="F57" t="str">
            <v>891900441_HDSR785829</v>
          </cell>
          <cell r="G57">
            <v>41282</v>
          </cell>
          <cell r="H57">
            <v>41291</v>
          </cell>
          <cell r="I57">
            <v>41292</v>
          </cell>
          <cell r="J57">
            <v>18900</v>
          </cell>
          <cell r="K57">
            <v>18900</v>
          </cell>
          <cell r="L57" t="str">
            <v>EVENTO</v>
          </cell>
          <cell r="M57" t="str">
            <v>ZARZAL</v>
          </cell>
          <cell r="N57" t="str">
            <v>EVENTO</v>
          </cell>
          <cell r="O57" t="str">
            <v>FACTURA CANCELADA</v>
          </cell>
          <cell r="P57" t="str">
            <v>Finalizada</v>
          </cell>
          <cell r="Q57" t="str">
            <v>FACTURA CANCELADA</v>
          </cell>
          <cell r="T57">
            <v>18900</v>
          </cell>
          <cell r="U57">
            <v>0</v>
          </cell>
          <cell r="V57">
            <v>0</v>
          </cell>
          <cell r="Y57">
            <v>18900</v>
          </cell>
          <cell r="Z57">
            <v>0</v>
          </cell>
          <cell r="AA57">
            <v>18900</v>
          </cell>
          <cell r="AD57">
            <v>18900</v>
          </cell>
          <cell r="AE57">
            <v>2200188477</v>
          </cell>
          <cell r="AF57">
            <v>1781190</v>
          </cell>
          <cell r="AG57" t="str">
            <v>10.07.2013</v>
          </cell>
        </row>
        <row r="58">
          <cell r="F58" t="str">
            <v>891900441_HDSR786818</v>
          </cell>
          <cell r="G58">
            <v>41284</v>
          </cell>
          <cell r="H58">
            <v>41291</v>
          </cell>
          <cell r="I58">
            <v>41292</v>
          </cell>
          <cell r="J58">
            <v>84000</v>
          </cell>
          <cell r="K58">
            <v>84000</v>
          </cell>
          <cell r="L58" t="str">
            <v>EVENTO</v>
          </cell>
          <cell r="M58" t="str">
            <v>ZARZAL</v>
          </cell>
          <cell r="N58" t="str">
            <v>EVENTO</v>
          </cell>
          <cell r="O58" t="str">
            <v>FACTURA CANCELADA</v>
          </cell>
          <cell r="P58" t="str">
            <v>Finalizada</v>
          </cell>
          <cell r="Q58" t="str">
            <v>FACTURA CANCELADA</v>
          </cell>
          <cell r="T58">
            <v>84000</v>
          </cell>
          <cell r="U58">
            <v>0</v>
          </cell>
          <cell r="V58">
            <v>0</v>
          </cell>
          <cell r="Y58">
            <v>84000</v>
          </cell>
          <cell r="Z58">
            <v>0</v>
          </cell>
          <cell r="AA58">
            <v>84000</v>
          </cell>
          <cell r="AD58">
            <v>84000</v>
          </cell>
          <cell r="AE58">
            <v>2200188477</v>
          </cell>
          <cell r="AF58">
            <v>1781190</v>
          </cell>
          <cell r="AG58" t="str">
            <v>10.07.2013</v>
          </cell>
        </row>
        <row r="59">
          <cell r="F59" t="str">
            <v>891900441_HDSR786851</v>
          </cell>
          <cell r="G59">
            <v>41284</v>
          </cell>
          <cell r="H59">
            <v>41291</v>
          </cell>
          <cell r="I59">
            <v>41292</v>
          </cell>
          <cell r="J59">
            <v>37800</v>
          </cell>
          <cell r="K59">
            <v>37800</v>
          </cell>
          <cell r="L59" t="str">
            <v>EVENTO</v>
          </cell>
          <cell r="M59" t="str">
            <v>ZARZAL</v>
          </cell>
          <cell r="N59" t="str">
            <v>EVENTO</v>
          </cell>
          <cell r="O59" t="str">
            <v>FACTURA CANCELADA</v>
          </cell>
          <cell r="P59" t="str">
            <v>Finalizada</v>
          </cell>
          <cell r="Q59" t="str">
            <v>FACTURA CANCELADA</v>
          </cell>
          <cell r="T59">
            <v>37800</v>
          </cell>
          <cell r="U59">
            <v>0</v>
          </cell>
          <cell r="V59">
            <v>0</v>
          </cell>
          <cell r="Y59">
            <v>37800</v>
          </cell>
          <cell r="Z59">
            <v>0</v>
          </cell>
          <cell r="AA59">
            <v>37800</v>
          </cell>
          <cell r="AD59">
            <v>37800</v>
          </cell>
          <cell r="AE59">
            <v>2200188477</v>
          </cell>
          <cell r="AF59">
            <v>1781190</v>
          </cell>
          <cell r="AG59" t="str">
            <v>10.07.2013</v>
          </cell>
        </row>
        <row r="60">
          <cell r="F60" t="str">
            <v>891900441_HDSR788524</v>
          </cell>
          <cell r="G60">
            <v>41289</v>
          </cell>
          <cell r="H60">
            <v>41291</v>
          </cell>
          <cell r="I60">
            <v>41292</v>
          </cell>
          <cell r="J60">
            <v>76400</v>
          </cell>
          <cell r="K60">
            <v>76400</v>
          </cell>
          <cell r="L60" t="str">
            <v>EVENTO</v>
          </cell>
          <cell r="M60" t="str">
            <v>ZARZAL</v>
          </cell>
          <cell r="N60" t="str">
            <v>EVENTO</v>
          </cell>
          <cell r="O60" t="str">
            <v>FACTURA CANCELADA</v>
          </cell>
          <cell r="P60" t="str">
            <v>Finalizada</v>
          </cell>
          <cell r="Q60" t="str">
            <v>FACTURA CANCELADA</v>
          </cell>
          <cell r="T60">
            <v>76400</v>
          </cell>
          <cell r="U60">
            <v>0</v>
          </cell>
          <cell r="V60">
            <v>0</v>
          </cell>
          <cell r="Y60">
            <v>76400</v>
          </cell>
          <cell r="Z60">
            <v>0</v>
          </cell>
          <cell r="AA60">
            <v>76400</v>
          </cell>
          <cell r="AD60">
            <v>76400</v>
          </cell>
          <cell r="AE60">
            <v>2200188477</v>
          </cell>
          <cell r="AF60">
            <v>1781190</v>
          </cell>
          <cell r="AG60" t="str">
            <v>10.07.2013</v>
          </cell>
        </row>
        <row r="61">
          <cell r="F61" t="str">
            <v>891900441_HDSR1035168</v>
          </cell>
          <cell r="G61">
            <v>41767</v>
          </cell>
          <cell r="H61">
            <v>41795</v>
          </cell>
          <cell r="I61">
            <v>41814</v>
          </cell>
          <cell r="J61">
            <v>13300</v>
          </cell>
          <cell r="K61">
            <v>13300</v>
          </cell>
          <cell r="L61" t="str">
            <v>EVENTO</v>
          </cell>
          <cell r="M61" t="str">
            <v>ZARZAL</v>
          </cell>
          <cell r="N61" t="str">
            <v>EVENTO</v>
          </cell>
          <cell r="O61" t="str">
            <v>FACTURA CANCELADA</v>
          </cell>
          <cell r="P61" t="str">
            <v>Finalizada</v>
          </cell>
          <cell r="Q61" t="str">
            <v>FACTURA CANCELADA</v>
          </cell>
          <cell r="T61">
            <v>13300</v>
          </cell>
          <cell r="U61">
            <v>0</v>
          </cell>
          <cell r="V61">
            <v>0</v>
          </cell>
          <cell r="Y61">
            <v>13300</v>
          </cell>
          <cell r="Z61">
            <v>0</v>
          </cell>
          <cell r="AA61">
            <v>13300</v>
          </cell>
          <cell r="AD61">
            <v>13300</v>
          </cell>
          <cell r="AE61">
            <v>4800006849</v>
          </cell>
          <cell r="AF61">
            <v>2581388</v>
          </cell>
          <cell r="AG61" t="str">
            <v>19.11.2014</v>
          </cell>
        </row>
        <row r="62">
          <cell r="F62" t="str">
            <v>891900441_HDSR1201630</v>
          </cell>
          <cell r="G62">
            <v>42108</v>
          </cell>
          <cell r="H62">
            <v>42188</v>
          </cell>
          <cell r="I62">
            <v>42195</v>
          </cell>
          <cell r="J62">
            <v>37200</v>
          </cell>
          <cell r="K62">
            <v>37200</v>
          </cell>
          <cell r="L62" t="str">
            <v>EVENTO</v>
          </cell>
          <cell r="M62" t="str">
            <v>ZARZAL</v>
          </cell>
          <cell r="N62" t="str">
            <v>EVENTO</v>
          </cell>
          <cell r="O62" t="str">
            <v>FACTURA CANCELADA</v>
          </cell>
          <cell r="P62" t="str">
            <v>Finalizada</v>
          </cell>
          <cell r="Q62" t="str">
            <v>FACTURA CANCELADA</v>
          </cell>
          <cell r="T62">
            <v>37200</v>
          </cell>
          <cell r="U62">
            <v>0</v>
          </cell>
          <cell r="V62">
            <v>0</v>
          </cell>
          <cell r="Y62">
            <v>37200</v>
          </cell>
          <cell r="Z62">
            <v>0</v>
          </cell>
          <cell r="AA62">
            <v>37200</v>
          </cell>
          <cell r="AD62">
            <v>0</v>
          </cell>
          <cell r="AF62">
            <v>0</v>
          </cell>
        </row>
        <row r="63">
          <cell r="F63" t="str">
            <v>891900441_HDSR1205685</v>
          </cell>
          <cell r="G63">
            <v>42116</v>
          </cell>
          <cell r="H63">
            <v>42188</v>
          </cell>
          <cell r="I63">
            <v>42195</v>
          </cell>
          <cell r="J63">
            <v>25800</v>
          </cell>
          <cell r="K63">
            <v>25800</v>
          </cell>
          <cell r="L63" t="str">
            <v>EVENTO</v>
          </cell>
          <cell r="M63" t="str">
            <v>ZARZAL</v>
          </cell>
          <cell r="N63" t="str">
            <v>EVENTO</v>
          </cell>
          <cell r="O63" t="str">
            <v>FACTURA CANCELADA</v>
          </cell>
          <cell r="P63" t="str">
            <v>Finalizada</v>
          </cell>
          <cell r="Q63" t="str">
            <v>FACTURA CANCELADA</v>
          </cell>
          <cell r="T63">
            <v>25800</v>
          </cell>
          <cell r="U63">
            <v>0</v>
          </cell>
          <cell r="V63">
            <v>0</v>
          </cell>
          <cell r="Y63">
            <v>25800</v>
          </cell>
          <cell r="Z63">
            <v>0</v>
          </cell>
          <cell r="AA63">
            <v>25800</v>
          </cell>
          <cell r="AD63">
            <v>0</v>
          </cell>
          <cell r="AF63">
            <v>0</v>
          </cell>
        </row>
        <row r="64">
          <cell r="F64" t="str">
            <v>891900441_HDSR1215712</v>
          </cell>
          <cell r="G64">
            <v>42135</v>
          </cell>
          <cell r="H64">
            <v>42159</v>
          </cell>
          <cell r="I64">
            <v>42166</v>
          </cell>
          <cell r="J64">
            <v>25800</v>
          </cell>
          <cell r="K64">
            <v>25800</v>
          </cell>
          <cell r="L64" t="str">
            <v>EVENTO</v>
          </cell>
          <cell r="M64" t="str">
            <v>ZARZAL</v>
          </cell>
          <cell r="N64" t="str">
            <v>EVENTO</v>
          </cell>
          <cell r="O64" t="str">
            <v>FACTURA CANCELADA</v>
          </cell>
          <cell r="P64" t="str">
            <v>Finalizada</v>
          </cell>
          <cell r="Q64" t="str">
            <v>FACTURA CANCELADA</v>
          </cell>
          <cell r="T64">
            <v>25800</v>
          </cell>
          <cell r="U64">
            <v>0</v>
          </cell>
          <cell r="V64">
            <v>0</v>
          </cell>
          <cell r="Y64">
            <v>25800</v>
          </cell>
          <cell r="Z64">
            <v>0</v>
          </cell>
          <cell r="AA64">
            <v>25800</v>
          </cell>
          <cell r="AD64">
            <v>25800</v>
          </cell>
          <cell r="AE64">
            <v>4800016551</v>
          </cell>
          <cell r="AF64">
            <v>25800</v>
          </cell>
          <cell r="AG64" t="str">
            <v>16.11.2016</v>
          </cell>
        </row>
        <row r="65">
          <cell r="F65" t="str">
            <v>891900441_HDSR1228925</v>
          </cell>
          <cell r="G65">
            <v>42160</v>
          </cell>
          <cell r="H65">
            <v>42188</v>
          </cell>
          <cell r="I65">
            <v>42195</v>
          </cell>
          <cell r="J65">
            <v>77800</v>
          </cell>
          <cell r="K65">
            <v>77800</v>
          </cell>
          <cell r="L65" t="str">
            <v>EVENTO</v>
          </cell>
          <cell r="M65" t="str">
            <v>ZARZAL</v>
          </cell>
          <cell r="N65" t="str">
            <v>EVENTO</v>
          </cell>
          <cell r="O65" t="str">
            <v>FACTURA CANCELADA</v>
          </cell>
          <cell r="P65" t="str">
            <v>Finalizada</v>
          </cell>
          <cell r="Q65" t="str">
            <v>FACTURA CANCELADA</v>
          </cell>
          <cell r="T65">
            <v>77800</v>
          </cell>
          <cell r="U65">
            <v>0</v>
          </cell>
          <cell r="V65">
            <v>0</v>
          </cell>
          <cell r="Y65">
            <v>77800</v>
          </cell>
          <cell r="Z65">
            <v>0</v>
          </cell>
          <cell r="AA65">
            <v>77800</v>
          </cell>
          <cell r="AD65">
            <v>0</v>
          </cell>
          <cell r="AF65">
            <v>0</v>
          </cell>
        </row>
        <row r="66">
          <cell r="F66" t="str">
            <v>891900441_HDSR1237283</v>
          </cell>
          <cell r="G66">
            <v>42178</v>
          </cell>
          <cell r="H66">
            <v>42188</v>
          </cell>
          <cell r="I66">
            <v>42195</v>
          </cell>
          <cell r="J66">
            <v>37200</v>
          </cell>
          <cell r="K66">
            <v>37200</v>
          </cell>
          <cell r="L66" t="str">
            <v>EVENTO</v>
          </cell>
          <cell r="M66" t="str">
            <v>ZARZAL</v>
          </cell>
          <cell r="N66" t="str">
            <v>EVENTO</v>
          </cell>
          <cell r="O66" t="str">
            <v>FACTURA CANCELADA</v>
          </cell>
          <cell r="P66" t="str">
            <v>Finalizada</v>
          </cell>
          <cell r="Q66" t="str">
            <v>FACTURA CANCELADA</v>
          </cell>
          <cell r="T66">
            <v>37200</v>
          </cell>
          <cell r="U66">
            <v>0</v>
          </cell>
          <cell r="V66">
            <v>0</v>
          </cell>
          <cell r="Y66">
            <v>37200</v>
          </cell>
          <cell r="Z66">
            <v>0</v>
          </cell>
          <cell r="AA66">
            <v>37200</v>
          </cell>
          <cell r="AD66">
            <v>0</v>
          </cell>
          <cell r="AF66">
            <v>0</v>
          </cell>
        </row>
        <row r="67">
          <cell r="F67" t="str">
            <v>891900441_HDSR1311978</v>
          </cell>
          <cell r="G67">
            <v>42354</v>
          </cell>
          <cell r="H67">
            <v>42375</v>
          </cell>
          <cell r="I67">
            <v>42404</v>
          </cell>
          <cell r="J67">
            <v>45019</v>
          </cell>
          <cell r="K67">
            <v>45019</v>
          </cell>
          <cell r="L67" t="str">
            <v>EVENTO</v>
          </cell>
          <cell r="M67" t="str">
            <v>ZARZAL</v>
          </cell>
          <cell r="N67" t="str">
            <v>EVENTO</v>
          </cell>
          <cell r="O67" t="str">
            <v>FACTURA CANCELADA</v>
          </cell>
          <cell r="P67" t="str">
            <v>Finalizada</v>
          </cell>
          <cell r="Q67" t="str">
            <v>FACTURA CANCELADA</v>
          </cell>
          <cell r="T67">
            <v>45019</v>
          </cell>
          <cell r="U67">
            <v>0</v>
          </cell>
          <cell r="V67">
            <v>0</v>
          </cell>
          <cell r="Y67">
            <v>45019</v>
          </cell>
          <cell r="Z67">
            <v>0</v>
          </cell>
          <cell r="AA67">
            <v>45019</v>
          </cell>
          <cell r="AD67">
            <v>45019</v>
          </cell>
          <cell r="AE67">
            <v>4800017763</v>
          </cell>
          <cell r="AF67">
            <v>842492</v>
          </cell>
          <cell r="AG67" t="str">
            <v>31.12.2016</v>
          </cell>
        </row>
        <row r="68">
          <cell r="F68" t="str">
            <v>891900441_HDSR1313456</v>
          </cell>
          <cell r="G68">
            <v>42359</v>
          </cell>
          <cell r="H68">
            <v>42375</v>
          </cell>
          <cell r="I68">
            <v>42404</v>
          </cell>
          <cell r="J68">
            <v>61375</v>
          </cell>
          <cell r="K68">
            <v>61375</v>
          </cell>
          <cell r="L68" t="str">
            <v>EVENTO</v>
          </cell>
          <cell r="M68" t="str">
            <v>ZARZAL</v>
          </cell>
          <cell r="N68" t="str">
            <v>EVENTO</v>
          </cell>
          <cell r="O68" t="str">
            <v>FACTURA CANCELADA</v>
          </cell>
          <cell r="P68" t="str">
            <v>Finalizada</v>
          </cell>
          <cell r="Q68" t="str">
            <v>FACTURA CANCELADA</v>
          </cell>
          <cell r="T68">
            <v>61375</v>
          </cell>
          <cell r="U68">
            <v>0</v>
          </cell>
          <cell r="V68">
            <v>0</v>
          </cell>
          <cell r="Y68">
            <v>61375</v>
          </cell>
          <cell r="Z68">
            <v>0</v>
          </cell>
          <cell r="AA68">
            <v>61375</v>
          </cell>
          <cell r="AD68">
            <v>61375</v>
          </cell>
          <cell r="AE68">
            <v>4800017763</v>
          </cell>
          <cell r="AF68">
            <v>842492</v>
          </cell>
          <cell r="AG68" t="str">
            <v>31.12.2016</v>
          </cell>
        </row>
        <row r="69">
          <cell r="F69" t="str">
            <v>891900441_HDSR1314021</v>
          </cell>
          <cell r="G69">
            <v>42361</v>
          </cell>
          <cell r="H69">
            <v>42375</v>
          </cell>
          <cell r="I69">
            <v>42404</v>
          </cell>
          <cell r="J69">
            <v>185375</v>
          </cell>
          <cell r="K69">
            <v>185375</v>
          </cell>
          <cell r="L69" t="str">
            <v>EVENTO</v>
          </cell>
          <cell r="M69" t="str">
            <v>ZARZAL</v>
          </cell>
          <cell r="N69" t="str">
            <v>EVENTO</v>
          </cell>
          <cell r="O69" t="str">
            <v>FACTURA CANCELADA</v>
          </cell>
          <cell r="P69" t="str">
            <v>Finalizada</v>
          </cell>
          <cell r="Q69" t="str">
            <v>FACTURA CANCELADA</v>
          </cell>
          <cell r="T69">
            <v>185375</v>
          </cell>
          <cell r="U69">
            <v>0</v>
          </cell>
          <cell r="V69">
            <v>0</v>
          </cell>
          <cell r="Y69">
            <v>185375</v>
          </cell>
          <cell r="Z69">
            <v>0</v>
          </cell>
          <cell r="AA69">
            <v>185375</v>
          </cell>
          <cell r="AD69">
            <v>185375</v>
          </cell>
          <cell r="AE69">
            <v>4800017763</v>
          </cell>
          <cell r="AF69">
            <v>842492</v>
          </cell>
          <cell r="AG69" t="str">
            <v>31.12.2016</v>
          </cell>
        </row>
        <row r="70">
          <cell r="F70" t="str">
            <v>891900441_HDSR1314395</v>
          </cell>
          <cell r="G70">
            <v>42361</v>
          </cell>
          <cell r="H70">
            <v>42375</v>
          </cell>
          <cell r="I70">
            <v>42404</v>
          </cell>
          <cell r="J70">
            <v>113683</v>
          </cell>
          <cell r="K70">
            <v>113683</v>
          </cell>
          <cell r="L70" t="str">
            <v>EVENTO</v>
          </cell>
          <cell r="M70" t="str">
            <v>ZARZAL</v>
          </cell>
          <cell r="N70" t="str">
            <v>EVENTO</v>
          </cell>
          <cell r="O70" t="str">
            <v>FACTURA CANCELADA</v>
          </cell>
          <cell r="P70" t="str">
            <v>Finalizada</v>
          </cell>
          <cell r="Q70" t="str">
            <v>FACTURA CANCELADA</v>
          </cell>
          <cell r="T70">
            <v>113683</v>
          </cell>
          <cell r="U70">
            <v>0</v>
          </cell>
          <cell r="V70">
            <v>0</v>
          </cell>
          <cell r="Y70">
            <v>113683</v>
          </cell>
          <cell r="Z70">
            <v>0</v>
          </cell>
          <cell r="AA70">
            <v>113683</v>
          </cell>
          <cell r="AD70">
            <v>113683</v>
          </cell>
          <cell r="AE70">
            <v>4800017763</v>
          </cell>
          <cell r="AF70">
            <v>842492</v>
          </cell>
          <cell r="AG70" t="str">
            <v>31.12.2016</v>
          </cell>
        </row>
        <row r="71">
          <cell r="F71" t="str">
            <v>891900441_HDSR1315576</v>
          </cell>
          <cell r="G71">
            <v>42367</v>
          </cell>
          <cell r="H71">
            <v>42402</v>
          </cell>
          <cell r="I71">
            <v>42416</v>
          </cell>
          <cell r="J71">
            <v>146025</v>
          </cell>
          <cell r="K71">
            <v>146025</v>
          </cell>
          <cell r="L71" t="str">
            <v>EVENTO</v>
          </cell>
          <cell r="M71" t="str">
            <v>ZARZAL</v>
          </cell>
          <cell r="N71" t="str">
            <v>EVENTO</v>
          </cell>
          <cell r="O71" t="str">
            <v>FACTURA CANCELADA</v>
          </cell>
          <cell r="P71" t="str">
            <v>Finalizada</v>
          </cell>
          <cell r="Q71" t="str">
            <v>FACTURA CANCELADA</v>
          </cell>
          <cell r="T71">
            <v>165000</v>
          </cell>
          <cell r="U71">
            <v>0</v>
          </cell>
          <cell r="V71">
            <v>0</v>
          </cell>
          <cell r="Y71">
            <v>165000</v>
          </cell>
          <cell r="Z71">
            <v>0</v>
          </cell>
          <cell r="AA71">
            <v>146025</v>
          </cell>
          <cell r="AD71">
            <v>146025</v>
          </cell>
          <cell r="AE71">
            <v>4800018002</v>
          </cell>
          <cell r="AF71">
            <v>523179</v>
          </cell>
          <cell r="AG71" t="str">
            <v>24.01.2017</v>
          </cell>
        </row>
        <row r="72">
          <cell r="F72" t="str">
            <v>891900441_HDSR1316098</v>
          </cell>
          <cell r="G72">
            <v>42369</v>
          </cell>
          <cell r="H72">
            <v>42375</v>
          </cell>
          <cell r="I72">
            <v>42404</v>
          </cell>
          <cell r="J72">
            <v>45493</v>
          </cell>
          <cell r="K72">
            <v>45493</v>
          </cell>
          <cell r="L72" t="str">
            <v>EVENTO</v>
          </cell>
          <cell r="M72" t="str">
            <v>ZARZAL</v>
          </cell>
          <cell r="N72" t="str">
            <v>EVENTO</v>
          </cell>
          <cell r="O72" t="str">
            <v>FACTURA CANCELADA</v>
          </cell>
          <cell r="P72" t="str">
            <v>Finalizada</v>
          </cell>
          <cell r="Q72" t="str">
            <v>FACTURA CANCELADA</v>
          </cell>
          <cell r="T72">
            <v>45493</v>
          </cell>
          <cell r="U72">
            <v>0</v>
          </cell>
          <cell r="V72">
            <v>0</v>
          </cell>
          <cell r="Y72">
            <v>45493</v>
          </cell>
          <cell r="Z72">
            <v>0</v>
          </cell>
          <cell r="AA72">
            <v>45493</v>
          </cell>
          <cell r="AD72">
            <v>45493</v>
          </cell>
          <cell r="AE72">
            <v>4800017763</v>
          </cell>
          <cell r="AF72">
            <v>842492</v>
          </cell>
          <cell r="AG72" t="str">
            <v>31.12.2016</v>
          </cell>
        </row>
        <row r="73">
          <cell r="F73" t="str">
            <v>891900441_HDSR1316945</v>
          </cell>
          <cell r="G73">
            <v>42374</v>
          </cell>
          <cell r="H73">
            <v>42402</v>
          </cell>
          <cell r="I73">
            <v>42416</v>
          </cell>
          <cell r="J73">
            <v>107865</v>
          </cell>
          <cell r="K73">
            <v>107865</v>
          </cell>
          <cell r="L73" t="str">
            <v>EVENTO</v>
          </cell>
          <cell r="M73" t="str">
            <v>ZARZAL</v>
          </cell>
          <cell r="N73" t="str">
            <v>EVENTO</v>
          </cell>
          <cell r="O73" t="str">
            <v>FACTURA CANCELADA</v>
          </cell>
          <cell r="P73" t="str">
            <v>Finalizada</v>
          </cell>
          <cell r="Q73" t="str">
            <v>FACTURA CANCELADA</v>
          </cell>
          <cell r="T73">
            <v>107865</v>
          </cell>
          <cell r="U73">
            <v>0</v>
          </cell>
          <cell r="V73">
            <v>0</v>
          </cell>
          <cell r="Y73">
            <v>107865</v>
          </cell>
          <cell r="Z73">
            <v>0</v>
          </cell>
          <cell r="AA73">
            <v>107865</v>
          </cell>
          <cell r="AD73">
            <v>107865</v>
          </cell>
          <cell r="AE73">
            <v>4800018002</v>
          </cell>
          <cell r="AF73">
            <v>523179</v>
          </cell>
          <cell r="AG73" t="str">
            <v>24.01.2017</v>
          </cell>
        </row>
        <row r="74">
          <cell r="F74" t="str">
            <v>891900441_HDSR1319015</v>
          </cell>
          <cell r="G74">
            <v>42378</v>
          </cell>
          <cell r="H74">
            <v>42402</v>
          </cell>
          <cell r="I74">
            <v>42416</v>
          </cell>
          <cell r="J74">
            <v>148072</v>
          </cell>
          <cell r="K74">
            <v>148072</v>
          </cell>
          <cell r="L74" t="str">
            <v>EVENTO</v>
          </cell>
          <cell r="M74" t="str">
            <v>ZARZAL</v>
          </cell>
          <cell r="N74" t="str">
            <v>EVENTO</v>
          </cell>
          <cell r="O74" t="str">
            <v>FACTURA CANCELADA</v>
          </cell>
          <cell r="P74" t="str">
            <v>Finalizada</v>
          </cell>
          <cell r="Q74" t="str">
            <v>FACTURA CANCELADA</v>
          </cell>
          <cell r="T74">
            <v>148072</v>
          </cell>
          <cell r="U74">
            <v>0</v>
          </cell>
          <cell r="V74">
            <v>0</v>
          </cell>
          <cell r="Y74">
            <v>148072</v>
          </cell>
          <cell r="Z74">
            <v>0</v>
          </cell>
          <cell r="AA74">
            <v>148072</v>
          </cell>
          <cell r="AD74">
            <v>148072</v>
          </cell>
          <cell r="AE74">
            <v>4800018002</v>
          </cell>
          <cell r="AF74">
            <v>523179</v>
          </cell>
          <cell r="AG74" t="str">
            <v>24.01.2017</v>
          </cell>
        </row>
        <row r="75">
          <cell r="F75" t="str">
            <v>891900441_HDSR1319175</v>
          </cell>
          <cell r="G75">
            <v>42380</v>
          </cell>
          <cell r="H75">
            <v>42402</v>
          </cell>
          <cell r="I75">
            <v>42416</v>
          </cell>
          <cell r="J75">
            <v>56291</v>
          </cell>
          <cell r="K75">
            <v>56291</v>
          </cell>
          <cell r="L75" t="str">
            <v>EVENTO</v>
          </cell>
          <cell r="M75" t="str">
            <v>ZARZAL</v>
          </cell>
          <cell r="N75" t="str">
            <v>EVENTO</v>
          </cell>
          <cell r="O75" t="str">
            <v>FACTURA CANCELADA</v>
          </cell>
          <cell r="P75" t="str">
            <v>Finalizada</v>
          </cell>
          <cell r="Q75" t="str">
            <v>FACTURA CANCELADA</v>
          </cell>
          <cell r="T75">
            <v>56291</v>
          </cell>
          <cell r="U75">
            <v>0</v>
          </cell>
          <cell r="V75">
            <v>0</v>
          </cell>
          <cell r="Y75">
            <v>56291</v>
          </cell>
          <cell r="Z75">
            <v>0</v>
          </cell>
          <cell r="AA75">
            <v>56291</v>
          </cell>
          <cell r="AD75">
            <v>56291</v>
          </cell>
          <cell r="AE75">
            <v>4800018002</v>
          </cell>
          <cell r="AF75">
            <v>523179</v>
          </cell>
          <cell r="AG75" t="str">
            <v>24.01.2017</v>
          </cell>
        </row>
        <row r="76">
          <cell r="F76" t="str">
            <v>891900441_HDSR1319176</v>
          </cell>
          <cell r="G76">
            <v>42380</v>
          </cell>
          <cell r="H76">
            <v>42402</v>
          </cell>
          <cell r="I76">
            <v>42416</v>
          </cell>
          <cell r="J76">
            <v>48338</v>
          </cell>
          <cell r="K76">
            <v>48338</v>
          </cell>
          <cell r="L76" t="str">
            <v>EVENTO</v>
          </cell>
          <cell r="M76" t="str">
            <v>ZARZAL</v>
          </cell>
          <cell r="N76" t="str">
            <v>EVENTO</v>
          </cell>
          <cell r="O76" t="str">
            <v>FACTURA CANCELADA</v>
          </cell>
          <cell r="P76" t="str">
            <v>Finalizada</v>
          </cell>
          <cell r="Q76" t="str">
            <v>FACTURA CANCELADA</v>
          </cell>
          <cell r="T76">
            <v>48338</v>
          </cell>
          <cell r="U76">
            <v>0</v>
          </cell>
          <cell r="V76">
            <v>0</v>
          </cell>
          <cell r="Y76">
            <v>48338</v>
          </cell>
          <cell r="Z76">
            <v>0</v>
          </cell>
          <cell r="AA76">
            <v>48338</v>
          </cell>
          <cell r="AD76">
            <v>48338</v>
          </cell>
          <cell r="AE76">
            <v>4800018002</v>
          </cell>
          <cell r="AF76">
            <v>523179</v>
          </cell>
          <cell r="AG76" t="str">
            <v>24.01.2017</v>
          </cell>
        </row>
        <row r="77">
          <cell r="F77" t="str">
            <v>891900441_HDSR1326931</v>
          </cell>
          <cell r="G77">
            <v>42395</v>
          </cell>
          <cell r="H77">
            <v>42402</v>
          </cell>
          <cell r="I77">
            <v>42416</v>
          </cell>
          <cell r="J77">
            <v>88781</v>
          </cell>
          <cell r="K77">
            <v>16588</v>
          </cell>
          <cell r="L77" t="str">
            <v>EVENTO</v>
          </cell>
          <cell r="M77" t="str">
            <v>ZARZAL</v>
          </cell>
          <cell r="N77" t="str">
            <v>EVENTO</v>
          </cell>
          <cell r="O77" t="str">
            <v>FACTURA CANCELADA</v>
          </cell>
          <cell r="P77" t="str">
            <v>Finalizada</v>
          </cell>
          <cell r="Q77" t="str">
            <v>FACTURA CANCELADA</v>
          </cell>
          <cell r="T77">
            <v>88781</v>
          </cell>
          <cell r="U77">
            <v>0</v>
          </cell>
          <cell r="V77">
            <v>0</v>
          </cell>
          <cell r="Y77">
            <v>88781</v>
          </cell>
          <cell r="Z77">
            <v>0</v>
          </cell>
          <cell r="AA77">
            <v>88781</v>
          </cell>
          <cell r="AD77">
            <v>88781</v>
          </cell>
          <cell r="AE77">
            <v>4800018002</v>
          </cell>
          <cell r="AF77">
            <v>523179</v>
          </cell>
          <cell r="AG77" t="str">
            <v>24.01.2017</v>
          </cell>
        </row>
        <row r="78">
          <cell r="F78" t="str">
            <v>891900441_HDSR1378276</v>
          </cell>
          <cell r="G78">
            <v>42498</v>
          </cell>
          <cell r="H78">
            <v>42523</v>
          </cell>
          <cell r="I78">
            <v>42541</v>
          </cell>
          <cell r="J78">
            <v>46098</v>
          </cell>
          <cell r="K78">
            <v>46098</v>
          </cell>
          <cell r="L78" t="str">
            <v>EVENTO</v>
          </cell>
          <cell r="M78" t="str">
            <v>ZARZAL</v>
          </cell>
          <cell r="N78" t="str">
            <v>EVENTO</v>
          </cell>
          <cell r="O78" t="str">
            <v>FACTURA CANCELADA</v>
          </cell>
          <cell r="P78" t="str">
            <v>Finalizada</v>
          </cell>
          <cell r="Q78" t="str">
            <v>FACTURA CANCELADA</v>
          </cell>
          <cell r="T78">
            <v>46098</v>
          </cell>
          <cell r="U78">
            <v>0</v>
          </cell>
          <cell r="V78">
            <v>0</v>
          </cell>
          <cell r="Y78">
            <v>46098</v>
          </cell>
          <cell r="Z78">
            <v>0</v>
          </cell>
          <cell r="AA78">
            <v>46098</v>
          </cell>
          <cell r="AD78">
            <v>46098</v>
          </cell>
          <cell r="AE78">
            <v>4800017143</v>
          </cell>
          <cell r="AF78">
            <v>390215</v>
          </cell>
          <cell r="AG78" t="str">
            <v>14.12.2016</v>
          </cell>
        </row>
        <row r="79">
          <cell r="F79" t="str">
            <v>891900441_HDSR1446571</v>
          </cell>
          <cell r="G79">
            <v>42646</v>
          </cell>
          <cell r="H79">
            <v>42676</v>
          </cell>
          <cell r="I79">
            <v>42695</v>
          </cell>
          <cell r="J79">
            <v>45300</v>
          </cell>
          <cell r="K79">
            <v>45300</v>
          </cell>
          <cell r="L79" t="str">
            <v>EVENTO</v>
          </cell>
          <cell r="M79" t="str">
            <v>ZARZAL</v>
          </cell>
          <cell r="N79" t="str">
            <v>EVENTO</v>
          </cell>
          <cell r="O79" t="str">
            <v>FACTURA CANCELADA</v>
          </cell>
          <cell r="P79" t="str">
            <v>Finalizada</v>
          </cell>
          <cell r="Q79" t="str">
            <v>FACTURA CANCELADA</v>
          </cell>
          <cell r="T79">
            <v>45300</v>
          </cell>
          <cell r="U79">
            <v>0</v>
          </cell>
          <cell r="V79">
            <v>0</v>
          </cell>
          <cell r="Y79">
            <v>45300</v>
          </cell>
          <cell r="Z79">
            <v>0</v>
          </cell>
          <cell r="AA79">
            <v>45300</v>
          </cell>
          <cell r="AD79">
            <v>45300</v>
          </cell>
          <cell r="AE79">
            <v>4800017555</v>
          </cell>
          <cell r="AF79">
            <v>1943486</v>
          </cell>
          <cell r="AG79" t="str">
            <v>29.12.2016</v>
          </cell>
        </row>
        <row r="80">
          <cell r="F80" t="str">
            <v>891900441_HDSR1446582</v>
          </cell>
          <cell r="G80">
            <v>42646</v>
          </cell>
          <cell r="H80">
            <v>42676</v>
          </cell>
          <cell r="I80">
            <v>42695</v>
          </cell>
          <cell r="J80">
            <v>62762</v>
          </cell>
          <cell r="K80">
            <v>62762</v>
          </cell>
          <cell r="L80" t="str">
            <v>EVENTO</v>
          </cell>
          <cell r="M80" t="str">
            <v>ZARZAL</v>
          </cell>
          <cell r="N80" t="str">
            <v>EVENTO</v>
          </cell>
          <cell r="O80" t="str">
            <v>FACTURA CANCELADA</v>
          </cell>
          <cell r="P80" t="str">
            <v>Finalizada</v>
          </cell>
          <cell r="Q80" t="str">
            <v>FACTURA CANCELADA</v>
          </cell>
          <cell r="T80">
            <v>62762</v>
          </cell>
          <cell r="U80">
            <v>0</v>
          </cell>
          <cell r="V80">
            <v>0</v>
          </cell>
          <cell r="Y80">
            <v>62762</v>
          </cell>
          <cell r="Z80">
            <v>0</v>
          </cell>
          <cell r="AA80">
            <v>62762</v>
          </cell>
          <cell r="AD80">
            <v>62762</v>
          </cell>
          <cell r="AE80">
            <v>4800017555</v>
          </cell>
          <cell r="AF80">
            <v>1943486</v>
          </cell>
          <cell r="AG80" t="str">
            <v>29.12.2016</v>
          </cell>
        </row>
        <row r="81">
          <cell r="F81" t="str">
            <v>891900441_HDSR1449285</v>
          </cell>
          <cell r="G81">
            <v>42650</v>
          </cell>
          <cell r="H81">
            <v>42676</v>
          </cell>
          <cell r="I81">
            <v>42695</v>
          </cell>
          <cell r="J81">
            <v>14900</v>
          </cell>
          <cell r="K81">
            <v>14900</v>
          </cell>
          <cell r="L81" t="str">
            <v>EVENTO</v>
          </cell>
          <cell r="M81" t="str">
            <v>ZARZAL</v>
          </cell>
          <cell r="N81" t="str">
            <v>EVENTO</v>
          </cell>
          <cell r="O81" t="str">
            <v>FACTURA CANCELADA</v>
          </cell>
          <cell r="P81" t="str">
            <v>Finalizada</v>
          </cell>
          <cell r="Q81" t="str">
            <v>FACTURA CANCELADA</v>
          </cell>
          <cell r="T81">
            <v>14900</v>
          </cell>
          <cell r="U81">
            <v>0</v>
          </cell>
          <cell r="V81">
            <v>0</v>
          </cell>
          <cell r="Y81">
            <v>14900</v>
          </cell>
          <cell r="Z81">
            <v>0</v>
          </cell>
          <cell r="AA81">
            <v>14900</v>
          </cell>
          <cell r="AD81">
            <v>14900</v>
          </cell>
          <cell r="AE81">
            <v>4800017555</v>
          </cell>
          <cell r="AF81">
            <v>1943486</v>
          </cell>
          <cell r="AG81" t="str">
            <v>29.12.2016</v>
          </cell>
        </row>
        <row r="82">
          <cell r="F82" t="str">
            <v>891900441_HDSR1452337</v>
          </cell>
          <cell r="G82">
            <v>42657</v>
          </cell>
          <cell r="H82">
            <v>42676</v>
          </cell>
          <cell r="I82">
            <v>42695</v>
          </cell>
          <cell r="J82">
            <v>1089807</v>
          </cell>
          <cell r="K82">
            <v>1089807</v>
          </cell>
          <cell r="L82" t="str">
            <v>EVENTO</v>
          </cell>
          <cell r="M82" t="str">
            <v>ZARZAL</v>
          </cell>
          <cell r="N82" t="str">
            <v>EVENTO</v>
          </cell>
          <cell r="O82" t="str">
            <v>FACTURA CANCELADA</v>
          </cell>
          <cell r="P82" t="str">
            <v>Finalizada</v>
          </cell>
          <cell r="Q82" t="str">
            <v>FACTURA CANCELADA</v>
          </cell>
          <cell r="T82">
            <v>1089807</v>
          </cell>
          <cell r="U82">
            <v>0</v>
          </cell>
          <cell r="V82">
            <v>0</v>
          </cell>
          <cell r="Y82">
            <v>1089807</v>
          </cell>
          <cell r="Z82">
            <v>0</v>
          </cell>
          <cell r="AA82">
            <v>1089807</v>
          </cell>
          <cell r="AD82">
            <v>98083</v>
          </cell>
          <cell r="AE82">
            <v>4800017555</v>
          </cell>
          <cell r="AF82">
            <v>1943486</v>
          </cell>
          <cell r="AG82" t="str">
            <v>29.12.2016</v>
          </cell>
        </row>
        <row r="83">
          <cell r="F83" t="str">
            <v>891900441_HDSR1459290</v>
          </cell>
          <cell r="G83">
            <v>42672</v>
          </cell>
          <cell r="H83">
            <v>42676</v>
          </cell>
          <cell r="I83">
            <v>42695</v>
          </cell>
          <cell r="J83">
            <v>58537</v>
          </cell>
          <cell r="K83">
            <v>58537</v>
          </cell>
          <cell r="L83" t="str">
            <v>EVENTO</v>
          </cell>
          <cell r="M83" t="str">
            <v>ZARZAL</v>
          </cell>
          <cell r="N83" t="str">
            <v>EVENTO</v>
          </cell>
          <cell r="O83" t="str">
            <v>FACTURA CANCELADA</v>
          </cell>
          <cell r="P83" t="str">
            <v>Finalizada</v>
          </cell>
          <cell r="Q83" t="str">
            <v>FACTURA CANCELADA</v>
          </cell>
          <cell r="T83">
            <v>58537</v>
          </cell>
          <cell r="U83">
            <v>0</v>
          </cell>
          <cell r="V83">
            <v>0</v>
          </cell>
          <cell r="Y83">
            <v>58537</v>
          </cell>
          <cell r="Z83">
            <v>0</v>
          </cell>
          <cell r="AA83">
            <v>58537</v>
          </cell>
          <cell r="AD83">
            <v>58537</v>
          </cell>
          <cell r="AE83">
            <v>4800017555</v>
          </cell>
          <cell r="AF83">
            <v>1943486</v>
          </cell>
          <cell r="AG83" t="str">
            <v>29.12.2016</v>
          </cell>
        </row>
        <row r="84">
          <cell r="F84" t="str">
            <v>891900441_HDSR1938745</v>
          </cell>
          <cell r="G84">
            <v>43662</v>
          </cell>
          <cell r="H84">
            <v>43692</v>
          </cell>
          <cell r="I84">
            <v>43811</v>
          </cell>
          <cell r="J84">
            <v>13233</v>
          </cell>
          <cell r="K84">
            <v>13233</v>
          </cell>
          <cell r="L84" t="str">
            <v>EVENTO</v>
          </cell>
          <cell r="M84" t="str">
            <v>ZARZAL</v>
          </cell>
          <cell r="N84" t="str">
            <v>EVENTO</v>
          </cell>
          <cell r="O84" t="str">
            <v>FACTURA CANCELADA</v>
          </cell>
          <cell r="P84" t="str">
            <v>Finalizada</v>
          </cell>
          <cell r="Q84" t="str">
            <v>FACTURA CANCELADA</v>
          </cell>
          <cell r="T84">
            <v>13233</v>
          </cell>
          <cell r="U84">
            <v>0</v>
          </cell>
          <cell r="V84">
            <v>0</v>
          </cell>
          <cell r="Y84">
            <v>13233</v>
          </cell>
          <cell r="Z84">
            <v>0</v>
          </cell>
          <cell r="AA84">
            <v>13233</v>
          </cell>
          <cell r="AD84">
            <v>13233</v>
          </cell>
          <cell r="AE84">
            <v>4800036173</v>
          </cell>
          <cell r="AF84">
            <v>2622907</v>
          </cell>
          <cell r="AG84" t="str">
            <v>30.01.2020</v>
          </cell>
        </row>
        <row r="85">
          <cell r="F85" t="str">
            <v>891900441_HDSR1940224</v>
          </cell>
          <cell r="G85">
            <v>43663</v>
          </cell>
          <cell r="H85">
            <v>43692</v>
          </cell>
          <cell r="I85">
            <v>43811</v>
          </cell>
          <cell r="J85">
            <v>99054</v>
          </cell>
          <cell r="K85">
            <v>11858</v>
          </cell>
          <cell r="L85" t="str">
            <v>EVENTO</v>
          </cell>
          <cell r="M85" t="str">
            <v>ZARZAL</v>
          </cell>
          <cell r="N85" t="str">
            <v>EVENTO</v>
          </cell>
          <cell r="O85" t="str">
            <v>FACTURA CANCELADA</v>
          </cell>
          <cell r="P85" t="str">
            <v>Finalizada</v>
          </cell>
          <cell r="Q85" t="str">
            <v>FACTURA CANCELADA</v>
          </cell>
          <cell r="T85">
            <v>99054</v>
          </cell>
          <cell r="U85">
            <v>0</v>
          </cell>
          <cell r="V85">
            <v>0</v>
          </cell>
          <cell r="Y85">
            <v>99054</v>
          </cell>
          <cell r="Z85">
            <v>0</v>
          </cell>
          <cell r="AA85">
            <v>99054</v>
          </cell>
          <cell r="AD85">
            <v>99054</v>
          </cell>
          <cell r="AE85">
            <v>4800036173</v>
          </cell>
          <cell r="AF85">
            <v>2622907</v>
          </cell>
          <cell r="AG85" t="str">
            <v>30.01.2020</v>
          </cell>
        </row>
        <row r="86">
          <cell r="F86" t="str">
            <v>891900441_HDSR1956468</v>
          </cell>
          <cell r="G86">
            <v>43697</v>
          </cell>
          <cell r="H86">
            <v>43692</v>
          </cell>
          <cell r="I86">
            <v>43811</v>
          </cell>
          <cell r="J86">
            <v>215964</v>
          </cell>
          <cell r="K86">
            <v>215964</v>
          </cell>
          <cell r="L86" t="str">
            <v>EVENTO</v>
          </cell>
          <cell r="M86" t="str">
            <v>ZARZAL</v>
          </cell>
          <cell r="N86" t="str">
            <v>EVENTO</v>
          </cell>
          <cell r="O86" t="str">
            <v>FACTURA CANCELADA</v>
          </cell>
          <cell r="P86" t="str">
            <v>Finalizada</v>
          </cell>
          <cell r="Q86" t="str">
            <v>FACTURA CANCELADA</v>
          </cell>
          <cell r="T86">
            <v>215964</v>
          </cell>
          <cell r="U86">
            <v>0</v>
          </cell>
          <cell r="V86">
            <v>0</v>
          </cell>
          <cell r="Y86">
            <v>215964</v>
          </cell>
          <cell r="Z86">
            <v>0</v>
          </cell>
          <cell r="AA86">
            <v>215964</v>
          </cell>
          <cell r="AD86">
            <v>215964</v>
          </cell>
          <cell r="AE86">
            <v>4800036173</v>
          </cell>
          <cell r="AF86">
            <v>2622907</v>
          </cell>
          <cell r="AG86" t="str">
            <v>30.01.2020</v>
          </cell>
        </row>
        <row r="87">
          <cell r="F87" t="str">
            <v>891900441_HDSR1969557</v>
          </cell>
          <cell r="G87">
            <v>43721</v>
          </cell>
          <cell r="H87">
            <v>43732</v>
          </cell>
          <cell r="I87">
            <v>43811</v>
          </cell>
          <cell r="J87">
            <v>70924</v>
          </cell>
          <cell r="K87">
            <v>70924</v>
          </cell>
          <cell r="L87" t="str">
            <v>EVENTO</v>
          </cell>
          <cell r="M87" t="str">
            <v>ZARZAL</v>
          </cell>
          <cell r="N87" t="str">
            <v>EVENTO</v>
          </cell>
          <cell r="O87" t="str">
            <v>FACTURA CANCELADA</v>
          </cell>
          <cell r="P87" t="str">
            <v>Finalizada</v>
          </cell>
          <cell r="Q87" t="str">
            <v>FACTURA CANCELADA</v>
          </cell>
          <cell r="T87">
            <v>70924</v>
          </cell>
          <cell r="U87">
            <v>0</v>
          </cell>
          <cell r="V87">
            <v>0</v>
          </cell>
          <cell r="Y87">
            <v>70924</v>
          </cell>
          <cell r="Z87">
            <v>0</v>
          </cell>
          <cell r="AA87">
            <v>70924</v>
          </cell>
          <cell r="AD87">
            <v>70924</v>
          </cell>
          <cell r="AE87">
            <v>4800036173</v>
          </cell>
          <cell r="AF87">
            <v>2622907</v>
          </cell>
          <cell r="AG87" t="str">
            <v>30.01.2020</v>
          </cell>
        </row>
        <row r="88">
          <cell r="F88" t="str">
            <v>891900441_HDSR1970605</v>
          </cell>
          <cell r="G88">
            <v>43725</v>
          </cell>
          <cell r="H88">
            <v>43755</v>
          </cell>
          <cell r="I88">
            <v>43811</v>
          </cell>
          <cell r="J88">
            <v>163613</v>
          </cell>
          <cell r="K88">
            <v>163613</v>
          </cell>
          <cell r="L88" t="str">
            <v>EVENTO</v>
          </cell>
          <cell r="M88" t="str">
            <v>ZARZAL</v>
          </cell>
          <cell r="N88" t="str">
            <v>EVENTO</v>
          </cell>
          <cell r="O88" t="str">
            <v>FACTURA CANCELADA</v>
          </cell>
          <cell r="P88" t="str">
            <v>Finalizada</v>
          </cell>
          <cell r="Q88" t="str">
            <v>FACTURA CANCELADA</v>
          </cell>
          <cell r="T88">
            <v>163613</v>
          </cell>
          <cell r="U88">
            <v>0</v>
          </cell>
          <cell r="V88">
            <v>0</v>
          </cell>
          <cell r="Y88">
            <v>163613</v>
          </cell>
          <cell r="Z88">
            <v>0</v>
          </cell>
          <cell r="AA88">
            <v>163613</v>
          </cell>
          <cell r="AD88">
            <v>163613</v>
          </cell>
          <cell r="AE88">
            <v>4800036173</v>
          </cell>
          <cell r="AF88">
            <v>2622907</v>
          </cell>
          <cell r="AG88" t="str">
            <v>30.01.2020</v>
          </cell>
        </row>
        <row r="89">
          <cell r="F89" t="str">
            <v>891900441_HDSR1972210</v>
          </cell>
          <cell r="G89">
            <v>43727</v>
          </cell>
          <cell r="H89">
            <v>43732</v>
          </cell>
          <cell r="I89">
            <v>43811</v>
          </cell>
          <cell r="J89">
            <v>30100</v>
          </cell>
          <cell r="K89">
            <v>30100</v>
          </cell>
          <cell r="L89" t="str">
            <v>EVENTO</v>
          </cell>
          <cell r="M89" t="str">
            <v>ZARZAL</v>
          </cell>
          <cell r="N89" t="str">
            <v>EVENTO</v>
          </cell>
          <cell r="O89" t="str">
            <v>FACTURA CANCELADA</v>
          </cell>
          <cell r="P89" t="str">
            <v>Finalizada</v>
          </cell>
          <cell r="Q89" t="str">
            <v>FACTURA CANCELADA</v>
          </cell>
          <cell r="T89">
            <v>33100</v>
          </cell>
          <cell r="U89">
            <v>0</v>
          </cell>
          <cell r="V89">
            <v>0</v>
          </cell>
          <cell r="Y89">
            <v>33100</v>
          </cell>
          <cell r="Z89">
            <v>0</v>
          </cell>
          <cell r="AA89">
            <v>30100</v>
          </cell>
          <cell r="AD89">
            <v>30100</v>
          </cell>
          <cell r="AE89">
            <v>4800036173</v>
          </cell>
          <cell r="AF89">
            <v>2622907</v>
          </cell>
          <cell r="AG89" t="str">
            <v>30.01.2020</v>
          </cell>
        </row>
        <row r="90">
          <cell r="F90" t="str">
            <v>891900441_HDSR1973450</v>
          </cell>
          <cell r="G90">
            <v>43731</v>
          </cell>
          <cell r="H90">
            <v>43755</v>
          </cell>
          <cell r="I90">
            <v>43811</v>
          </cell>
          <cell r="J90">
            <v>48100</v>
          </cell>
          <cell r="K90">
            <v>48100</v>
          </cell>
          <cell r="L90" t="str">
            <v>EVENTO</v>
          </cell>
          <cell r="M90" t="str">
            <v>ZARZAL</v>
          </cell>
          <cell r="N90" t="str">
            <v>EVENTO</v>
          </cell>
          <cell r="O90" t="str">
            <v>FACTURA CANCELADA</v>
          </cell>
          <cell r="P90" t="str">
            <v>Finalizada</v>
          </cell>
          <cell r="Q90" t="str">
            <v>FACTURA CANCELADA</v>
          </cell>
          <cell r="T90">
            <v>48100</v>
          </cell>
          <cell r="U90">
            <v>0</v>
          </cell>
          <cell r="V90">
            <v>0</v>
          </cell>
          <cell r="Y90">
            <v>48100</v>
          </cell>
          <cell r="Z90">
            <v>0</v>
          </cell>
          <cell r="AA90">
            <v>48100</v>
          </cell>
          <cell r="AD90">
            <v>48100</v>
          </cell>
          <cell r="AE90">
            <v>4800036173</v>
          </cell>
          <cell r="AF90">
            <v>2622907</v>
          </cell>
          <cell r="AG90" t="str">
            <v>30.01.2020</v>
          </cell>
        </row>
        <row r="91">
          <cell r="F91" t="str">
            <v>891900441_HDSR1976383</v>
          </cell>
          <cell r="G91">
            <v>43735</v>
          </cell>
          <cell r="H91">
            <v>43755</v>
          </cell>
          <cell r="I91">
            <v>43811</v>
          </cell>
          <cell r="J91">
            <v>29900</v>
          </cell>
          <cell r="K91">
            <v>29900</v>
          </cell>
          <cell r="L91" t="str">
            <v>EVENTO</v>
          </cell>
          <cell r="M91" t="str">
            <v>ZARZAL</v>
          </cell>
          <cell r="N91" t="str">
            <v>EVENTO</v>
          </cell>
          <cell r="O91" t="str">
            <v>FACTURA CANCELADA</v>
          </cell>
          <cell r="P91" t="str">
            <v>Finalizada</v>
          </cell>
          <cell r="Q91" t="str">
            <v>FACTURA CANCELADA</v>
          </cell>
          <cell r="T91">
            <v>33100</v>
          </cell>
          <cell r="U91">
            <v>0</v>
          </cell>
          <cell r="V91">
            <v>0</v>
          </cell>
          <cell r="Y91">
            <v>33100</v>
          </cell>
          <cell r="Z91">
            <v>0</v>
          </cell>
          <cell r="AA91">
            <v>29900</v>
          </cell>
          <cell r="AD91">
            <v>29900</v>
          </cell>
          <cell r="AE91">
            <v>4800036173</v>
          </cell>
          <cell r="AF91">
            <v>2622907</v>
          </cell>
          <cell r="AG91" t="str">
            <v>30.01.2020</v>
          </cell>
        </row>
        <row r="92">
          <cell r="F92" t="str">
            <v>891900441_HDSR1981683</v>
          </cell>
          <cell r="G92">
            <v>43746</v>
          </cell>
          <cell r="H92">
            <v>43755</v>
          </cell>
          <cell r="I92">
            <v>43811</v>
          </cell>
          <cell r="J92">
            <v>992726</v>
          </cell>
          <cell r="K92">
            <v>992726</v>
          </cell>
          <cell r="L92" t="str">
            <v>EVENTO</v>
          </cell>
          <cell r="M92" t="str">
            <v>ZARZAL</v>
          </cell>
          <cell r="N92" t="str">
            <v>EVENTO</v>
          </cell>
          <cell r="O92" t="str">
            <v>FACTURA CANCELADA</v>
          </cell>
          <cell r="P92" t="str">
            <v>Finalizada</v>
          </cell>
          <cell r="Q92" t="str">
            <v>FACTURA CANCELADA</v>
          </cell>
          <cell r="T92">
            <v>992726</v>
          </cell>
          <cell r="U92">
            <v>0</v>
          </cell>
          <cell r="V92">
            <v>0</v>
          </cell>
          <cell r="Y92">
            <v>992726</v>
          </cell>
          <cell r="Z92">
            <v>0</v>
          </cell>
          <cell r="AA92">
            <v>992726</v>
          </cell>
          <cell r="AD92">
            <v>992726</v>
          </cell>
          <cell r="AE92">
            <v>4800036173</v>
          </cell>
          <cell r="AF92">
            <v>2622907</v>
          </cell>
          <cell r="AG92" t="str">
            <v>30.01.2020</v>
          </cell>
        </row>
        <row r="93">
          <cell r="F93" t="str">
            <v>891900441_HDSR1982858</v>
          </cell>
          <cell r="G93">
            <v>43748</v>
          </cell>
          <cell r="H93">
            <v>43755</v>
          </cell>
          <cell r="I93">
            <v>43811</v>
          </cell>
          <cell r="J93">
            <v>42100</v>
          </cell>
          <cell r="K93">
            <v>42100</v>
          </cell>
          <cell r="L93" t="str">
            <v>EVENTO</v>
          </cell>
          <cell r="M93" t="str">
            <v>ZARZAL</v>
          </cell>
          <cell r="N93" t="str">
            <v>EVENTO</v>
          </cell>
          <cell r="O93" t="str">
            <v>FACTURA CANCELADA</v>
          </cell>
          <cell r="P93" t="str">
            <v>Finalizada</v>
          </cell>
          <cell r="Q93" t="str">
            <v>FACTURA CANCELADA</v>
          </cell>
          <cell r="T93">
            <v>45300</v>
          </cell>
          <cell r="U93">
            <v>0</v>
          </cell>
          <cell r="V93">
            <v>0</v>
          </cell>
          <cell r="Y93">
            <v>45300</v>
          </cell>
          <cell r="Z93">
            <v>0</v>
          </cell>
          <cell r="AA93">
            <v>42100</v>
          </cell>
          <cell r="AD93">
            <v>42100</v>
          </cell>
          <cell r="AE93">
            <v>4800036173</v>
          </cell>
          <cell r="AF93">
            <v>2622907</v>
          </cell>
          <cell r="AG93" t="str">
            <v>30.01.2020</v>
          </cell>
        </row>
        <row r="94">
          <cell r="F94" t="str">
            <v>891900441_HDSR1984164</v>
          </cell>
          <cell r="G94">
            <v>43753</v>
          </cell>
          <cell r="H94">
            <v>43755</v>
          </cell>
          <cell r="I94">
            <v>43811</v>
          </cell>
          <cell r="J94">
            <v>40600</v>
          </cell>
          <cell r="K94">
            <v>40600</v>
          </cell>
          <cell r="L94" t="str">
            <v>EVENTO</v>
          </cell>
          <cell r="M94" t="str">
            <v>ZARZAL</v>
          </cell>
          <cell r="N94" t="str">
            <v>EVENTO</v>
          </cell>
          <cell r="O94" t="str">
            <v>FACTURA CANCELADA</v>
          </cell>
          <cell r="P94" t="str">
            <v>Finalizada</v>
          </cell>
          <cell r="Q94" t="str">
            <v>FACTURA CANCELADA</v>
          </cell>
          <cell r="T94">
            <v>43800</v>
          </cell>
          <cell r="U94">
            <v>0</v>
          </cell>
          <cell r="V94">
            <v>0</v>
          </cell>
          <cell r="Y94">
            <v>43800</v>
          </cell>
          <cell r="Z94">
            <v>0</v>
          </cell>
          <cell r="AA94">
            <v>40600</v>
          </cell>
          <cell r="AD94">
            <v>40600</v>
          </cell>
          <cell r="AE94">
            <v>4800036173</v>
          </cell>
          <cell r="AF94">
            <v>2622907</v>
          </cell>
          <cell r="AG94" t="str">
            <v>30.01.2020</v>
          </cell>
        </row>
        <row r="95">
          <cell r="F95" t="str">
            <v>891900441_HDSR1987179</v>
          </cell>
          <cell r="G95">
            <v>43759</v>
          </cell>
          <cell r="H95">
            <v>43788</v>
          </cell>
          <cell r="I95">
            <v>43811</v>
          </cell>
          <cell r="J95">
            <v>29900</v>
          </cell>
          <cell r="K95">
            <v>29900</v>
          </cell>
          <cell r="L95" t="str">
            <v>EVENTO</v>
          </cell>
          <cell r="M95" t="str">
            <v>ZARZAL</v>
          </cell>
          <cell r="N95" t="str">
            <v>EVENTO</v>
          </cell>
          <cell r="O95" t="str">
            <v>FACTURA CANCELADA</v>
          </cell>
          <cell r="P95" t="str">
            <v>Finalizada</v>
          </cell>
          <cell r="Q95" t="str">
            <v>FACTURA CANCELADA</v>
          </cell>
          <cell r="T95">
            <v>33100</v>
          </cell>
          <cell r="U95">
            <v>0</v>
          </cell>
          <cell r="V95">
            <v>0</v>
          </cell>
          <cell r="Y95">
            <v>33100</v>
          </cell>
          <cell r="Z95">
            <v>0</v>
          </cell>
          <cell r="AA95">
            <v>29900</v>
          </cell>
          <cell r="AD95">
            <v>29900</v>
          </cell>
          <cell r="AE95">
            <v>4800036173</v>
          </cell>
          <cell r="AF95">
            <v>2622907</v>
          </cell>
          <cell r="AG95" t="str">
            <v>30.01.2020</v>
          </cell>
        </row>
        <row r="96">
          <cell r="F96" t="str">
            <v>891900441_HDSR1994674</v>
          </cell>
          <cell r="G96">
            <v>43775</v>
          </cell>
          <cell r="H96">
            <v>43788</v>
          </cell>
          <cell r="I96">
            <v>43811</v>
          </cell>
          <cell r="J96">
            <v>791777</v>
          </cell>
          <cell r="K96">
            <v>791777</v>
          </cell>
          <cell r="L96" t="str">
            <v>EVENTO</v>
          </cell>
          <cell r="M96" t="str">
            <v>ZARZAL</v>
          </cell>
          <cell r="N96" t="str">
            <v>EVENTO</v>
          </cell>
          <cell r="O96" t="str">
            <v>FACTURA CANCELADA</v>
          </cell>
          <cell r="P96" t="str">
            <v>Finalizada</v>
          </cell>
          <cell r="Q96" t="str">
            <v>FACTURA CANCELADA</v>
          </cell>
          <cell r="T96">
            <v>791777</v>
          </cell>
          <cell r="U96">
            <v>0</v>
          </cell>
          <cell r="V96">
            <v>0</v>
          </cell>
          <cell r="Y96">
            <v>791777</v>
          </cell>
          <cell r="Z96">
            <v>0</v>
          </cell>
          <cell r="AA96">
            <v>791777</v>
          </cell>
          <cell r="AD96">
            <v>791777</v>
          </cell>
          <cell r="AE96">
            <v>4800036173</v>
          </cell>
          <cell r="AF96">
            <v>2622907</v>
          </cell>
          <cell r="AG96" t="str">
            <v>30.01.2020</v>
          </cell>
        </row>
        <row r="97">
          <cell r="F97" t="str">
            <v>891900441_HDSR1996075</v>
          </cell>
          <cell r="G97">
            <v>43780</v>
          </cell>
          <cell r="H97">
            <v>43788</v>
          </cell>
          <cell r="I97">
            <v>43811</v>
          </cell>
          <cell r="J97">
            <v>54916</v>
          </cell>
          <cell r="K97">
            <v>54916</v>
          </cell>
          <cell r="L97" t="str">
            <v>EVENTO</v>
          </cell>
          <cell r="M97" t="str">
            <v>ZARZAL</v>
          </cell>
          <cell r="N97" t="str">
            <v>EVENTO</v>
          </cell>
          <cell r="O97" t="str">
            <v>FACTURA CANCELADA</v>
          </cell>
          <cell r="P97" t="str">
            <v>Finalizada</v>
          </cell>
          <cell r="Q97" t="str">
            <v>FACTURA CANCELADA</v>
          </cell>
          <cell r="T97">
            <v>54916</v>
          </cell>
          <cell r="U97">
            <v>0</v>
          </cell>
          <cell r="V97">
            <v>0</v>
          </cell>
          <cell r="Y97">
            <v>54916</v>
          </cell>
          <cell r="Z97">
            <v>0</v>
          </cell>
          <cell r="AA97">
            <v>54916</v>
          </cell>
          <cell r="AD97">
            <v>54916</v>
          </cell>
          <cell r="AE97">
            <v>4800036173</v>
          </cell>
          <cell r="AF97">
            <v>2622907</v>
          </cell>
          <cell r="AG97" t="str">
            <v>30.01.2020</v>
          </cell>
        </row>
        <row r="98">
          <cell r="F98" t="str">
            <v>891900441_HDSR2011718</v>
          </cell>
          <cell r="G98">
            <v>43817</v>
          </cell>
          <cell r="H98">
            <v>43825</v>
          </cell>
          <cell r="I98">
            <v>43872</v>
          </cell>
          <cell r="J98">
            <v>564639</v>
          </cell>
          <cell r="K98">
            <v>564639</v>
          </cell>
          <cell r="L98" t="str">
            <v>EVENTO</v>
          </cell>
          <cell r="M98" t="str">
            <v>ZARZAL</v>
          </cell>
          <cell r="N98" t="str">
            <v>EVENTO</v>
          </cell>
          <cell r="O98" t="str">
            <v>FACTURA CANCELADA</v>
          </cell>
          <cell r="P98" t="str">
            <v>Finalizada</v>
          </cell>
          <cell r="Q98" t="str">
            <v>FACTURA CANCELADA</v>
          </cell>
          <cell r="T98">
            <v>564639</v>
          </cell>
          <cell r="U98">
            <v>0</v>
          </cell>
          <cell r="V98">
            <v>0</v>
          </cell>
          <cell r="Y98">
            <v>564639</v>
          </cell>
          <cell r="Z98">
            <v>0</v>
          </cell>
          <cell r="AA98">
            <v>564639</v>
          </cell>
          <cell r="AD98">
            <v>564639</v>
          </cell>
          <cell r="AE98">
            <v>4800037633</v>
          </cell>
          <cell r="AF98">
            <v>654081</v>
          </cell>
          <cell r="AG98" t="str">
            <v>28.04.2020</v>
          </cell>
        </row>
        <row r="99">
          <cell r="F99" t="str">
            <v>891900441_HDSR2012755</v>
          </cell>
          <cell r="G99">
            <v>43818</v>
          </cell>
          <cell r="H99">
            <v>43825</v>
          </cell>
          <cell r="I99">
            <v>43872</v>
          </cell>
          <cell r="J99">
            <v>33100</v>
          </cell>
          <cell r="K99">
            <v>33100</v>
          </cell>
          <cell r="L99" t="str">
            <v>EVENTO</v>
          </cell>
          <cell r="M99" t="str">
            <v>ZARZAL</v>
          </cell>
          <cell r="N99" t="str">
            <v>EVENTO</v>
          </cell>
          <cell r="O99" t="str">
            <v>FACTURA CANCELADA</v>
          </cell>
          <cell r="P99" t="str">
            <v>Finalizada</v>
          </cell>
          <cell r="Q99" t="str">
            <v>FACTURA CANCELADA</v>
          </cell>
          <cell r="T99">
            <v>33100</v>
          </cell>
          <cell r="U99">
            <v>0</v>
          </cell>
          <cell r="V99">
            <v>0</v>
          </cell>
          <cell r="Y99">
            <v>33100</v>
          </cell>
          <cell r="Z99">
            <v>0</v>
          </cell>
          <cell r="AA99">
            <v>33100</v>
          </cell>
          <cell r="AD99">
            <v>33100</v>
          </cell>
          <cell r="AE99">
            <v>4800037633</v>
          </cell>
          <cell r="AF99">
            <v>654081</v>
          </cell>
          <cell r="AG99" t="str">
            <v>28.04.2020</v>
          </cell>
        </row>
        <row r="100">
          <cell r="F100" t="str">
            <v>891900441_HDSR2014199</v>
          </cell>
          <cell r="G100">
            <v>43823</v>
          </cell>
          <cell r="H100">
            <v>43825</v>
          </cell>
          <cell r="I100">
            <v>43872</v>
          </cell>
          <cell r="J100">
            <v>56342</v>
          </cell>
          <cell r="K100">
            <v>56342</v>
          </cell>
          <cell r="L100" t="str">
            <v>EVENTO</v>
          </cell>
          <cell r="M100" t="str">
            <v>ZARZAL</v>
          </cell>
          <cell r="N100" t="str">
            <v>EVENTO</v>
          </cell>
          <cell r="O100" t="str">
            <v>FACTURA CANCELADA</v>
          </cell>
          <cell r="P100" t="str">
            <v>Finalizada</v>
          </cell>
          <cell r="Q100" t="str">
            <v>FACTURA CANCELADA</v>
          </cell>
          <cell r="T100">
            <v>56342</v>
          </cell>
          <cell r="U100">
            <v>0</v>
          </cell>
          <cell r="V100">
            <v>0</v>
          </cell>
          <cell r="Y100">
            <v>56342</v>
          </cell>
          <cell r="Z100">
            <v>0</v>
          </cell>
          <cell r="AA100">
            <v>56342</v>
          </cell>
          <cell r="AD100">
            <v>56342</v>
          </cell>
          <cell r="AE100">
            <v>4800037633</v>
          </cell>
          <cell r="AF100">
            <v>654081</v>
          </cell>
          <cell r="AG100" t="str">
            <v>28.04.2020</v>
          </cell>
        </row>
        <row r="101">
          <cell r="F101" t="str">
            <v>891900441_HDSR2014469</v>
          </cell>
          <cell r="G101">
            <v>43823</v>
          </cell>
          <cell r="H101">
            <v>43829</v>
          </cell>
          <cell r="I101">
            <v>43879</v>
          </cell>
          <cell r="J101">
            <v>90930</v>
          </cell>
          <cell r="K101">
            <v>90930</v>
          </cell>
          <cell r="L101" t="str">
            <v>EVENTO</v>
          </cell>
          <cell r="M101" t="str">
            <v>ZARZAL</v>
          </cell>
          <cell r="N101" t="str">
            <v>EVENTO</v>
          </cell>
          <cell r="O101" t="str">
            <v>FACTURA CANCELADA</v>
          </cell>
          <cell r="P101" t="str">
            <v>Finalizada</v>
          </cell>
          <cell r="Q101" t="str">
            <v>FACTURA CANCELADA</v>
          </cell>
          <cell r="T101">
            <v>90930</v>
          </cell>
          <cell r="U101">
            <v>0</v>
          </cell>
          <cell r="V101">
            <v>0</v>
          </cell>
          <cell r="Y101">
            <v>90930</v>
          </cell>
          <cell r="Z101">
            <v>0</v>
          </cell>
          <cell r="AA101">
            <v>90930</v>
          </cell>
          <cell r="AD101">
            <v>90930</v>
          </cell>
          <cell r="AE101">
            <v>4800037627</v>
          </cell>
          <cell r="AF101">
            <v>5380376</v>
          </cell>
          <cell r="AG101" t="str">
            <v>28.04.2020</v>
          </cell>
        </row>
        <row r="102">
          <cell r="F102" t="str">
            <v>891900441_HDSR2015575</v>
          </cell>
          <cell r="G102">
            <v>43826</v>
          </cell>
          <cell r="H102">
            <v>43829</v>
          </cell>
          <cell r="I102">
            <v>43872</v>
          </cell>
          <cell r="J102">
            <v>116668</v>
          </cell>
          <cell r="K102">
            <v>116668</v>
          </cell>
          <cell r="L102" t="str">
            <v>EVENTO</v>
          </cell>
          <cell r="M102" t="str">
            <v>ZARZAL</v>
          </cell>
          <cell r="N102" t="str">
            <v>EVENTO</v>
          </cell>
          <cell r="O102" t="str">
            <v>FACTURA CANCELADA</v>
          </cell>
          <cell r="P102" t="str">
            <v>Finalizada</v>
          </cell>
          <cell r="Q102" t="str">
            <v>FACTURA CANCELADA</v>
          </cell>
          <cell r="T102">
            <v>116668</v>
          </cell>
          <cell r="U102">
            <v>0</v>
          </cell>
          <cell r="V102">
            <v>0</v>
          </cell>
          <cell r="Y102">
            <v>116668</v>
          </cell>
          <cell r="Z102">
            <v>0</v>
          </cell>
          <cell r="AA102">
            <v>116668</v>
          </cell>
          <cell r="AD102">
            <v>116668</v>
          </cell>
          <cell r="AE102">
            <v>4800037627</v>
          </cell>
          <cell r="AF102">
            <v>5380376</v>
          </cell>
          <cell r="AG102" t="str">
            <v>28.04.2020</v>
          </cell>
        </row>
        <row r="103">
          <cell r="F103" t="str">
            <v>891900441_HDSR2017779</v>
          </cell>
          <cell r="G103">
            <v>43835</v>
          </cell>
          <cell r="H103">
            <v>43857</v>
          </cell>
          <cell r="I103">
            <v>43893</v>
          </cell>
          <cell r="J103">
            <v>97849</v>
          </cell>
          <cell r="K103">
            <v>97849</v>
          </cell>
          <cell r="L103" t="str">
            <v>EVENTO</v>
          </cell>
          <cell r="M103" t="str">
            <v>ZARZAL</v>
          </cell>
          <cell r="N103" t="str">
            <v>EVENTO</v>
          </cell>
          <cell r="O103" t="str">
            <v>FACTURA CANCELADA</v>
          </cell>
          <cell r="P103" t="str">
            <v>Finalizada</v>
          </cell>
          <cell r="Q103" t="str">
            <v>FACTURA CANCELADA</v>
          </cell>
          <cell r="T103">
            <v>97849</v>
          </cell>
          <cell r="U103">
            <v>0</v>
          </cell>
          <cell r="V103">
            <v>0</v>
          </cell>
          <cell r="Y103">
            <v>97849</v>
          </cell>
          <cell r="Z103">
            <v>0</v>
          </cell>
          <cell r="AA103">
            <v>97849</v>
          </cell>
          <cell r="AD103">
            <v>97849</v>
          </cell>
          <cell r="AE103">
            <v>4800037627</v>
          </cell>
          <cell r="AF103">
            <v>5380376</v>
          </cell>
          <cell r="AG103" t="str">
            <v>28.04.2020</v>
          </cell>
        </row>
        <row r="104">
          <cell r="F104" t="str">
            <v>891900441_HDSR2017964</v>
          </cell>
          <cell r="G104">
            <v>43836</v>
          </cell>
          <cell r="H104">
            <v>43857</v>
          </cell>
          <cell r="I104">
            <v>43893</v>
          </cell>
          <cell r="J104">
            <v>195497</v>
          </cell>
          <cell r="K104">
            <v>195497</v>
          </cell>
          <cell r="L104" t="str">
            <v>EVENTO</v>
          </cell>
          <cell r="M104" t="str">
            <v>ZARZAL</v>
          </cell>
          <cell r="N104" t="str">
            <v>EVENTO</v>
          </cell>
          <cell r="O104" t="str">
            <v>FACTURA CANCELADA</v>
          </cell>
          <cell r="P104" t="str">
            <v>Finalizada</v>
          </cell>
          <cell r="Q104" t="str">
            <v>FACTURA CANCELADA</v>
          </cell>
          <cell r="T104">
            <v>195497</v>
          </cell>
          <cell r="U104">
            <v>0</v>
          </cell>
          <cell r="V104">
            <v>0</v>
          </cell>
          <cell r="Y104">
            <v>195497</v>
          </cell>
          <cell r="Z104">
            <v>0</v>
          </cell>
          <cell r="AA104">
            <v>195497</v>
          </cell>
          <cell r="AD104">
            <v>195497</v>
          </cell>
          <cell r="AE104">
            <v>4800037627</v>
          </cell>
          <cell r="AF104">
            <v>5380376</v>
          </cell>
          <cell r="AG104" t="str">
            <v>28.04.2020</v>
          </cell>
        </row>
        <row r="105">
          <cell r="F105" t="str">
            <v>891900441_HDSR2025437</v>
          </cell>
          <cell r="G105">
            <v>43850</v>
          </cell>
          <cell r="H105">
            <v>43857</v>
          </cell>
          <cell r="I105">
            <v>43893</v>
          </cell>
          <cell r="J105">
            <v>85554</v>
          </cell>
          <cell r="K105">
            <v>85554</v>
          </cell>
          <cell r="L105" t="str">
            <v>EVENTO</v>
          </cell>
          <cell r="M105" t="str">
            <v>ZARZAL</v>
          </cell>
          <cell r="N105" t="str">
            <v>EVENTO</v>
          </cell>
          <cell r="O105" t="str">
            <v>FACTURA CANCELADA</v>
          </cell>
          <cell r="P105" t="str">
            <v>Finalizada</v>
          </cell>
          <cell r="Q105" t="str">
            <v>FACTURA CANCELADA</v>
          </cell>
          <cell r="T105">
            <v>85554</v>
          </cell>
          <cell r="U105">
            <v>0</v>
          </cell>
          <cell r="V105">
            <v>0</v>
          </cell>
          <cell r="Y105">
            <v>85554</v>
          </cell>
          <cell r="Z105">
            <v>0</v>
          </cell>
          <cell r="AA105">
            <v>85554</v>
          </cell>
          <cell r="AD105">
            <v>85554</v>
          </cell>
          <cell r="AE105">
            <v>4800037627</v>
          </cell>
          <cell r="AF105">
            <v>5380376</v>
          </cell>
          <cell r="AG105" t="str">
            <v>28.04.2020</v>
          </cell>
        </row>
        <row r="106">
          <cell r="F106" t="str">
            <v>891900441_HDSR2060962</v>
          </cell>
          <cell r="G106">
            <v>43918</v>
          </cell>
          <cell r="H106">
            <v>43938</v>
          </cell>
          <cell r="I106">
            <v>44008</v>
          </cell>
          <cell r="J106">
            <v>67832</v>
          </cell>
          <cell r="K106">
            <v>67832</v>
          </cell>
          <cell r="L106" t="str">
            <v>EVENTO</v>
          </cell>
          <cell r="M106" t="str">
            <v>ZARZAL</v>
          </cell>
          <cell r="N106" t="str">
            <v>EVENTO</v>
          </cell>
          <cell r="O106" t="str">
            <v>FACTURA CANCELADA</v>
          </cell>
          <cell r="P106" t="str">
            <v>Finalizada</v>
          </cell>
          <cell r="Q106" t="str">
            <v>FACTURA CANCELADA</v>
          </cell>
          <cell r="T106">
            <v>67832</v>
          </cell>
          <cell r="U106">
            <v>0</v>
          </cell>
          <cell r="V106">
            <v>0</v>
          </cell>
          <cell r="Y106">
            <v>67832</v>
          </cell>
          <cell r="Z106">
            <v>0</v>
          </cell>
          <cell r="AA106">
            <v>67832</v>
          </cell>
          <cell r="AD106">
            <v>67832</v>
          </cell>
          <cell r="AE106">
            <v>4800042035</v>
          </cell>
          <cell r="AF106">
            <v>434865</v>
          </cell>
          <cell r="AG106" t="str">
            <v>29.10.2020</v>
          </cell>
        </row>
        <row r="107">
          <cell r="F107" t="str">
            <v>891900441_HDSR2062767</v>
          </cell>
          <cell r="G107">
            <v>43929</v>
          </cell>
          <cell r="H107">
            <v>43938</v>
          </cell>
          <cell r="I107">
            <v>44000</v>
          </cell>
          <cell r="J107">
            <v>66013</v>
          </cell>
          <cell r="K107">
            <v>66013</v>
          </cell>
          <cell r="L107" t="str">
            <v>EVENTO</v>
          </cell>
          <cell r="M107" t="str">
            <v>ZARZAL</v>
          </cell>
          <cell r="N107" t="str">
            <v>EVENTO</v>
          </cell>
          <cell r="O107" t="str">
            <v>FACTURA CANCELADA</v>
          </cell>
          <cell r="P107" t="str">
            <v>Finalizada</v>
          </cell>
          <cell r="Q107" t="str">
            <v>FACTURA CANCELADA</v>
          </cell>
          <cell r="T107">
            <v>66013</v>
          </cell>
          <cell r="U107">
            <v>0</v>
          </cell>
          <cell r="V107">
            <v>0</v>
          </cell>
          <cell r="Y107">
            <v>66013</v>
          </cell>
          <cell r="Z107">
            <v>0</v>
          </cell>
          <cell r="AA107">
            <v>66013</v>
          </cell>
          <cell r="AD107">
            <v>66013</v>
          </cell>
          <cell r="AE107">
            <v>4800039759</v>
          </cell>
          <cell r="AF107">
            <v>199585</v>
          </cell>
          <cell r="AG107" t="str">
            <v>23.07.2020</v>
          </cell>
        </row>
        <row r="108">
          <cell r="F108" t="str">
            <v>891900441_HDSR2063169</v>
          </cell>
          <cell r="G108">
            <v>43934</v>
          </cell>
          <cell r="H108">
            <v>43938</v>
          </cell>
          <cell r="I108">
            <v>44000</v>
          </cell>
          <cell r="J108">
            <v>133572</v>
          </cell>
          <cell r="K108">
            <v>133572</v>
          </cell>
          <cell r="L108" t="str">
            <v>EVENTO</v>
          </cell>
          <cell r="M108" t="str">
            <v>ZARZAL</v>
          </cell>
          <cell r="N108" t="str">
            <v>EVENTO</v>
          </cell>
          <cell r="O108" t="str">
            <v>FACTURA CANCELADA</v>
          </cell>
          <cell r="P108" t="str">
            <v>Finalizada</v>
          </cell>
          <cell r="Q108" t="str">
            <v>FACTURA CANCELADA</v>
          </cell>
          <cell r="T108">
            <v>133572</v>
          </cell>
          <cell r="U108">
            <v>0</v>
          </cell>
          <cell r="V108">
            <v>0</v>
          </cell>
          <cell r="Y108">
            <v>133572</v>
          </cell>
          <cell r="Z108">
            <v>0</v>
          </cell>
          <cell r="AA108">
            <v>133572</v>
          </cell>
          <cell r="AD108">
            <v>133572</v>
          </cell>
          <cell r="AE108">
            <v>4800039759</v>
          </cell>
          <cell r="AF108">
            <v>199585</v>
          </cell>
          <cell r="AG108" t="str">
            <v>23.07.2020</v>
          </cell>
        </row>
        <row r="109">
          <cell r="F109" t="str">
            <v>891900441_HDSR2063243</v>
          </cell>
          <cell r="G109">
            <v>43934</v>
          </cell>
          <cell r="H109">
            <v>43938</v>
          </cell>
          <cell r="I109">
            <v>44008</v>
          </cell>
          <cell r="J109">
            <v>367033</v>
          </cell>
          <cell r="K109">
            <v>367033</v>
          </cell>
          <cell r="L109" t="str">
            <v>EVENTO</v>
          </cell>
          <cell r="M109" t="str">
            <v>ZARZAL</v>
          </cell>
          <cell r="N109" t="str">
            <v>EVENTO</v>
          </cell>
          <cell r="O109" t="str">
            <v>FACTURA CANCELADA</v>
          </cell>
          <cell r="P109" t="str">
            <v>Finalizada</v>
          </cell>
          <cell r="Q109" t="str">
            <v>FACTURA CANCELADA</v>
          </cell>
          <cell r="T109">
            <v>367033</v>
          </cell>
          <cell r="U109">
            <v>0</v>
          </cell>
          <cell r="V109">
            <v>0</v>
          </cell>
          <cell r="Y109">
            <v>367033</v>
          </cell>
          <cell r="Z109">
            <v>0</v>
          </cell>
          <cell r="AA109">
            <v>367033</v>
          </cell>
          <cell r="AD109">
            <v>367033</v>
          </cell>
          <cell r="AE109">
            <v>4800042035</v>
          </cell>
          <cell r="AF109">
            <v>434865</v>
          </cell>
          <cell r="AG109" t="str">
            <v>29.10.2020</v>
          </cell>
        </row>
      </sheetData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31.741927546296" createdVersion="5" refreshedVersion="5" minRefreshableVersion="3" recordCount="43">
  <cacheSource type="worksheet">
    <worksheetSource ref="A2:AH45" sheet="ESTADO DE CADA FACTURA"/>
  </cacheSource>
  <cacheFields count="34">
    <cacheField name="NIT IPS" numFmtId="0">
      <sharedItems containsSemiMixedTypes="0" containsString="0" containsNumber="1" containsInteger="1" minValue="891900441" maxValue="89190044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0638" maxValue="206324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3-01-08T00:00:00" maxDate="2024-07-17T00:00:00"/>
    </cacheField>
    <cacheField name="IPS Fecha radicado" numFmtId="14">
      <sharedItems containsSemiMixedTypes="0" containsNonDate="0" containsDate="1" containsString="0" minDate="2013-01-17T00:00:00" maxDate="2024-08-01T00:00:00"/>
    </cacheField>
    <cacheField name="Fecha de radicacion EPS " numFmtId="14">
      <sharedItems containsSemiMixedTypes="0" containsNonDate="0" containsDate="1" containsString="0" minDate="2013-01-18T00:00:00" maxDate="2024-08-15T14:06:35"/>
    </cacheField>
    <cacheField name="IPS Valor Factura" numFmtId="165">
      <sharedItems containsSemiMixedTypes="0" containsString="0" containsNumber="1" containsInteger="1" minValue="18900" maxValue="1559660"/>
    </cacheField>
    <cacheField name="IPS Saldo Factura" numFmtId="165">
      <sharedItems containsSemiMixedTypes="0" containsString="0" containsNumber="1" containsInteger="1" minValue="4100" maxValue="155966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Agosto 27 " numFmtId="0">
      <sharedItems count="6">
        <s v="FACTURA CANCELADA"/>
        <s v="FACTURA COVID-19"/>
        <s v="FACTURA DEVUELTA"/>
        <s v="FACTURA CANCELADA PARCIALMENTE - GLOSA PENDIENTE POR CONCILIAR"/>
        <s v="FACTURA PENDIENTE EN PROGRAMACION DE PAGO"/>
        <s v="FACTURA EN PROCESO INTERNO"/>
      </sharedItems>
    </cacheField>
    <cacheField name="Boxalud" numFmtId="0">
      <sharedItems/>
    </cacheField>
    <cacheField name="Estado de Factura Eps Junio 28" numFmtId="0">
      <sharedItems/>
    </cacheField>
    <cacheField name="Covid-19" numFmtId="0">
      <sharedItems containsBlank="1"/>
    </cacheField>
    <cacheField name="Validación covid-19" numFmtId="0">
      <sharedItems containsNonDate="0" containsString="0" containsBlank="1"/>
    </cacheField>
    <cacheField name="Valor Total Bruto" numFmtId="0">
      <sharedItems containsSemiMixedTypes="0" containsString="0" containsNumber="1" containsInteger="1" minValue="0" maxValue="1559660"/>
    </cacheField>
    <cacheField name="Valor Devolucion" numFmtId="165">
      <sharedItems containsSemiMixedTypes="0" containsString="0" containsNumber="1" containsInteger="1" minValue="0" maxValue="1559660"/>
    </cacheField>
    <cacheField name="Valor Glosa Pendiente" numFmtId="165">
      <sharedItems containsSemiMixedTypes="0" containsString="0" containsNumber="1" containsInteger="1" minValue="0" maxValue="23870"/>
    </cacheField>
    <cacheField name="Observacion objeccion" numFmtId="165">
      <sharedItems containsBlank="1" longText="1"/>
    </cacheField>
    <cacheField name="Tipificación objeccion" numFmtId="165">
      <sharedItems containsBlank="1"/>
    </cacheField>
    <cacheField name="Valor Radicado" numFmtId="165">
      <sharedItems containsSemiMixedTypes="0" containsString="0" containsNumber="1" containsInteger="1" minValue="0" maxValue="1559660"/>
    </cacheField>
    <cacheField name="Valor Glosa Aceptada" numFmtId="165">
      <sharedItems containsSemiMixedTypes="0" containsString="0" containsNumber="1" containsInteger="1" minValue="0" maxValue="18568"/>
    </cacheField>
    <cacheField name="Valor Pagar" numFmtId="165">
      <sharedItems containsSemiMixedTypes="0" containsString="0" containsNumber="1" containsInteger="1" minValue="0" maxValue="367033"/>
    </cacheField>
    <cacheField name="Por pagar SAP" numFmtId="165">
      <sharedItems containsSemiMixedTypes="0" containsString="0" containsNumber="1" containsInteger="1" minValue="0" maxValue="80832"/>
    </cacheField>
    <cacheField name="P. abiertas doc" numFmtId="0">
      <sharedItems containsString="0" containsBlank="1" containsNumber="1" containsInteger="1" minValue="1221934136" maxValue="1222206806"/>
    </cacheField>
    <cacheField name="Valor compensacion SAP" numFmtId="165">
      <sharedItems containsSemiMixedTypes="0" containsString="0" containsNumber="1" containsInteger="1" minValue="0" maxValue="367033"/>
    </cacheField>
    <cacheField name="Doc compensacion " numFmtId="0">
      <sharedItems containsString="0" containsBlank="1" containsNumber="1" containsInteger="1" minValue="2200188477" maxValue="4800052340"/>
    </cacheField>
    <cacheField name="Valor TF" numFmtId="0">
      <sharedItems containsString="0" containsBlank="1" containsNumber="1" containsInteger="1" minValue="199585" maxValue="583772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7-31T00:00:00" maxDate="2024-08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n v="891900441"/>
    <s v="SAN RAFAEL"/>
    <s v="HSRZ"/>
    <n v="40638"/>
    <s v="HSRZ40638"/>
    <s v="891900441_HSRZ40638"/>
    <d v="2021-01-13T00:00:00"/>
    <d v="2021-01-25T00:00:00"/>
    <d v="2021-03-01T00:00:00"/>
    <n v="243598"/>
    <n v="243598"/>
    <s v="EVENTO"/>
    <s v="ZARZAL"/>
    <s v="EVENTO"/>
    <x v="0"/>
    <s v="Finalizada"/>
    <s v="FACTURA CANCELADA"/>
    <m/>
    <m/>
    <n v="243598"/>
    <n v="0"/>
    <n v="0"/>
    <m/>
    <m/>
    <n v="243598"/>
    <n v="0"/>
    <n v="243598"/>
    <n v="0"/>
    <m/>
    <n v="243598"/>
    <n v="4800052340"/>
    <n v="943996"/>
    <s v="03.01.2022"/>
    <d v="2024-07-31T00:00:00"/>
  </r>
  <r>
    <n v="891900441"/>
    <s v="SAN RAFAEL"/>
    <s v="HSRZ"/>
    <n v="40639"/>
    <s v="HSRZ40639"/>
    <s v="891900441_HSRZ40639"/>
    <d v="2021-01-13T00:00:00"/>
    <d v="2021-01-25T00:00:00"/>
    <d v="2021-03-01T00:00:00"/>
    <n v="99400"/>
    <n v="99400"/>
    <s v="EVENTO"/>
    <s v="ZARZAL"/>
    <s v="EVENTO"/>
    <x v="0"/>
    <s v="Finalizada"/>
    <s v="FACTURA CANCELADA"/>
    <m/>
    <m/>
    <n v="99400"/>
    <n v="0"/>
    <n v="0"/>
    <m/>
    <m/>
    <n v="99400"/>
    <n v="18568"/>
    <n v="80832"/>
    <n v="0"/>
    <m/>
    <n v="80832"/>
    <n v="4800052340"/>
    <n v="943996"/>
    <s v="03.01.2022"/>
    <d v="2024-07-31T00:00:00"/>
  </r>
  <r>
    <n v="891900441"/>
    <s v="SAN RAFAEL"/>
    <s v="HSRZ"/>
    <n v="41174"/>
    <s v="HSRZ41174"/>
    <s v="891900441_HSRZ41174"/>
    <d v="2021-01-14T00:00:00"/>
    <d v="2021-01-25T00:00:00"/>
    <d v="2021-03-01T00:00:00"/>
    <n v="59700"/>
    <n v="59700"/>
    <s v="EVENTO"/>
    <s v="ZARZAL"/>
    <s v="EVENTO"/>
    <x v="0"/>
    <s v="Finalizada"/>
    <s v="FACTURA CANCELADA"/>
    <m/>
    <m/>
    <n v="59700"/>
    <n v="0"/>
    <n v="0"/>
    <m/>
    <m/>
    <n v="59700"/>
    <n v="0"/>
    <n v="59700"/>
    <n v="0"/>
    <m/>
    <n v="59700"/>
    <n v="4800052340"/>
    <n v="943996"/>
    <s v="03.01.2022"/>
    <d v="2024-07-31T00:00:00"/>
  </r>
  <r>
    <n v="891900441"/>
    <s v="SAN RAFAEL"/>
    <s v="HSRZ"/>
    <n v="41175"/>
    <s v="HSRZ41175"/>
    <s v="891900441_HSRZ41175"/>
    <d v="2021-01-14T00:00:00"/>
    <d v="2021-01-25T00:00:00"/>
    <d v="2021-03-01T00:00:00"/>
    <n v="99400"/>
    <n v="99400"/>
    <s v="EVENTO"/>
    <s v="ZARZAL"/>
    <s v="EVENTO"/>
    <x v="0"/>
    <s v="Finalizada"/>
    <s v="FACTURA CANCELADA"/>
    <m/>
    <m/>
    <n v="99400"/>
    <n v="0"/>
    <n v="0"/>
    <m/>
    <m/>
    <n v="99400"/>
    <n v="18568"/>
    <n v="80832"/>
    <n v="0"/>
    <m/>
    <n v="80832"/>
    <n v="4800052340"/>
    <n v="943996"/>
    <s v="03.01.2022"/>
    <d v="2024-07-31T00:00:00"/>
  </r>
  <r>
    <n v="891900441"/>
    <s v="SAN RAFAEL"/>
    <s v="HSRZ"/>
    <n v="49049"/>
    <s v="HSRZ49049"/>
    <s v="891900441_HSRZ49049"/>
    <d v="2021-02-01T00:00:00"/>
    <d v="2021-02-24T00:00:00"/>
    <d v="2021-03-10T00:00:00"/>
    <n v="136896"/>
    <n v="136896"/>
    <s v="EVENTO"/>
    <s v="ZARZAL"/>
    <s v="EVENTO"/>
    <x v="0"/>
    <s v="Finalizada"/>
    <s v="FACTURA CANCELADA"/>
    <m/>
    <m/>
    <n v="136896"/>
    <n v="0"/>
    <n v="0"/>
    <m/>
    <m/>
    <n v="136896"/>
    <n v="0"/>
    <n v="136896"/>
    <n v="0"/>
    <m/>
    <n v="136896"/>
    <n v="4800052340"/>
    <n v="943996"/>
    <s v="03.01.2022"/>
    <d v="2024-07-31T00:00:00"/>
  </r>
  <r>
    <n v="891900441"/>
    <s v="SAN RAFAEL"/>
    <s v="HSRZ"/>
    <n v="57775"/>
    <s v="HSRZ57775"/>
    <s v="891900441_HSRZ57775"/>
    <d v="2021-02-20T00:00:00"/>
    <d v="2021-02-24T00:00:00"/>
    <d v="2021-03-10T00:00:00"/>
    <n v="60006"/>
    <n v="60006"/>
    <s v="EVENTO"/>
    <s v="ZARZAL"/>
    <s v="EVENTO"/>
    <x v="0"/>
    <s v="Finalizada"/>
    <s v="FACTURA CANCELADA"/>
    <m/>
    <m/>
    <n v="60006"/>
    <n v="0"/>
    <n v="0"/>
    <m/>
    <m/>
    <n v="60006"/>
    <n v="0"/>
    <n v="60006"/>
    <n v="0"/>
    <m/>
    <n v="60006"/>
    <n v="4800052340"/>
    <n v="943996"/>
    <s v="03.01.2022"/>
    <d v="2024-07-31T00:00:00"/>
  </r>
  <r>
    <n v="891900441"/>
    <s v="SAN RAFAEL"/>
    <s v="HSRZ"/>
    <n v="107986"/>
    <s v="HSRZ107986"/>
    <s v="891900441_HSRZ107986"/>
    <d v="2021-05-28T00:00:00"/>
    <d v="2021-06-21T00:00:00"/>
    <d v="2021-10-15T00:00:00"/>
    <n v="52400"/>
    <n v="52400"/>
    <s v="EVENTO"/>
    <s v="ZARZAL"/>
    <s v="EVENTO"/>
    <x v="0"/>
    <s v="Finalizada"/>
    <s v="FACTURA CANCELADA"/>
    <m/>
    <m/>
    <n v="52400"/>
    <n v="0"/>
    <n v="0"/>
    <m/>
    <m/>
    <n v="52400"/>
    <n v="0"/>
    <n v="52400"/>
    <n v="0"/>
    <m/>
    <n v="52400"/>
    <n v="4800052340"/>
    <n v="943996"/>
    <s v="03.01.2022"/>
    <d v="2024-07-31T00:00:00"/>
  </r>
  <r>
    <n v="891900441"/>
    <s v="SAN RAFAEL"/>
    <s v="HSRZ"/>
    <n v="136389"/>
    <s v="HSRZ136389"/>
    <s v="891900441_HSRZ136389"/>
    <d v="2021-07-20T00:00:00"/>
    <d v="2021-07-11T00:00:00"/>
    <d v="2021-10-16T00:00:00"/>
    <n v="59700"/>
    <n v="59700"/>
    <s v="EVENTO"/>
    <s v="ZARZAL"/>
    <s v="EVENTO"/>
    <x v="0"/>
    <s v="Finalizada"/>
    <s v="FACTURA CANCELADA"/>
    <m/>
    <m/>
    <n v="59700"/>
    <n v="0"/>
    <n v="0"/>
    <m/>
    <m/>
    <n v="59700"/>
    <n v="0"/>
    <n v="59700"/>
    <n v="0"/>
    <m/>
    <n v="59700"/>
    <n v="4800052340"/>
    <n v="943996"/>
    <s v="03.01.2022"/>
    <d v="2024-07-31T00:00:00"/>
  </r>
  <r>
    <n v="891900441"/>
    <s v="SAN RAFAEL"/>
    <s v="HSRZ"/>
    <n v="137910"/>
    <s v="HSRZ137910"/>
    <s v="891900441_HSRZ137910"/>
    <d v="2021-07-22T00:00:00"/>
    <d v="2021-07-11T00:00:00"/>
    <d v="2021-11-13T00:00:00"/>
    <n v="80800"/>
    <n v="80800"/>
    <s v="EVENTO"/>
    <s v="ZARZAL"/>
    <s v="EVENTO"/>
    <x v="1"/>
    <s v="Finalizada"/>
    <s v="FACTURA COVID-19"/>
    <s v="ESTADO DOS"/>
    <m/>
    <n v="80800"/>
    <n v="0"/>
    <n v="0"/>
    <m/>
    <m/>
    <n v="80800"/>
    <n v="0"/>
    <n v="80800"/>
    <n v="80800"/>
    <n v="1221934136"/>
    <n v="0"/>
    <m/>
    <m/>
    <m/>
    <d v="2024-07-31T00:00:00"/>
  </r>
  <r>
    <n v="891900441"/>
    <s v="SAN RAFAEL"/>
    <s v="HSRZ"/>
    <n v="154096"/>
    <s v="HSRZ154096"/>
    <s v="891900441_HSRZ154096"/>
    <d v="2021-08-24T00:00:00"/>
    <d v="2021-09-12T00:00:00"/>
    <d v="2021-10-15T00:00:00"/>
    <n v="170032"/>
    <n v="170032"/>
    <s v="EVENTO"/>
    <s v="ZARZAL"/>
    <s v="EVENTO"/>
    <x v="0"/>
    <s v="Finalizada"/>
    <s v="FACTURA CANCELADA"/>
    <m/>
    <m/>
    <n v="170032"/>
    <n v="0"/>
    <n v="0"/>
    <m/>
    <m/>
    <n v="170032"/>
    <n v="0"/>
    <n v="170032"/>
    <n v="0"/>
    <m/>
    <n v="170032"/>
    <n v="4800052340"/>
    <n v="943996"/>
    <s v="03.01.2022"/>
    <d v="2024-07-31T00:00:00"/>
  </r>
  <r>
    <n v="891900441"/>
    <s v="SAN RAFAEL"/>
    <s v="HSRZ"/>
    <n v="223245"/>
    <s v="HSRZ223245"/>
    <s v="891900441_HSRZ223245"/>
    <d v="2022-01-11T00:00:00"/>
    <d v="2022-01-25T00:00:00"/>
    <d v="2023-01-11T00:00:00"/>
    <n v="30000"/>
    <n v="30000"/>
    <s v="EVENTO"/>
    <s v="ZARZAL"/>
    <s v="EVENTO"/>
    <x v="1"/>
    <s v="Finalizada"/>
    <s v="FACTURA COVID-19"/>
    <s v="ESTADO DOS"/>
    <m/>
    <n v="30000"/>
    <n v="0"/>
    <n v="0"/>
    <m/>
    <m/>
    <n v="30000"/>
    <n v="0"/>
    <n v="30000"/>
    <n v="30000"/>
    <n v="1222206806"/>
    <n v="0"/>
    <m/>
    <m/>
    <m/>
    <d v="2024-07-31T00:00:00"/>
  </r>
  <r>
    <n v="891900441"/>
    <s v="SAN RAFAEL"/>
    <s v="HSRZ"/>
    <n v="371726"/>
    <s v="HSRZ371726"/>
    <s v="891900441_HSRZ371726"/>
    <d v="2022-10-12T00:00:00"/>
    <d v="2022-10-31T00:00:00"/>
    <d v="2022-12-17T00:00:00"/>
    <n v="80832"/>
    <n v="80832"/>
    <s v="EVENTO"/>
    <s v="ZARZAL"/>
    <s v="EVENTO"/>
    <x v="1"/>
    <s v="Finalizada"/>
    <s v="FACTURA COVID-19"/>
    <s v="ESTADO DOS"/>
    <m/>
    <n v="80832"/>
    <n v="0"/>
    <n v="0"/>
    <m/>
    <m/>
    <n v="80832"/>
    <n v="0"/>
    <n v="80832"/>
    <n v="80832"/>
    <n v="1222206570"/>
    <n v="0"/>
    <m/>
    <m/>
    <m/>
    <d v="2024-07-31T00:00:00"/>
  </r>
  <r>
    <n v="891900441"/>
    <s v="SAN RAFAEL"/>
    <s v="HSRZ"/>
    <n v="478499"/>
    <s v="HSRZ478499"/>
    <s v="891900441_HSRZ478499"/>
    <d v="2023-04-28T00:00:00"/>
    <d v="2023-04-30T00:00:00"/>
    <d v="2023-05-18T00:00:00"/>
    <n v="1559660"/>
    <n v="1559660"/>
    <s v="EVENTO"/>
    <s v="ZARZAL"/>
    <s v="EVENTO"/>
    <x v="2"/>
    <s v="Devuelta"/>
    <s v="FACTURA DEVUELTA"/>
    <m/>
    <m/>
    <n v="1559660"/>
    <n v="1559660"/>
    <n v="0"/>
    <s v="AUT: SE SOSTIENE DEVOLUCION, AUN NO S EEVIDENCIA AUTORIZACIO PARA EL SERVICIO PRESTADO, LA AUT 200198671379132 SE CANCELEN LA FACT HDSR 2025437 EL 03/03/2020, PARA DAR TAMITE DE PAGO DEBEN SOLICITAR LA AUTORIZACION AL CORREO:               capautorizaciones@epsdelagente.com.co, la IPS es la unica que debe solicitar la autorizacion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1559660"/>
    <n v="0"/>
    <n v="0"/>
    <n v="0"/>
    <m/>
    <n v="0"/>
    <m/>
    <m/>
    <m/>
    <d v="2024-07-31T00:00:00"/>
  </r>
  <r>
    <n v="891900441"/>
    <s v="SAN RAFAEL"/>
    <s v="HSRZ"/>
    <n v="478532"/>
    <s v="HSRZ478532"/>
    <s v="891900441_HSRZ478532"/>
    <d v="2023-04-28T00:00:00"/>
    <d v="2023-04-30T00:00:00"/>
    <d v="2023-05-18T00:00:00"/>
    <n v="337031"/>
    <n v="337031"/>
    <s v="EVENTO"/>
    <s v="ZARZAL"/>
    <s v="EVENTO"/>
    <x v="2"/>
    <s v="Devuelta"/>
    <s v="FACTURA DEVUELTA"/>
    <m/>
    <m/>
    <n v="337031"/>
    <n v="337031"/>
    <n v="0"/>
    <s v="AUT: SE SOSTIENE DEVOLUCION LA AUTORIZACION 200358650716032 NO REGISTRA EN LA CAP, POR FAVOR SOLICITAR UNA NUEVA AUTORIZPARA CONTINUAR CON EL TRAMITE DE PAGO AL CORREO: capautorizaciones@epsdelagente.com.co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337031"/>
    <n v="0"/>
    <n v="0"/>
    <n v="0"/>
    <m/>
    <n v="0"/>
    <m/>
    <m/>
    <m/>
    <d v="2024-07-31T00:00:00"/>
  </r>
  <r>
    <n v="891900441"/>
    <s v="SAN RAFAEL"/>
    <s v="HSRZ"/>
    <n v="564411"/>
    <s v="HSRZ564411"/>
    <s v="891900441_HSRZ564411"/>
    <d v="2023-09-24T00:00:00"/>
    <d v="2023-09-30T00:00:00"/>
    <d v="2023-10-10T10:36:18"/>
    <n v="182821"/>
    <n v="4100"/>
    <s v="EVENTO"/>
    <s v="ZARZAL"/>
    <s v="EVENTO"/>
    <x v="0"/>
    <s v="Finalizada"/>
    <s v="FACTURA CANCELADA"/>
    <m/>
    <m/>
    <n v="182821"/>
    <n v="0"/>
    <n v="0"/>
    <m/>
    <m/>
    <n v="182821"/>
    <n v="0"/>
    <n v="178721"/>
    <n v="0"/>
    <m/>
    <n v="178721"/>
    <n v="2201520963"/>
    <n v="5837727"/>
    <s v="26.06.2024"/>
    <d v="2024-07-31T00:00:00"/>
  </r>
  <r>
    <n v="891900441"/>
    <s v="SAN RAFAEL"/>
    <s v="HSRZ"/>
    <n v="630094"/>
    <s v="HSRZ630094"/>
    <s v="891900441_HSRZ630094"/>
    <d v="2024-01-23T00:00:00"/>
    <d v="2024-01-31T00:00:00"/>
    <d v="2024-02-06T11:12:07"/>
    <n v="52000"/>
    <n v="52000"/>
    <s v="EVENTO"/>
    <s v="ZARZAL"/>
    <s v="EVENTO"/>
    <x v="2"/>
    <s v="Devuelta"/>
    <s v="FACTURA DEVUELTA"/>
    <m/>
    <m/>
    <n v="0"/>
    <n v="52000"/>
    <n v="0"/>
    <s v="al validar los  datos dela factura el servicio facturado consulta de medicina general ambulatoria ,no cuenta con autorizacion,solicitarla al area encargadacapautorizaciones@epsdelagente.com.co, para darle tramite ala factura."/>
    <s v="AUTORIZACION"/>
    <n v="0"/>
    <n v="0"/>
    <n v="0"/>
    <n v="0"/>
    <m/>
    <n v="0"/>
    <m/>
    <m/>
    <m/>
    <d v="2024-07-31T00:00:00"/>
  </r>
  <r>
    <n v="891900441"/>
    <s v="SAN RAFAEL"/>
    <s v="HSRZ"/>
    <n v="684582"/>
    <s v="HSRZ684582"/>
    <s v="891900441_HSRZ684582"/>
    <d v="2024-04-18T00:00:00"/>
    <d v="2024-04-30T00:00:00"/>
    <d v="2024-05-07T15:36:48"/>
    <n v="268911"/>
    <n v="268911"/>
    <s v="EVENTO"/>
    <s v="ZARZAL"/>
    <s v="EVENTO"/>
    <x v="2"/>
    <s v="Devuelta"/>
    <s v="FACTURA DEVUELTA"/>
    <m/>
    <m/>
    <n v="0"/>
    <n v="268911"/>
    <n v="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n v="0"/>
    <m/>
    <n v="0"/>
    <m/>
    <m/>
    <m/>
    <d v="2024-07-31T00:00:00"/>
  </r>
  <r>
    <n v="891900441"/>
    <s v="SAN RAFAEL"/>
    <s v="HSRZ"/>
    <n v="703311"/>
    <s v="HSRZ703311"/>
    <s v="891900441_HSRZ703311"/>
    <d v="2024-05-20T00:00:00"/>
    <d v="2024-05-31T00:00:00"/>
    <d v="2024-06-07T08:00:17"/>
    <n v="47500"/>
    <n v="47500"/>
    <s v="EVENTO"/>
    <s v="ZARZAL"/>
    <s v="EVENTO"/>
    <x v="3"/>
    <s v="Para respuesta prestador"/>
    <s v="FACTURA PENDIENTE EN PROGRAMACION DE PAGO - GLOSA PENDIENTE POR CONCILIAR"/>
    <m/>
    <m/>
    <n v="52000"/>
    <n v="0"/>
    <n v="23870"/>
    <m/>
    <m/>
    <n v="52000"/>
    <n v="0"/>
    <n v="23630"/>
    <n v="0"/>
    <m/>
    <n v="23630"/>
    <n v="2201539627"/>
    <m/>
    <s v="20.08.2024"/>
    <d v="2024-07-31T00:00:00"/>
  </r>
  <r>
    <n v="891900441"/>
    <s v="SAN RAFAEL"/>
    <s v="HSRZ"/>
    <n v="708367"/>
    <s v="HSRZ708367"/>
    <s v="891900441_HSRZ708367"/>
    <d v="2024-05-27T00:00:00"/>
    <d v="2024-05-31T00:00:00"/>
    <d v="2024-06-07T08:00:17"/>
    <n v="35500"/>
    <n v="35500"/>
    <s v="EVENTO"/>
    <s v="ZARZAL"/>
    <s v="EVENTO"/>
    <x v="3"/>
    <s v="Para respuesta prestador"/>
    <s v="FACTURA EN PROCESO INTERNO"/>
    <m/>
    <m/>
    <n v="35500"/>
    <n v="0"/>
    <n v="4500"/>
    <m/>
    <m/>
    <n v="35500"/>
    <n v="0"/>
    <n v="31000"/>
    <n v="0"/>
    <m/>
    <n v="31000"/>
    <n v="2201539627"/>
    <m/>
    <s v="20.08.2024"/>
    <d v="2024-07-31T00:00:00"/>
  </r>
  <r>
    <n v="891900441"/>
    <s v="SAN RAFAEL"/>
    <s v="HSRZ"/>
    <n v="708371"/>
    <s v="HSRZ708371"/>
    <s v="891900441_HSRZ708371"/>
    <d v="2024-05-27T00:00:00"/>
    <d v="2024-05-31T00:00:00"/>
    <d v="2024-06-07T08:00:17"/>
    <n v="35500"/>
    <n v="35500"/>
    <s v="EVENTO"/>
    <s v="ZARZAL"/>
    <s v="EVENTO"/>
    <x v="3"/>
    <s v="Para respuesta prestador"/>
    <s v="FACTURA EN PROCESO INTERNO"/>
    <m/>
    <m/>
    <n v="35500"/>
    <n v="0"/>
    <n v="4500"/>
    <m/>
    <m/>
    <n v="35500"/>
    <n v="0"/>
    <n v="31000"/>
    <n v="0"/>
    <m/>
    <n v="31000"/>
    <n v="2201539627"/>
    <m/>
    <s v="20.08.2024"/>
    <d v="2024-07-31T00:00:00"/>
  </r>
  <r>
    <n v="891900441"/>
    <s v="SAN RAFAEL"/>
    <s v="HSRZ"/>
    <n v="708386"/>
    <s v="HSRZ708386"/>
    <s v="891900441_HSRZ708386"/>
    <d v="2024-05-27T00:00:00"/>
    <d v="2024-05-31T00:00:00"/>
    <d v="2024-06-07T08:00:17"/>
    <n v="35500"/>
    <n v="35500"/>
    <s v="EVENTO"/>
    <s v="ZARZAL"/>
    <s v="EVENTO"/>
    <x v="0"/>
    <s v="Finalizada"/>
    <s v="FACTURA PENDIENTE EN PROGRAMACION DE PAGO "/>
    <m/>
    <m/>
    <n v="35500"/>
    <n v="0"/>
    <n v="0"/>
    <m/>
    <m/>
    <n v="35500"/>
    <n v="0"/>
    <n v="35500"/>
    <n v="0"/>
    <m/>
    <n v="35500"/>
    <n v="2201539627"/>
    <m/>
    <s v="20.08.2024"/>
    <d v="2024-07-31T00:00:00"/>
  </r>
  <r>
    <n v="891900441"/>
    <s v="SAN RAFAEL"/>
    <s v="HSRZ"/>
    <n v="710047"/>
    <s v="HSRZ710047"/>
    <s v="891900441_HSRZ710047"/>
    <d v="2024-05-29T00:00:00"/>
    <d v="2024-06-30T00:00:00"/>
    <d v="2024-08-01T07:00:00"/>
    <n v="85400"/>
    <n v="85400"/>
    <s v="EVENTO"/>
    <s v="ZARZAL"/>
    <s v="EVENTO"/>
    <x v="4"/>
    <s v="Finalizada"/>
    <e v="#N/A"/>
    <m/>
    <m/>
    <n v="85400"/>
    <n v="0"/>
    <n v="0"/>
    <m/>
    <m/>
    <n v="85400"/>
    <n v="0"/>
    <n v="85400"/>
    <n v="0"/>
    <m/>
    <n v="0"/>
    <m/>
    <m/>
    <m/>
    <d v="2024-07-31T00:00:00"/>
  </r>
  <r>
    <n v="891900441"/>
    <s v="SAN RAFAEL"/>
    <s v="HSRZ"/>
    <n v="711104"/>
    <s v="HSRZ711104"/>
    <s v="891900441_HSRZ711104"/>
    <d v="2024-05-30T00:00:00"/>
    <d v="2024-05-31T00:00:00"/>
    <d v="2024-06-07T08:00:17"/>
    <n v="145440"/>
    <n v="145440"/>
    <s v="EVENTO"/>
    <s v="ZARZAL"/>
    <s v="EVENTO"/>
    <x v="0"/>
    <s v="Finalizada"/>
    <s v="FACTURA PENDIENTE EN PROGRAMACION DE PAGO "/>
    <m/>
    <m/>
    <n v="145440"/>
    <n v="0"/>
    <n v="0"/>
    <m/>
    <m/>
    <n v="145440"/>
    <n v="0"/>
    <n v="145440"/>
    <n v="0"/>
    <m/>
    <n v="145440"/>
    <n v="2201539627"/>
    <m/>
    <s v="20.08.2024"/>
    <d v="2024-07-31T00:00:00"/>
  </r>
  <r>
    <n v="891900441"/>
    <s v="SAN RAFAEL"/>
    <s v="HSRZ"/>
    <n v="715992"/>
    <s v="HSRZ715992"/>
    <s v="891900441_HSRZ715992"/>
    <d v="2024-06-07T00:00:00"/>
    <d v="2024-06-30T00:00:00"/>
    <d v="2024-08-01T07:00:00"/>
    <n v="103760"/>
    <n v="103760"/>
    <s v="EVENTO"/>
    <s v="ZARZAL"/>
    <s v="EVENTO"/>
    <x v="4"/>
    <s v="Finalizada"/>
    <e v="#N/A"/>
    <m/>
    <m/>
    <n v="103760"/>
    <n v="0"/>
    <n v="0"/>
    <m/>
    <m/>
    <n v="103760"/>
    <n v="0"/>
    <n v="103760"/>
    <n v="0"/>
    <m/>
    <n v="0"/>
    <m/>
    <m/>
    <m/>
    <d v="2024-07-31T00:00:00"/>
  </r>
  <r>
    <n v="891900441"/>
    <s v="SAN RAFAEL"/>
    <s v="HSRZ"/>
    <n v="722189"/>
    <s v="HSRZ722189"/>
    <s v="891900441_HSRZ722189"/>
    <d v="2024-06-19T00:00:00"/>
    <d v="2024-06-30T00:00:00"/>
    <d v="2024-08-01T07:00:00"/>
    <n v="142298"/>
    <n v="142298"/>
    <s v="EVENTO"/>
    <s v="ZARZAL"/>
    <s v="EVENTO"/>
    <x v="4"/>
    <s v="Finalizada"/>
    <e v="#N/A"/>
    <m/>
    <m/>
    <n v="142298"/>
    <n v="0"/>
    <n v="0"/>
    <m/>
    <m/>
    <n v="142298"/>
    <n v="0"/>
    <n v="142298"/>
    <n v="0"/>
    <m/>
    <n v="0"/>
    <m/>
    <m/>
    <m/>
    <d v="2024-07-31T00:00:00"/>
  </r>
  <r>
    <n v="891900441"/>
    <s v="SAN RAFAEL"/>
    <s v="HSRZ"/>
    <n v="722771"/>
    <s v="HSRZ722771"/>
    <s v="891900441_HSRZ722771"/>
    <d v="2024-06-19T00:00:00"/>
    <d v="2024-06-30T00:00:00"/>
    <d v="2024-08-01T07:00:00"/>
    <n v="158096"/>
    <n v="158096"/>
    <s v="EVENTO"/>
    <s v="ZARZAL"/>
    <s v="EVENTO"/>
    <x v="4"/>
    <s v="Finalizada"/>
    <e v="#N/A"/>
    <m/>
    <m/>
    <n v="158096"/>
    <n v="0"/>
    <n v="0"/>
    <m/>
    <m/>
    <n v="158096"/>
    <n v="0"/>
    <n v="158096"/>
    <n v="0"/>
    <m/>
    <n v="0"/>
    <m/>
    <m/>
    <m/>
    <d v="2024-07-31T00:00:00"/>
  </r>
  <r>
    <n v="891900441"/>
    <s v="SAN RAFAEL"/>
    <s v="HSRZ"/>
    <n v="729764"/>
    <s v="HSRZ729764"/>
    <s v="891900441_HSRZ729764"/>
    <d v="2024-07-02T00:00:00"/>
    <d v="2024-07-31T00:00:00"/>
    <d v="2024-08-15T14:06:35"/>
    <n v="293136"/>
    <n v="293136"/>
    <s v="EVENTO"/>
    <s v="ZARZAL"/>
    <s v="EVENTO"/>
    <x v="5"/>
    <s v="Para auditoria de pertinencia"/>
    <e v="#N/A"/>
    <m/>
    <m/>
    <n v="0"/>
    <n v="0"/>
    <n v="0"/>
    <m/>
    <m/>
    <n v="0"/>
    <n v="0"/>
    <n v="0"/>
    <n v="0"/>
    <m/>
    <n v="0"/>
    <m/>
    <m/>
    <m/>
    <d v="2024-07-31T00:00:00"/>
  </r>
  <r>
    <n v="891900441"/>
    <s v="SAN RAFAEL"/>
    <s v="HSRZ"/>
    <n v="732359"/>
    <s v="HSRZ732359"/>
    <s v="891900441_HSRZ732359"/>
    <d v="2024-07-05T00:00:00"/>
    <d v="2024-07-31T00:00:00"/>
    <d v="2024-08-15T14:06:35"/>
    <n v="182369"/>
    <n v="182369"/>
    <s v="EVENTO"/>
    <s v="ZARZAL"/>
    <s v="EVENTO"/>
    <x v="5"/>
    <s v="Para auditoria de pertinencia"/>
    <e v="#N/A"/>
    <m/>
    <m/>
    <n v="0"/>
    <n v="0"/>
    <n v="0"/>
    <m/>
    <m/>
    <n v="0"/>
    <n v="0"/>
    <n v="0"/>
    <n v="0"/>
    <m/>
    <n v="0"/>
    <m/>
    <m/>
    <m/>
    <d v="2024-07-31T00:00:00"/>
  </r>
  <r>
    <n v="891900441"/>
    <s v="SAN RAFAEL"/>
    <s v="HSRZ"/>
    <n v="739848"/>
    <s v="HSRZ739848"/>
    <s v="891900441_HSRZ739848"/>
    <d v="2024-07-16T00:00:00"/>
    <d v="2024-07-31T00:00:00"/>
    <d v="2024-08-15T14:06:35"/>
    <n v="100671"/>
    <n v="100671"/>
    <s v="EVENTO"/>
    <s v="ZARZAL"/>
    <s v="EVENTO"/>
    <x v="5"/>
    <s v="Para auditoria de pertinencia"/>
    <e v="#N/A"/>
    <m/>
    <m/>
    <n v="0"/>
    <n v="0"/>
    <n v="0"/>
    <m/>
    <m/>
    <n v="0"/>
    <n v="0"/>
    <n v="0"/>
    <n v="0"/>
    <m/>
    <n v="0"/>
    <m/>
    <m/>
    <m/>
    <d v="2024-07-31T00:00:00"/>
  </r>
  <r>
    <n v="891900441"/>
    <s v="SAN RAFAEL"/>
    <s v="HDSR"/>
    <n v="785377"/>
    <s v="HDSR785377"/>
    <s v="891900441_HDSR785377"/>
    <d v="2013-01-08T00:00:00"/>
    <d v="2013-01-17T00:00:00"/>
    <d v="2013-01-18T00:00:00"/>
    <n v="84600"/>
    <n v="84600"/>
    <s v="EVENTO"/>
    <s v="ZARZAL"/>
    <s v="EVENTO"/>
    <x v="0"/>
    <s v="Finalizada"/>
    <s v="FACTURA CANCELADA"/>
    <m/>
    <m/>
    <n v="84600"/>
    <n v="0"/>
    <n v="0"/>
    <m/>
    <m/>
    <n v="84600"/>
    <n v="0"/>
    <n v="84600"/>
    <n v="0"/>
    <m/>
    <n v="84600"/>
    <n v="2200188477"/>
    <n v="1781190"/>
    <s v="10.07.2013"/>
    <d v="2024-07-31T00:00:00"/>
  </r>
  <r>
    <n v="891900441"/>
    <s v="SAN RAFAEL"/>
    <s v="HDSR"/>
    <n v="785378"/>
    <s v="HDSR785378"/>
    <s v="891900441_HDSR785378"/>
    <d v="2013-01-08T00:00:00"/>
    <d v="2013-01-17T00:00:00"/>
    <d v="2013-01-18T00:00:00"/>
    <n v="32200"/>
    <n v="32200"/>
    <s v="EVENTO"/>
    <s v="ZARZAL"/>
    <s v="EVENTO"/>
    <x v="0"/>
    <s v="Finalizada"/>
    <s v="FACTURA CANCELADA"/>
    <m/>
    <m/>
    <n v="32200"/>
    <n v="0"/>
    <n v="0"/>
    <m/>
    <m/>
    <n v="32200"/>
    <n v="0"/>
    <n v="32200"/>
    <n v="0"/>
    <m/>
    <n v="32200"/>
    <n v="2200188477"/>
    <n v="1781190"/>
    <s v="10.07.2013"/>
    <d v="2024-07-31T00:00:00"/>
  </r>
  <r>
    <n v="891900441"/>
    <s v="SAN RAFAEL"/>
    <s v="HDSR"/>
    <n v="785827"/>
    <s v="HDSR785827"/>
    <s v="891900441_HDSR785827"/>
    <d v="2013-01-08T00:00:00"/>
    <d v="2013-01-17T00:00:00"/>
    <d v="2013-01-18T00:00:00"/>
    <n v="53000"/>
    <n v="53000"/>
    <s v="EVENTO"/>
    <s v="ZARZAL"/>
    <s v="EVENTO"/>
    <x v="0"/>
    <s v="Finalizada"/>
    <s v="FACTURA CANCELADA"/>
    <m/>
    <m/>
    <n v="53000"/>
    <n v="0"/>
    <n v="0"/>
    <m/>
    <m/>
    <n v="53000"/>
    <n v="0"/>
    <n v="53000"/>
    <n v="0"/>
    <m/>
    <n v="53000"/>
    <n v="2200188477"/>
    <n v="1781190"/>
    <s v="10.07.2013"/>
    <d v="2024-07-31T00:00:00"/>
  </r>
  <r>
    <n v="891900441"/>
    <s v="SAN RAFAEL"/>
    <s v="HDSR"/>
    <n v="785829"/>
    <s v="HDSR785829"/>
    <s v="891900441_HDSR785829"/>
    <d v="2013-01-08T00:00:00"/>
    <d v="2013-01-17T00:00:00"/>
    <d v="2013-01-18T00:00:00"/>
    <n v="18900"/>
    <n v="18900"/>
    <s v="EVENTO"/>
    <s v="ZARZAL"/>
    <s v="EVENTO"/>
    <x v="0"/>
    <s v="Finalizada"/>
    <s v="FACTURA CANCELADA"/>
    <m/>
    <m/>
    <n v="18900"/>
    <n v="0"/>
    <n v="0"/>
    <m/>
    <m/>
    <n v="18900"/>
    <n v="0"/>
    <n v="18900"/>
    <n v="0"/>
    <m/>
    <n v="18900"/>
    <n v="2200188477"/>
    <n v="1781190"/>
    <s v="10.07.2013"/>
    <d v="2024-07-31T00:00:00"/>
  </r>
  <r>
    <n v="891900441"/>
    <s v="SAN RAFAEL"/>
    <s v="HDSR"/>
    <n v="786818"/>
    <s v="HDSR786818"/>
    <s v="891900441_HDSR786818"/>
    <d v="2013-01-10T00:00:00"/>
    <d v="2013-01-17T00:00:00"/>
    <d v="2013-01-18T00:00:00"/>
    <n v="84000"/>
    <n v="84000"/>
    <s v="EVENTO"/>
    <s v="ZARZAL"/>
    <s v="EVENTO"/>
    <x v="0"/>
    <s v="Finalizada"/>
    <s v="FACTURA CANCELADA"/>
    <m/>
    <m/>
    <n v="84000"/>
    <n v="0"/>
    <n v="0"/>
    <m/>
    <m/>
    <n v="84000"/>
    <n v="0"/>
    <n v="84000"/>
    <n v="0"/>
    <m/>
    <n v="84000"/>
    <n v="2200188477"/>
    <n v="1781190"/>
    <s v="10.07.2013"/>
    <d v="2024-07-31T00:00:00"/>
  </r>
  <r>
    <n v="891900441"/>
    <s v="SAN RAFAEL"/>
    <s v="HDSR"/>
    <n v="786851"/>
    <s v="HDSR786851"/>
    <s v="891900441_HDSR786851"/>
    <d v="2013-01-10T00:00:00"/>
    <d v="2013-01-17T00:00:00"/>
    <d v="2013-01-18T00:00:00"/>
    <n v="37800"/>
    <n v="37800"/>
    <s v="EVENTO"/>
    <s v="ZARZAL"/>
    <s v="EVENTO"/>
    <x v="0"/>
    <s v="Finalizada"/>
    <s v="FACTURA CANCELADA"/>
    <m/>
    <m/>
    <n v="37800"/>
    <n v="0"/>
    <n v="0"/>
    <m/>
    <m/>
    <n v="37800"/>
    <n v="0"/>
    <n v="37800"/>
    <n v="0"/>
    <m/>
    <n v="37800"/>
    <n v="2200188477"/>
    <n v="1781190"/>
    <s v="10.07.2013"/>
    <d v="2024-07-31T00:00:00"/>
  </r>
  <r>
    <n v="891900441"/>
    <s v="SAN RAFAEL"/>
    <s v="HDSR"/>
    <n v="788524"/>
    <s v="HDSR788524"/>
    <s v="891900441_HDSR788524"/>
    <d v="2013-01-15T00:00:00"/>
    <d v="2013-01-17T00:00:00"/>
    <d v="2013-01-18T00:00:00"/>
    <n v="76400"/>
    <n v="76400"/>
    <s v="EVENTO"/>
    <s v="ZARZAL"/>
    <s v="EVENTO"/>
    <x v="0"/>
    <s v="Finalizada"/>
    <s v="FACTURA CANCELADA"/>
    <m/>
    <m/>
    <n v="76400"/>
    <n v="0"/>
    <n v="0"/>
    <m/>
    <m/>
    <n v="76400"/>
    <n v="0"/>
    <n v="76400"/>
    <n v="0"/>
    <m/>
    <n v="76400"/>
    <n v="2200188477"/>
    <n v="1781190"/>
    <s v="10.07.2013"/>
    <d v="2024-07-31T00:00:00"/>
  </r>
  <r>
    <n v="891900441"/>
    <s v="SAN RAFAEL"/>
    <s v="HDSR"/>
    <n v="2017779"/>
    <s v="HDSR2017779"/>
    <s v="891900441_HDSR2017779"/>
    <d v="2020-01-05T00:00:00"/>
    <d v="2020-01-27T00:00:00"/>
    <d v="2020-03-03T00:00:00"/>
    <n v="97849"/>
    <n v="97849"/>
    <s v="EVENTO"/>
    <s v="ZARZAL"/>
    <s v="EVENTO"/>
    <x v="0"/>
    <s v="Finalizada"/>
    <s v="FACTURA CANCELADA"/>
    <m/>
    <m/>
    <n v="97849"/>
    <n v="0"/>
    <n v="0"/>
    <m/>
    <m/>
    <n v="97849"/>
    <n v="0"/>
    <n v="97849"/>
    <n v="0"/>
    <m/>
    <n v="97849"/>
    <n v="4800037627"/>
    <n v="5380376"/>
    <s v="28.04.2020"/>
    <d v="2024-07-31T00:00:00"/>
  </r>
  <r>
    <n v="891900441"/>
    <s v="SAN RAFAEL"/>
    <s v="HDSR"/>
    <n v="2017964"/>
    <s v="HDSR2017964"/>
    <s v="891900441_HDSR2017964"/>
    <d v="2020-01-06T00:00:00"/>
    <d v="2020-01-27T00:00:00"/>
    <d v="2020-03-03T00:00:00"/>
    <n v="195497"/>
    <n v="195497"/>
    <s v="EVENTO"/>
    <s v="ZARZAL"/>
    <s v="EVENTO"/>
    <x v="0"/>
    <s v="Finalizada"/>
    <s v="FACTURA CANCELADA"/>
    <m/>
    <m/>
    <n v="195497"/>
    <n v="0"/>
    <n v="0"/>
    <m/>
    <m/>
    <n v="195497"/>
    <n v="0"/>
    <n v="195497"/>
    <n v="0"/>
    <m/>
    <n v="195497"/>
    <n v="4800037627"/>
    <n v="5380376"/>
    <s v="28.04.2020"/>
    <d v="2024-07-31T00:00:00"/>
  </r>
  <r>
    <n v="891900441"/>
    <s v="SAN RAFAEL"/>
    <s v="HDSR"/>
    <n v="2025437"/>
    <s v="HDSR2025437"/>
    <s v="891900441_HDSR2025437"/>
    <d v="2020-01-20T00:00:00"/>
    <d v="2020-01-27T00:00:00"/>
    <d v="2020-03-03T00:00:00"/>
    <n v="85554"/>
    <n v="85554"/>
    <s v="EVENTO"/>
    <s v="ZARZAL"/>
    <s v="EVENTO"/>
    <x v="0"/>
    <s v="Finalizada"/>
    <s v="FACTURA CANCELADA"/>
    <m/>
    <m/>
    <n v="85554"/>
    <n v="0"/>
    <n v="0"/>
    <m/>
    <m/>
    <n v="85554"/>
    <n v="0"/>
    <n v="85554"/>
    <n v="0"/>
    <m/>
    <n v="85554"/>
    <n v="4800037627"/>
    <n v="5380376"/>
    <s v="28.04.2020"/>
    <d v="2024-07-31T00:00:00"/>
  </r>
  <r>
    <n v="891900441"/>
    <s v="SAN RAFAEL"/>
    <s v="HDSR"/>
    <n v="2060962"/>
    <s v="HDSR2060962"/>
    <s v="891900441_HDSR2060962"/>
    <d v="2020-03-28T00:00:00"/>
    <d v="2020-04-17T00:00:00"/>
    <d v="2020-06-26T00:00:00"/>
    <n v="67832"/>
    <n v="67832"/>
    <s v="EVENTO"/>
    <s v="ZARZAL"/>
    <s v="EVENTO"/>
    <x v="0"/>
    <s v="Finalizada"/>
    <s v="FACTURA CANCELADA"/>
    <m/>
    <m/>
    <n v="67832"/>
    <n v="0"/>
    <n v="0"/>
    <m/>
    <m/>
    <n v="67832"/>
    <n v="0"/>
    <n v="67832"/>
    <n v="0"/>
    <m/>
    <n v="67832"/>
    <n v="4800042035"/>
    <n v="434865"/>
    <s v="29.10.2020"/>
    <d v="2024-07-31T00:00:00"/>
  </r>
  <r>
    <n v="891900441"/>
    <s v="SAN RAFAEL"/>
    <s v="HDSR"/>
    <n v="2062767"/>
    <s v="HDSR2062767"/>
    <s v="891900441_HDSR2062767"/>
    <d v="2020-04-08T00:00:00"/>
    <d v="2020-04-17T00:00:00"/>
    <d v="2020-06-18T00:00:00"/>
    <n v="66013"/>
    <n v="66013"/>
    <s v="EVENTO"/>
    <s v="ZARZAL"/>
    <s v="EVENTO"/>
    <x v="0"/>
    <s v="Finalizada"/>
    <s v="FACTURA CANCELADA"/>
    <m/>
    <m/>
    <n v="66013"/>
    <n v="0"/>
    <n v="0"/>
    <m/>
    <m/>
    <n v="66013"/>
    <n v="0"/>
    <n v="66013"/>
    <n v="0"/>
    <m/>
    <n v="66013"/>
    <n v="4800039759"/>
    <n v="199585"/>
    <s v="23.07.2020"/>
    <d v="2024-07-31T00:00:00"/>
  </r>
  <r>
    <n v="891900441"/>
    <s v="SAN RAFAEL"/>
    <s v="HDSR"/>
    <n v="2063169"/>
    <s v="HDSR2063169"/>
    <s v="891900441_HDSR2063169"/>
    <d v="2020-04-13T00:00:00"/>
    <d v="2020-04-17T00:00:00"/>
    <d v="2020-06-18T00:00:00"/>
    <n v="133572"/>
    <n v="133572"/>
    <s v="EVENTO"/>
    <s v="ZARZAL"/>
    <s v="EVENTO"/>
    <x v="0"/>
    <s v="Finalizada"/>
    <s v="FACTURA CANCELADA"/>
    <m/>
    <m/>
    <n v="133572"/>
    <n v="0"/>
    <n v="0"/>
    <m/>
    <m/>
    <n v="133572"/>
    <n v="0"/>
    <n v="133572"/>
    <n v="0"/>
    <m/>
    <n v="133572"/>
    <n v="4800039759"/>
    <n v="199585"/>
    <s v="23.07.2020"/>
    <d v="2024-07-31T00:00:00"/>
  </r>
  <r>
    <n v="891900441"/>
    <s v="SAN RAFAEL"/>
    <s v="HDSR"/>
    <n v="2063243"/>
    <s v="HDSR2063243"/>
    <s v="891900441_HDSR2063243"/>
    <d v="2020-04-13T00:00:00"/>
    <d v="2020-04-17T00:00:00"/>
    <d v="2020-06-26T00:00:00"/>
    <n v="367033"/>
    <n v="367033"/>
    <s v="EVENTO"/>
    <s v="ZARZAL"/>
    <s v="EVENTO"/>
    <x v="0"/>
    <s v="Finalizada"/>
    <s v="FACTURA CANCELADA"/>
    <m/>
    <m/>
    <n v="367033"/>
    <n v="0"/>
    <n v="0"/>
    <m/>
    <m/>
    <n v="367033"/>
    <n v="0"/>
    <n v="367033"/>
    <n v="0"/>
    <m/>
    <n v="367033"/>
    <n v="4800042035"/>
    <n v="434865"/>
    <s v="29.10.2020"/>
    <d v="2024-07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10" firstHeaderRow="0" firstDataRow="1" firstDataCol="1"/>
  <pivotFields count="3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7">
        <item x="0"/>
        <item x="3"/>
        <item x="1"/>
        <item x="2"/>
        <item x="5"/>
        <item x="4"/>
        <item t="default"/>
      </items>
    </pivotField>
    <pivotField showAll="0"/>
    <pivotField showAll="0"/>
    <pivotField showAll="0"/>
    <pivotField showAll="0"/>
    <pivotField showAll="0"/>
    <pivotField numFmtId="165" showAll="0"/>
    <pivotField dataField="1"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5"/>
    <dataField name="Valor glosa pendiente " fld="21" baseField="0" baseItem="0" numFmtId="165"/>
  </dataFields>
  <formats count="18">
    <format dxfId="1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4" type="button" dataOnly="0" labelOnly="1" outline="0" axis="axisRow" fieldPosition="0"/>
    </format>
    <format dxfId="12">
      <pivotArea dataOnly="0" labelOnly="1" fieldPosition="0">
        <references count="1">
          <reference field="14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field="14" type="button" dataOnly="0" labelOnly="1" outline="0" axis="axisRow" fieldPosition="0"/>
    </format>
    <format dxfId="8">
      <pivotArea dataOnly="0" labelOnly="1" fieldPosition="0">
        <references count="1">
          <reference field="14" count="0"/>
        </references>
      </pivotArea>
    </format>
    <format dxfId="7">
      <pivotArea dataOnly="0" labelOnly="1" grandRow="1" outline="0" fieldPosition="0"/>
    </format>
    <format dxfId="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showGridLines="0" topLeftCell="A19" zoomScale="120" zoomScaleNormal="120" workbookViewId="0">
      <selection activeCell="B31" sqref="B31"/>
    </sheetView>
  </sheetViews>
  <sheetFormatPr baseColWidth="10" defaultRowHeight="14.5" x14ac:dyDescent="0.35"/>
  <cols>
    <col min="1" max="1" width="12.54296875" bestFit="1" customWidth="1"/>
    <col min="2" max="2" width="11.7265625" bestFit="1" customWidth="1"/>
    <col min="3" max="3" width="9" customWidth="1"/>
    <col min="4" max="4" width="8.81640625" customWidth="1"/>
    <col min="5" max="6" width="11.26953125" bestFit="1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 t="s">
        <v>11</v>
      </c>
      <c r="B2" s="1" t="s">
        <v>12</v>
      </c>
      <c r="C2" s="1" t="s">
        <v>16</v>
      </c>
      <c r="D2" s="1">
        <v>40638</v>
      </c>
      <c r="E2" s="5">
        <v>44209</v>
      </c>
      <c r="F2" s="5">
        <v>44221</v>
      </c>
      <c r="G2" s="1">
        <v>243598</v>
      </c>
      <c r="H2" s="1">
        <v>243598</v>
      </c>
      <c r="I2" s="4" t="s">
        <v>14</v>
      </c>
      <c r="J2" s="4" t="s">
        <v>13</v>
      </c>
      <c r="K2" s="4" t="s">
        <v>14</v>
      </c>
    </row>
    <row r="3" spans="1:11" x14ac:dyDescent="0.35">
      <c r="A3" s="1" t="s">
        <v>11</v>
      </c>
      <c r="B3" s="1" t="s">
        <v>12</v>
      </c>
      <c r="C3" s="1" t="s">
        <v>16</v>
      </c>
      <c r="D3" s="1">
        <v>40639</v>
      </c>
      <c r="E3" s="5">
        <v>44209</v>
      </c>
      <c r="F3" s="5">
        <v>44221</v>
      </c>
      <c r="G3" s="1">
        <v>99400</v>
      </c>
      <c r="H3" s="1">
        <v>99400</v>
      </c>
      <c r="I3" s="4" t="s">
        <v>14</v>
      </c>
      <c r="J3" s="4" t="s">
        <v>13</v>
      </c>
      <c r="K3" s="4" t="s">
        <v>14</v>
      </c>
    </row>
    <row r="4" spans="1:11" x14ac:dyDescent="0.35">
      <c r="A4" s="1" t="s">
        <v>11</v>
      </c>
      <c r="B4" s="1" t="s">
        <v>12</v>
      </c>
      <c r="C4" s="1" t="s">
        <v>16</v>
      </c>
      <c r="D4" s="1">
        <v>41174</v>
      </c>
      <c r="E4" s="5">
        <v>44210</v>
      </c>
      <c r="F4" s="5">
        <v>44221</v>
      </c>
      <c r="G4" s="1">
        <v>59700</v>
      </c>
      <c r="H4" s="1">
        <v>59700</v>
      </c>
      <c r="I4" s="4" t="s">
        <v>14</v>
      </c>
      <c r="J4" s="4" t="s">
        <v>13</v>
      </c>
      <c r="K4" s="4" t="s">
        <v>14</v>
      </c>
    </row>
    <row r="5" spans="1:11" x14ac:dyDescent="0.35">
      <c r="A5" s="1" t="s">
        <v>11</v>
      </c>
      <c r="B5" s="1" t="s">
        <v>12</v>
      </c>
      <c r="C5" s="1" t="s">
        <v>16</v>
      </c>
      <c r="D5" s="1">
        <v>41175</v>
      </c>
      <c r="E5" s="5">
        <v>44210</v>
      </c>
      <c r="F5" s="5">
        <v>44221</v>
      </c>
      <c r="G5" s="1">
        <v>99400</v>
      </c>
      <c r="H5" s="1">
        <v>99400</v>
      </c>
      <c r="I5" s="4" t="s">
        <v>14</v>
      </c>
      <c r="J5" s="4" t="s">
        <v>13</v>
      </c>
      <c r="K5" s="4" t="s">
        <v>14</v>
      </c>
    </row>
    <row r="6" spans="1:11" x14ac:dyDescent="0.35">
      <c r="A6" s="1" t="s">
        <v>11</v>
      </c>
      <c r="B6" s="1" t="s">
        <v>12</v>
      </c>
      <c r="C6" s="1" t="s">
        <v>16</v>
      </c>
      <c r="D6" s="1">
        <v>49049</v>
      </c>
      <c r="E6" s="5">
        <v>44228</v>
      </c>
      <c r="F6" s="5">
        <v>44251</v>
      </c>
      <c r="G6" s="1">
        <v>136896</v>
      </c>
      <c r="H6" s="1">
        <v>136896</v>
      </c>
      <c r="I6" s="4" t="s">
        <v>14</v>
      </c>
      <c r="J6" s="4" t="s">
        <v>13</v>
      </c>
      <c r="K6" s="4" t="s">
        <v>14</v>
      </c>
    </row>
    <row r="7" spans="1:11" x14ac:dyDescent="0.35">
      <c r="A7" s="1" t="s">
        <v>11</v>
      </c>
      <c r="B7" s="1" t="s">
        <v>12</v>
      </c>
      <c r="C7" s="1" t="s">
        <v>16</v>
      </c>
      <c r="D7" s="1">
        <v>57775</v>
      </c>
      <c r="E7" s="5">
        <v>44247</v>
      </c>
      <c r="F7" s="5">
        <v>44251</v>
      </c>
      <c r="G7" s="1">
        <v>60006</v>
      </c>
      <c r="H7" s="1">
        <v>60006</v>
      </c>
      <c r="I7" s="4" t="s">
        <v>14</v>
      </c>
      <c r="J7" s="4" t="s">
        <v>13</v>
      </c>
      <c r="K7" s="4" t="s">
        <v>14</v>
      </c>
    </row>
    <row r="8" spans="1:11" x14ac:dyDescent="0.35">
      <c r="A8" s="1" t="s">
        <v>11</v>
      </c>
      <c r="B8" s="1" t="s">
        <v>12</v>
      </c>
      <c r="C8" s="1" t="s">
        <v>16</v>
      </c>
      <c r="D8" s="1">
        <v>107986</v>
      </c>
      <c r="E8" s="5">
        <v>44344</v>
      </c>
      <c r="F8" s="5">
        <v>44368</v>
      </c>
      <c r="G8" s="1">
        <v>52400</v>
      </c>
      <c r="H8" s="1">
        <v>52400</v>
      </c>
      <c r="I8" s="4" t="s">
        <v>14</v>
      </c>
      <c r="J8" s="4" t="s">
        <v>13</v>
      </c>
      <c r="K8" s="4" t="s">
        <v>14</v>
      </c>
    </row>
    <row r="9" spans="1:11" x14ac:dyDescent="0.35">
      <c r="A9" s="1" t="s">
        <v>11</v>
      </c>
      <c r="B9" s="1" t="s">
        <v>12</v>
      </c>
      <c r="C9" s="1" t="s">
        <v>16</v>
      </c>
      <c r="D9" s="1">
        <v>136389</v>
      </c>
      <c r="E9" s="5">
        <v>44397</v>
      </c>
      <c r="F9" s="5">
        <v>44388</v>
      </c>
      <c r="G9" s="1">
        <v>59700</v>
      </c>
      <c r="H9" s="1">
        <v>59700</v>
      </c>
      <c r="I9" s="4" t="s">
        <v>14</v>
      </c>
      <c r="J9" s="4" t="s">
        <v>13</v>
      </c>
      <c r="K9" s="4" t="s">
        <v>14</v>
      </c>
    </row>
    <row r="10" spans="1:11" x14ac:dyDescent="0.35">
      <c r="A10" s="1" t="s">
        <v>11</v>
      </c>
      <c r="B10" s="1" t="s">
        <v>12</v>
      </c>
      <c r="C10" s="1" t="s">
        <v>16</v>
      </c>
      <c r="D10" s="1">
        <v>137910</v>
      </c>
      <c r="E10" s="5">
        <v>44399</v>
      </c>
      <c r="F10" s="5">
        <v>44388</v>
      </c>
      <c r="G10" s="1">
        <v>80800</v>
      </c>
      <c r="H10" s="1">
        <v>80800</v>
      </c>
      <c r="I10" s="4" t="s">
        <v>14</v>
      </c>
      <c r="J10" s="4" t="s">
        <v>13</v>
      </c>
      <c r="K10" s="4" t="s">
        <v>14</v>
      </c>
    </row>
    <row r="11" spans="1:11" x14ac:dyDescent="0.35">
      <c r="A11" s="1" t="s">
        <v>11</v>
      </c>
      <c r="B11" s="1" t="s">
        <v>12</v>
      </c>
      <c r="C11" s="1" t="s">
        <v>16</v>
      </c>
      <c r="D11" s="1">
        <v>154096</v>
      </c>
      <c r="E11" s="5">
        <v>44432</v>
      </c>
      <c r="F11" s="5">
        <v>44451</v>
      </c>
      <c r="G11" s="1">
        <v>170032</v>
      </c>
      <c r="H11" s="1">
        <v>170032</v>
      </c>
      <c r="I11" s="4" t="s">
        <v>14</v>
      </c>
      <c r="J11" s="4" t="s">
        <v>13</v>
      </c>
      <c r="K11" s="4" t="s">
        <v>14</v>
      </c>
    </row>
    <row r="12" spans="1:11" x14ac:dyDescent="0.35">
      <c r="A12" s="1" t="s">
        <v>11</v>
      </c>
      <c r="B12" s="1" t="s">
        <v>12</v>
      </c>
      <c r="C12" s="1" t="s">
        <v>16</v>
      </c>
      <c r="D12" s="1">
        <v>223245</v>
      </c>
      <c r="E12" s="5">
        <v>44572</v>
      </c>
      <c r="F12" s="5">
        <v>44586</v>
      </c>
      <c r="G12" s="1">
        <v>30000</v>
      </c>
      <c r="H12" s="1">
        <v>30000</v>
      </c>
      <c r="I12" s="4" t="s">
        <v>14</v>
      </c>
      <c r="J12" s="4" t="s">
        <v>13</v>
      </c>
      <c r="K12" s="4" t="s">
        <v>14</v>
      </c>
    </row>
    <row r="13" spans="1:11" x14ac:dyDescent="0.35">
      <c r="A13" s="1" t="s">
        <v>11</v>
      </c>
      <c r="B13" s="1" t="s">
        <v>12</v>
      </c>
      <c r="C13" s="1" t="s">
        <v>16</v>
      </c>
      <c r="D13" s="1">
        <v>371726</v>
      </c>
      <c r="E13" s="5">
        <v>44846</v>
      </c>
      <c r="F13" s="5">
        <v>44865</v>
      </c>
      <c r="G13" s="1">
        <v>80832</v>
      </c>
      <c r="H13" s="1">
        <v>80832</v>
      </c>
      <c r="I13" s="4" t="s">
        <v>14</v>
      </c>
      <c r="J13" s="4" t="s">
        <v>13</v>
      </c>
      <c r="K13" s="4" t="s">
        <v>14</v>
      </c>
    </row>
    <row r="14" spans="1:11" x14ac:dyDescent="0.35">
      <c r="A14" s="1" t="s">
        <v>11</v>
      </c>
      <c r="B14" s="1" t="s">
        <v>12</v>
      </c>
      <c r="C14" s="1" t="s">
        <v>16</v>
      </c>
      <c r="D14" s="1">
        <v>478499</v>
      </c>
      <c r="E14" s="5">
        <v>45044</v>
      </c>
      <c r="F14" s="5">
        <v>45046</v>
      </c>
      <c r="G14" s="1">
        <v>1559660</v>
      </c>
      <c r="H14" s="1">
        <v>1559660</v>
      </c>
      <c r="I14" s="4" t="s">
        <v>14</v>
      </c>
      <c r="J14" s="4" t="s">
        <v>13</v>
      </c>
      <c r="K14" s="4" t="s">
        <v>14</v>
      </c>
    </row>
    <row r="15" spans="1:11" x14ac:dyDescent="0.35">
      <c r="A15" s="1" t="s">
        <v>11</v>
      </c>
      <c r="B15" s="1" t="s">
        <v>12</v>
      </c>
      <c r="C15" s="1" t="s">
        <v>16</v>
      </c>
      <c r="D15" s="1">
        <v>478532</v>
      </c>
      <c r="E15" s="5">
        <v>45044</v>
      </c>
      <c r="F15" s="5">
        <v>45046</v>
      </c>
      <c r="G15" s="1">
        <v>337031</v>
      </c>
      <c r="H15" s="1">
        <v>337031</v>
      </c>
      <c r="I15" s="4" t="s">
        <v>14</v>
      </c>
      <c r="J15" s="4" t="s">
        <v>13</v>
      </c>
      <c r="K15" s="4" t="s">
        <v>14</v>
      </c>
    </row>
    <row r="16" spans="1:11" x14ac:dyDescent="0.35">
      <c r="A16" s="1" t="s">
        <v>11</v>
      </c>
      <c r="B16" s="1" t="s">
        <v>12</v>
      </c>
      <c r="C16" s="1" t="s">
        <v>16</v>
      </c>
      <c r="D16" s="1">
        <v>564411</v>
      </c>
      <c r="E16" s="5">
        <v>45193</v>
      </c>
      <c r="F16" s="5">
        <v>45199</v>
      </c>
      <c r="G16" s="1">
        <v>182821</v>
      </c>
      <c r="H16" s="1">
        <v>4100</v>
      </c>
      <c r="I16" s="4" t="s">
        <v>14</v>
      </c>
      <c r="J16" s="4" t="s">
        <v>13</v>
      </c>
      <c r="K16" s="4" t="s">
        <v>14</v>
      </c>
    </row>
    <row r="17" spans="1:11" x14ac:dyDescent="0.35">
      <c r="A17" s="1" t="s">
        <v>11</v>
      </c>
      <c r="B17" s="1" t="s">
        <v>12</v>
      </c>
      <c r="C17" s="1" t="s">
        <v>16</v>
      </c>
      <c r="D17" s="1">
        <v>630094</v>
      </c>
      <c r="E17" s="5">
        <v>45314</v>
      </c>
      <c r="F17" s="5">
        <v>45322</v>
      </c>
      <c r="G17" s="1">
        <v>52000</v>
      </c>
      <c r="H17" s="1">
        <v>52000</v>
      </c>
      <c r="I17" s="4" t="s">
        <v>14</v>
      </c>
      <c r="J17" s="4" t="s">
        <v>13</v>
      </c>
      <c r="K17" s="4" t="s">
        <v>14</v>
      </c>
    </row>
    <row r="18" spans="1:11" x14ac:dyDescent="0.35">
      <c r="A18" s="1" t="s">
        <v>11</v>
      </c>
      <c r="B18" s="1" t="s">
        <v>12</v>
      </c>
      <c r="C18" s="1" t="s">
        <v>16</v>
      </c>
      <c r="D18" s="1">
        <v>684582</v>
      </c>
      <c r="E18" s="5">
        <v>45400</v>
      </c>
      <c r="F18" s="5">
        <v>45412</v>
      </c>
      <c r="G18" s="1">
        <v>268911</v>
      </c>
      <c r="H18" s="1">
        <v>268911</v>
      </c>
      <c r="I18" s="4" t="s">
        <v>14</v>
      </c>
      <c r="J18" s="4" t="s">
        <v>13</v>
      </c>
      <c r="K18" s="4" t="s">
        <v>14</v>
      </c>
    </row>
    <row r="19" spans="1:11" x14ac:dyDescent="0.35">
      <c r="A19" s="1" t="s">
        <v>11</v>
      </c>
      <c r="B19" s="1" t="s">
        <v>12</v>
      </c>
      <c r="C19" s="1" t="s">
        <v>16</v>
      </c>
      <c r="D19" s="1">
        <v>703311</v>
      </c>
      <c r="E19" s="5">
        <v>45432</v>
      </c>
      <c r="F19" s="5">
        <v>45443</v>
      </c>
      <c r="G19" s="1">
        <v>47500</v>
      </c>
      <c r="H19" s="1">
        <v>47500</v>
      </c>
      <c r="I19" s="4" t="s">
        <v>14</v>
      </c>
      <c r="J19" s="4" t="s">
        <v>13</v>
      </c>
      <c r="K19" s="4" t="s">
        <v>14</v>
      </c>
    </row>
    <row r="20" spans="1:11" x14ac:dyDescent="0.35">
      <c r="A20" s="1" t="s">
        <v>11</v>
      </c>
      <c r="B20" s="1" t="s">
        <v>12</v>
      </c>
      <c r="C20" s="1" t="s">
        <v>16</v>
      </c>
      <c r="D20" s="1">
        <v>708367</v>
      </c>
      <c r="E20" s="5">
        <v>45439</v>
      </c>
      <c r="F20" s="5">
        <v>45443</v>
      </c>
      <c r="G20" s="1">
        <v>35500</v>
      </c>
      <c r="H20" s="1">
        <v>35500</v>
      </c>
      <c r="I20" s="4" t="s">
        <v>14</v>
      </c>
      <c r="J20" s="4" t="s">
        <v>13</v>
      </c>
      <c r="K20" s="4" t="s">
        <v>14</v>
      </c>
    </row>
    <row r="21" spans="1:11" x14ac:dyDescent="0.35">
      <c r="A21" s="1" t="s">
        <v>11</v>
      </c>
      <c r="B21" s="1" t="s">
        <v>12</v>
      </c>
      <c r="C21" s="1" t="s">
        <v>16</v>
      </c>
      <c r="D21" s="1">
        <v>708371</v>
      </c>
      <c r="E21" s="5">
        <v>45439</v>
      </c>
      <c r="F21" s="5">
        <v>45443</v>
      </c>
      <c r="G21" s="1">
        <v>35500</v>
      </c>
      <c r="H21" s="1">
        <v>35500</v>
      </c>
      <c r="I21" s="4" t="s">
        <v>14</v>
      </c>
      <c r="J21" s="4" t="s">
        <v>13</v>
      </c>
      <c r="K21" s="4" t="s">
        <v>14</v>
      </c>
    </row>
    <row r="22" spans="1:11" x14ac:dyDescent="0.35">
      <c r="A22" s="1" t="s">
        <v>11</v>
      </c>
      <c r="B22" s="1" t="s">
        <v>12</v>
      </c>
      <c r="C22" s="1" t="s">
        <v>16</v>
      </c>
      <c r="D22" s="1">
        <v>708386</v>
      </c>
      <c r="E22" s="5">
        <v>45439</v>
      </c>
      <c r="F22" s="5">
        <v>45443</v>
      </c>
      <c r="G22" s="1">
        <v>35500</v>
      </c>
      <c r="H22" s="1">
        <v>35500</v>
      </c>
      <c r="I22" s="4" t="s">
        <v>14</v>
      </c>
      <c r="J22" s="4" t="s">
        <v>13</v>
      </c>
      <c r="K22" s="4" t="s">
        <v>14</v>
      </c>
    </row>
    <row r="23" spans="1:11" x14ac:dyDescent="0.35">
      <c r="A23" s="1" t="s">
        <v>11</v>
      </c>
      <c r="B23" s="1" t="s">
        <v>12</v>
      </c>
      <c r="C23" s="1" t="s">
        <v>16</v>
      </c>
      <c r="D23" s="1">
        <v>710047</v>
      </c>
      <c r="E23" s="5">
        <v>45441</v>
      </c>
      <c r="F23" s="5">
        <v>45473</v>
      </c>
      <c r="G23" s="1">
        <v>85400</v>
      </c>
      <c r="H23" s="1">
        <v>85400</v>
      </c>
      <c r="I23" s="4" t="s">
        <v>14</v>
      </c>
      <c r="J23" s="4" t="s">
        <v>13</v>
      </c>
      <c r="K23" s="4" t="s">
        <v>14</v>
      </c>
    </row>
    <row r="24" spans="1:11" x14ac:dyDescent="0.35">
      <c r="A24" s="1" t="s">
        <v>11</v>
      </c>
      <c r="B24" s="1" t="s">
        <v>12</v>
      </c>
      <c r="C24" s="1" t="s">
        <v>16</v>
      </c>
      <c r="D24" s="1">
        <v>711104</v>
      </c>
      <c r="E24" s="5">
        <v>45442</v>
      </c>
      <c r="F24" s="5">
        <v>45443</v>
      </c>
      <c r="G24" s="1">
        <v>145440</v>
      </c>
      <c r="H24" s="1">
        <v>145440</v>
      </c>
      <c r="I24" s="4" t="s">
        <v>14</v>
      </c>
      <c r="J24" s="4" t="s">
        <v>13</v>
      </c>
      <c r="K24" s="4" t="s">
        <v>14</v>
      </c>
    </row>
    <row r="25" spans="1:11" x14ac:dyDescent="0.35">
      <c r="A25" s="1" t="s">
        <v>11</v>
      </c>
      <c r="B25" s="1" t="s">
        <v>12</v>
      </c>
      <c r="C25" s="1" t="s">
        <v>16</v>
      </c>
      <c r="D25" s="1">
        <v>715992</v>
      </c>
      <c r="E25" s="5">
        <v>45450</v>
      </c>
      <c r="F25" s="5">
        <v>45473</v>
      </c>
      <c r="G25" s="1">
        <v>103760</v>
      </c>
      <c r="H25" s="1">
        <v>103760</v>
      </c>
      <c r="I25" s="4" t="s">
        <v>14</v>
      </c>
      <c r="J25" s="4" t="s">
        <v>13</v>
      </c>
      <c r="K25" s="4" t="s">
        <v>14</v>
      </c>
    </row>
    <row r="26" spans="1:11" x14ac:dyDescent="0.35">
      <c r="A26" s="1" t="s">
        <v>11</v>
      </c>
      <c r="B26" s="1" t="s">
        <v>12</v>
      </c>
      <c r="C26" s="1" t="s">
        <v>16</v>
      </c>
      <c r="D26" s="1">
        <v>722189</v>
      </c>
      <c r="E26" s="5">
        <v>45462</v>
      </c>
      <c r="F26" s="5">
        <v>45473</v>
      </c>
      <c r="G26" s="1">
        <v>142298</v>
      </c>
      <c r="H26" s="1">
        <v>142298</v>
      </c>
      <c r="I26" s="4" t="s">
        <v>14</v>
      </c>
      <c r="J26" s="4" t="s">
        <v>13</v>
      </c>
      <c r="K26" s="4" t="s">
        <v>14</v>
      </c>
    </row>
    <row r="27" spans="1:11" x14ac:dyDescent="0.35">
      <c r="A27" s="1" t="s">
        <v>11</v>
      </c>
      <c r="B27" s="1" t="s">
        <v>12</v>
      </c>
      <c r="C27" s="1" t="s">
        <v>16</v>
      </c>
      <c r="D27" s="1">
        <v>722771</v>
      </c>
      <c r="E27" s="5">
        <v>45462</v>
      </c>
      <c r="F27" s="5">
        <v>45473</v>
      </c>
      <c r="G27" s="1">
        <v>158096</v>
      </c>
      <c r="H27" s="1">
        <v>158096</v>
      </c>
      <c r="I27" s="4" t="s">
        <v>14</v>
      </c>
      <c r="J27" s="4" t="s">
        <v>13</v>
      </c>
      <c r="K27" s="4" t="s">
        <v>14</v>
      </c>
    </row>
    <row r="28" spans="1:11" x14ac:dyDescent="0.35">
      <c r="A28" s="1" t="s">
        <v>11</v>
      </c>
      <c r="B28" s="1" t="s">
        <v>12</v>
      </c>
      <c r="C28" s="1" t="s">
        <v>16</v>
      </c>
      <c r="D28" s="1">
        <v>729764</v>
      </c>
      <c r="E28" s="5">
        <v>45475</v>
      </c>
      <c r="F28" s="5">
        <v>45504</v>
      </c>
      <c r="G28" s="1">
        <v>293136</v>
      </c>
      <c r="H28" s="1">
        <v>293136</v>
      </c>
      <c r="I28" s="4" t="s">
        <v>14</v>
      </c>
      <c r="J28" s="4" t="s">
        <v>13</v>
      </c>
      <c r="K28" s="4" t="s">
        <v>14</v>
      </c>
    </row>
    <row r="29" spans="1:11" x14ac:dyDescent="0.35">
      <c r="A29" s="1" t="s">
        <v>11</v>
      </c>
      <c r="B29" s="1" t="s">
        <v>12</v>
      </c>
      <c r="C29" s="1" t="s">
        <v>16</v>
      </c>
      <c r="D29" s="1">
        <v>732359</v>
      </c>
      <c r="E29" s="5">
        <v>45478</v>
      </c>
      <c r="F29" s="5">
        <v>45504</v>
      </c>
      <c r="G29" s="1">
        <v>182369</v>
      </c>
      <c r="H29" s="1">
        <v>182369</v>
      </c>
      <c r="I29" s="4" t="s">
        <v>14</v>
      </c>
      <c r="J29" s="4" t="s">
        <v>13</v>
      </c>
      <c r="K29" s="4" t="s">
        <v>14</v>
      </c>
    </row>
    <row r="30" spans="1:11" x14ac:dyDescent="0.35">
      <c r="A30" s="1" t="s">
        <v>11</v>
      </c>
      <c r="B30" s="1" t="s">
        <v>12</v>
      </c>
      <c r="C30" s="1" t="s">
        <v>16</v>
      </c>
      <c r="D30" s="1">
        <v>739848</v>
      </c>
      <c r="E30" s="5">
        <v>45489</v>
      </c>
      <c r="F30" s="5">
        <v>45504</v>
      </c>
      <c r="G30" s="1">
        <v>100671</v>
      </c>
      <c r="H30" s="1">
        <v>100671</v>
      </c>
      <c r="I30" s="4" t="s">
        <v>14</v>
      </c>
      <c r="J30" s="4" t="s">
        <v>13</v>
      </c>
      <c r="K30" s="4" t="s">
        <v>14</v>
      </c>
    </row>
    <row r="31" spans="1:11" x14ac:dyDescent="0.35">
      <c r="A31" s="1" t="s">
        <v>11</v>
      </c>
      <c r="B31" s="1" t="s">
        <v>12</v>
      </c>
      <c r="C31" s="1" t="s">
        <v>15</v>
      </c>
      <c r="D31" s="1">
        <v>785377</v>
      </c>
      <c r="E31" s="5">
        <v>41282</v>
      </c>
      <c r="F31" s="5">
        <v>41291</v>
      </c>
      <c r="G31" s="1">
        <v>84600</v>
      </c>
      <c r="H31" s="1">
        <v>84600</v>
      </c>
      <c r="I31" s="4" t="s">
        <v>14</v>
      </c>
      <c r="J31" s="4" t="s">
        <v>13</v>
      </c>
      <c r="K31" s="4" t="s">
        <v>14</v>
      </c>
    </row>
    <row r="32" spans="1:11" x14ac:dyDescent="0.35">
      <c r="A32" s="1" t="s">
        <v>11</v>
      </c>
      <c r="B32" s="1" t="s">
        <v>12</v>
      </c>
      <c r="C32" s="1" t="s">
        <v>15</v>
      </c>
      <c r="D32" s="1">
        <v>785378</v>
      </c>
      <c r="E32" s="5">
        <v>41282</v>
      </c>
      <c r="F32" s="5">
        <v>41291</v>
      </c>
      <c r="G32" s="1">
        <v>32200</v>
      </c>
      <c r="H32" s="1">
        <v>32200</v>
      </c>
      <c r="I32" s="4" t="s">
        <v>14</v>
      </c>
      <c r="J32" s="4" t="s">
        <v>13</v>
      </c>
      <c r="K32" s="4" t="s">
        <v>14</v>
      </c>
    </row>
    <row r="33" spans="1:11" x14ac:dyDescent="0.35">
      <c r="A33" s="1" t="s">
        <v>11</v>
      </c>
      <c r="B33" s="1" t="s">
        <v>12</v>
      </c>
      <c r="C33" s="1" t="s">
        <v>15</v>
      </c>
      <c r="D33" s="1">
        <v>785827</v>
      </c>
      <c r="E33" s="5">
        <v>41282</v>
      </c>
      <c r="F33" s="5">
        <v>41291</v>
      </c>
      <c r="G33" s="1">
        <v>53000</v>
      </c>
      <c r="H33" s="1">
        <v>53000</v>
      </c>
      <c r="I33" s="4" t="s">
        <v>14</v>
      </c>
      <c r="J33" s="4" t="s">
        <v>13</v>
      </c>
      <c r="K33" s="4" t="s">
        <v>14</v>
      </c>
    </row>
    <row r="34" spans="1:11" x14ac:dyDescent="0.35">
      <c r="A34" s="1" t="s">
        <v>11</v>
      </c>
      <c r="B34" s="1" t="s">
        <v>12</v>
      </c>
      <c r="C34" s="1" t="s">
        <v>15</v>
      </c>
      <c r="D34" s="1">
        <v>785829</v>
      </c>
      <c r="E34" s="5">
        <v>41282</v>
      </c>
      <c r="F34" s="5">
        <v>41291</v>
      </c>
      <c r="G34" s="1">
        <v>18900</v>
      </c>
      <c r="H34" s="1">
        <v>18900</v>
      </c>
      <c r="I34" s="4" t="s">
        <v>14</v>
      </c>
      <c r="J34" s="4" t="s">
        <v>13</v>
      </c>
      <c r="K34" s="4" t="s">
        <v>14</v>
      </c>
    </row>
    <row r="35" spans="1:11" x14ac:dyDescent="0.35">
      <c r="A35" s="1" t="s">
        <v>11</v>
      </c>
      <c r="B35" s="1" t="s">
        <v>12</v>
      </c>
      <c r="C35" s="1" t="s">
        <v>15</v>
      </c>
      <c r="D35" s="1">
        <v>786818</v>
      </c>
      <c r="E35" s="5">
        <v>41284</v>
      </c>
      <c r="F35" s="5">
        <v>41291</v>
      </c>
      <c r="G35" s="1">
        <v>84000</v>
      </c>
      <c r="H35" s="1">
        <v>84000</v>
      </c>
      <c r="I35" s="4" t="s">
        <v>14</v>
      </c>
      <c r="J35" s="4" t="s">
        <v>13</v>
      </c>
      <c r="K35" s="4" t="s">
        <v>14</v>
      </c>
    </row>
    <row r="36" spans="1:11" x14ac:dyDescent="0.35">
      <c r="A36" s="1" t="s">
        <v>11</v>
      </c>
      <c r="B36" s="1" t="s">
        <v>12</v>
      </c>
      <c r="C36" s="1" t="s">
        <v>15</v>
      </c>
      <c r="D36" s="1">
        <v>786851</v>
      </c>
      <c r="E36" s="5">
        <v>41284</v>
      </c>
      <c r="F36" s="5">
        <v>41291</v>
      </c>
      <c r="G36" s="1">
        <v>37800</v>
      </c>
      <c r="H36" s="1">
        <v>37800</v>
      </c>
      <c r="I36" s="4" t="s">
        <v>14</v>
      </c>
      <c r="J36" s="4" t="s">
        <v>13</v>
      </c>
      <c r="K36" s="4" t="s">
        <v>14</v>
      </c>
    </row>
    <row r="37" spans="1:11" x14ac:dyDescent="0.35">
      <c r="A37" s="1" t="s">
        <v>11</v>
      </c>
      <c r="B37" s="1" t="s">
        <v>12</v>
      </c>
      <c r="C37" s="1" t="s">
        <v>15</v>
      </c>
      <c r="D37" s="1">
        <v>788524</v>
      </c>
      <c r="E37" s="5">
        <v>41289</v>
      </c>
      <c r="F37" s="5">
        <v>41291</v>
      </c>
      <c r="G37" s="1">
        <v>76400</v>
      </c>
      <c r="H37" s="1">
        <v>76400</v>
      </c>
      <c r="I37" s="4" t="s">
        <v>14</v>
      </c>
      <c r="J37" s="4" t="s">
        <v>13</v>
      </c>
      <c r="K37" s="4" t="s">
        <v>14</v>
      </c>
    </row>
    <row r="38" spans="1:11" x14ac:dyDescent="0.35">
      <c r="A38" s="1" t="s">
        <v>11</v>
      </c>
      <c r="B38" s="1" t="s">
        <v>12</v>
      </c>
      <c r="C38" s="1" t="s">
        <v>15</v>
      </c>
      <c r="D38" s="1">
        <v>2017779</v>
      </c>
      <c r="E38" s="5">
        <v>43835</v>
      </c>
      <c r="F38" s="5">
        <v>43857</v>
      </c>
      <c r="G38" s="1">
        <v>97849</v>
      </c>
      <c r="H38" s="1">
        <v>97849</v>
      </c>
      <c r="I38" s="4" t="s">
        <v>14</v>
      </c>
      <c r="J38" s="4" t="s">
        <v>13</v>
      </c>
      <c r="K38" s="4" t="s">
        <v>14</v>
      </c>
    </row>
    <row r="39" spans="1:11" x14ac:dyDescent="0.35">
      <c r="A39" s="1" t="s">
        <v>11</v>
      </c>
      <c r="B39" s="1" t="s">
        <v>12</v>
      </c>
      <c r="C39" s="1" t="s">
        <v>15</v>
      </c>
      <c r="D39" s="1">
        <v>2017964</v>
      </c>
      <c r="E39" s="5">
        <v>43836</v>
      </c>
      <c r="F39" s="5">
        <v>43857</v>
      </c>
      <c r="G39" s="1">
        <v>195497</v>
      </c>
      <c r="H39" s="1">
        <v>195497</v>
      </c>
      <c r="I39" s="4" t="s">
        <v>14</v>
      </c>
      <c r="J39" s="4" t="s">
        <v>13</v>
      </c>
      <c r="K39" s="4" t="s">
        <v>14</v>
      </c>
    </row>
    <row r="40" spans="1:11" x14ac:dyDescent="0.35">
      <c r="A40" s="1" t="s">
        <v>11</v>
      </c>
      <c r="B40" s="1" t="s">
        <v>12</v>
      </c>
      <c r="C40" s="1" t="s">
        <v>15</v>
      </c>
      <c r="D40" s="1">
        <v>2025437</v>
      </c>
      <c r="E40" s="5">
        <v>43850</v>
      </c>
      <c r="F40" s="5">
        <v>43857</v>
      </c>
      <c r="G40" s="1">
        <v>85554</v>
      </c>
      <c r="H40" s="1">
        <v>85554</v>
      </c>
      <c r="I40" s="4" t="s">
        <v>14</v>
      </c>
      <c r="J40" s="4" t="s">
        <v>13</v>
      </c>
      <c r="K40" s="4" t="s">
        <v>14</v>
      </c>
    </row>
    <row r="41" spans="1:11" x14ac:dyDescent="0.35">
      <c r="A41" s="1" t="s">
        <v>11</v>
      </c>
      <c r="B41" s="1" t="s">
        <v>12</v>
      </c>
      <c r="C41" s="1" t="s">
        <v>15</v>
      </c>
      <c r="D41" s="1">
        <v>2060962</v>
      </c>
      <c r="E41" s="5">
        <v>43918</v>
      </c>
      <c r="F41" s="5">
        <v>43938</v>
      </c>
      <c r="G41" s="1">
        <v>67832</v>
      </c>
      <c r="H41" s="1">
        <v>67832</v>
      </c>
      <c r="I41" s="4" t="s">
        <v>14</v>
      </c>
      <c r="J41" s="4" t="s">
        <v>13</v>
      </c>
      <c r="K41" s="4" t="s">
        <v>14</v>
      </c>
    </row>
    <row r="42" spans="1:11" x14ac:dyDescent="0.35">
      <c r="A42" s="1" t="s">
        <v>11</v>
      </c>
      <c r="B42" s="1" t="s">
        <v>12</v>
      </c>
      <c r="C42" s="1" t="s">
        <v>15</v>
      </c>
      <c r="D42" s="1">
        <v>2062767</v>
      </c>
      <c r="E42" s="5">
        <v>43929</v>
      </c>
      <c r="F42" s="5">
        <v>43938</v>
      </c>
      <c r="G42" s="1">
        <v>66013</v>
      </c>
      <c r="H42" s="1">
        <v>66013</v>
      </c>
      <c r="I42" s="4" t="s">
        <v>14</v>
      </c>
      <c r="J42" s="4" t="s">
        <v>13</v>
      </c>
      <c r="K42" s="4" t="s">
        <v>14</v>
      </c>
    </row>
    <row r="43" spans="1:11" x14ac:dyDescent="0.35">
      <c r="A43" s="1" t="s">
        <v>11</v>
      </c>
      <c r="B43" s="1" t="s">
        <v>12</v>
      </c>
      <c r="C43" s="1" t="s">
        <v>15</v>
      </c>
      <c r="D43" s="1">
        <v>2063169</v>
      </c>
      <c r="E43" s="5">
        <v>43934</v>
      </c>
      <c r="F43" s="5">
        <v>43938</v>
      </c>
      <c r="G43" s="1">
        <v>133572</v>
      </c>
      <c r="H43" s="1">
        <v>133572</v>
      </c>
      <c r="I43" s="4" t="s">
        <v>14</v>
      </c>
      <c r="J43" s="4" t="s">
        <v>13</v>
      </c>
      <c r="K43" s="4" t="s">
        <v>14</v>
      </c>
    </row>
    <row r="44" spans="1:11" x14ac:dyDescent="0.35">
      <c r="A44" s="1" t="s">
        <v>11</v>
      </c>
      <c r="B44" s="1" t="s">
        <v>12</v>
      </c>
      <c r="C44" s="1" t="s">
        <v>15</v>
      </c>
      <c r="D44" s="1">
        <v>2063243</v>
      </c>
      <c r="E44" s="5">
        <v>43934</v>
      </c>
      <c r="F44" s="5">
        <v>43938</v>
      </c>
      <c r="G44" s="1">
        <v>367033</v>
      </c>
      <c r="H44" s="1">
        <v>367033</v>
      </c>
      <c r="I44" s="4" t="s">
        <v>14</v>
      </c>
      <c r="J44" s="4" t="s">
        <v>13</v>
      </c>
      <c r="K44" s="4" t="s">
        <v>14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showGridLines="0" zoomScale="80" zoomScaleNormal="80" workbookViewId="0">
      <selection activeCell="B5" sqref="B5"/>
    </sheetView>
  </sheetViews>
  <sheetFormatPr baseColWidth="10" defaultRowHeight="14.5" x14ac:dyDescent="0.35"/>
  <cols>
    <col min="1" max="1" width="65" customWidth="1"/>
    <col min="2" max="2" width="13.26953125" style="33" bestFit="1" customWidth="1"/>
    <col min="3" max="3" width="12.7265625" style="12" bestFit="1" customWidth="1"/>
    <col min="4" max="4" width="21.7265625" style="12" bestFit="1" customWidth="1"/>
    <col min="5" max="5" width="10.90625" style="12"/>
  </cols>
  <sheetData>
    <row r="2" spans="1:6" ht="15" thickBot="1" x14ac:dyDescent="0.4"/>
    <row r="3" spans="1:6" x14ac:dyDescent="0.35">
      <c r="A3" s="27" t="s">
        <v>145</v>
      </c>
      <c r="B3" s="34" t="s">
        <v>147</v>
      </c>
      <c r="C3" s="30" t="s">
        <v>148</v>
      </c>
      <c r="D3" s="24" t="s">
        <v>149</v>
      </c>
    </row>
    <row r="4" spans="1:6" x14ac:dyDescent="0.35">
      <c r="A4" s="28" t="s">
        <v>128</v>
      </c>
      <c r="B4" s="35">
        <v>26</v>
      </c>
      <c r="C4" s="31">
        <v>2566422</v>
      </c>
      <c r="D4" s="25">
        <v>0</v>
      </c>
    </row>
    <row r="5" spans="1:6" x14ac:dyDescent="0.35">
      <c r="A5" s="28" t="s">
        <v>144</v>
      </c>
      <c r="B5" s="35">
        <v>3</v>
      </c>
      <c r="C5" s="31">
        <v>118500</v>
      </c>
      <c r="D5" s="25">
        <v>32870</v>
      </c>
      <c r="E5" s="12">
        <f>GETPIVOTDATA("Saldo IPS ",$A$3,"Estado de Factura EPS Agosto 27 ","FACTURA CANCELADA PARCIALMENTE - GLOSA PENDIENTE POR CONCILIAR")-GETPIVOTDATA("Valor glosa pendiente ",$A$3,"Estado de Factura EPS Agosto 27 ","FACTURA CANCELADA PARCIALMENTE - GLOSA PENDIENTE POR CONCILIAR")</f>
        <v>85630</v>
      </c>
      <c r="F5" s="96">
        <f>GETPIVOTDATA("Saldo IPS ",$A$3,"Estado de Factura EPS Agosto 27 ","FACTURA CANCELADA")+E5</f>
        <v>2652052</v>
      </c>
    </row>
    <row r="6" spans="1:6" x14ac:dyDescent="0.35">
      <c r="A6" s="28" t="s">
        <v>129</v>
      </c>
      <c r="B6" s="35">
        <v>3</v>
      </c>
      <c r="C6" s="31">
        <v>191632</v>
      </c>
      <c r="D6" s="25">
        <v>0</v>
      </c>
    </row>
    <row r="7" spans="1:6" x14ac:dyDescent="0.35">
      <c r="A7" s="28" t="s">
        <v>130</v>
      </c>
      <c r="B7" s="35">
        <v>4</v>
      </c>
      <c r="C7" s="31">
        <v>2217602</v>
      </c>
      <c r="D7" s="25">
        <v>0</v>
      </c>
    </row>
    <row r="8" spans="1:6" x14ac:dyDescent="0.35">
      <c r="A8" s="28" t="s">
        <v>132</v>
      </c>
      <c r="B8" s="35">
        <v>3</v>
      </c>
      <c r="C8" s="31">
        <v>576176</v>
      </c>
      <c r="D8" s="25">
        <v>0</v>
      </c>
    </row>
    <row r="9" spans="1:6" x14ac:dyDescent="0.35">
      <c r="A9" s="28" t="s">
        <v>143</v>
      </c>
      <c r="B9" s="35">
        <v>4</v>
      </c>
      <c r="C9" s="31">
        <v>489554</v>
      </c>
      <c r="D9" s="25">
        <v>0</v>
      </c>
    </row>
    <row r="10" spans="1:6" ht="15" thickBot="1" x14ac:dyDescent="0.4">
      <c r="A10" s="29" t="s">
        <v>146</v>
      </c>
      <c r="B10" s="36">
        <v>43</v>
      </c>
      <c r="C10" s="32">
        <v>6159886</v>
      </c>
      <c r="D10" s="26">
        <v>32870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5"/>
  <sheetViews>
    <sheetView showGridLines="0" topLeftCell="K1" zoomScale="80" zoomScaleNormal="80" workbookViewId="0">
      <selection activeCell="O2" sqref="O2"/>
    </sheetView>
  </sheetViews>
  <sheetFormatPr baseColWidth="10" defaultRowHeight="14.5" x14ac:dyDescent="0.35"/>
  <cols>
    <col min="1" max="1" width="10.1796875" style="8" bestFit="1" customWidth="1"/>
    <col min="2" max="2" width="11.7265625" style="8" bestFit="1" customWidth="1"/>
    <col min="3" max="3" width="9" style="8" customWidth="1"/>
    <col min="4" max="4" width="8.81640625" style="8" customWidth="1"/>
    <col min="5" max="5" width="12.7265625" style="8" bestFit="1" customWidth="1"/>
    <col min="6" max="6" width="23.1796875" style="8" bestFit="1" customWidth="1"/>
    <col min="7" max="8" width="11.26953125" style="8" bestFit="1" customWidth="1"/>
    <col min="9" max="9" width="11.26953125" style="8" customWidth="1"/>
    <col min="10" max="11" width="10.6328125" style="12" bestFit="1" customWidth="1"/>
    <col min="12" max="12" width="15.7265625" style="8" bestFit="1" customWidth="1"/>
    <col min="13" max="13" width="11.453125" style="8" customWidth="1"/>
    <col min="14" max="14" width="10.90625" style="8"/>
    <col min="15" max="15" width="20.7265625" style="8" customWidth="1"/>
    <col min="16" max="17" width="10.90625" style="8"/>
    <col min="18" max="18" width="14.26953125" style="8" bestFit="1" customWidth="1"/>
    <col min="19" max="19" width="10.90625" style="8"/>
    <col min="20" max="20" width="13.26953125" style="12" bestFit="1" customWidth="1"/>
    <col min="21" max="21" width="13.1796875" style="12" bestFit="1" customWidth="1"/>
    <col min="22" max="22" width="11" style="12" bestFit="1" customWidth="1"/>
    <col min="23" max="23" width="15.26953125" style="12" customWidth="1"/>
    <col min="24" max="24" width="16.1796875" style="12" customWidth="1"/>
    <col min="25" max="25" width="13.26953125" style="12" bestFit="1" customWidth="1"/>
    <col min="26" max="26" width="11.08984375" style="12" bestFit="1" customWidth="1"/>
    <col min="27" max="27" width="13.26953125" style="12" bestFit="1" customWidth="1"/>
    <col min="28" max="28" width="10.90625" style="8"/>
    <col min="29" max="29" width="12.81640625" style="8" customWidth="1"/>
    <col min="30" max="30" width="15" style="8" customWidth="1"/>
    <col min="31" max="31" width="16" style="8" customWidth="1"/>
    <col min="32" max="32" width="13.1796875" style="12" bestFit="1" customWidth="1"/>
    <col min="33" max="33" width="14.81640625" style="8" customWidth="1"/>
    <col min="34" max="16384" width="10.90625" style="8"/>
  </cols>
  <sheetData>
    <row r="1" spans="1:34" s="20" customFormat="1" x14ac:dyDescent="0.35">
      <c r="J1" s="18"/>
      <c r="K1" s="18">
        <f>SUBTOTAL(9,K3:K45)</f>
        <v>6159886</v>
      </c>
      <c r="T1" s="18">
        <f t="shared" ref="T1:AD1" si="0">SUBTOTAL(9,T3:T45)</f>
        <v>5446020</v>
      </c>
      <c r="U1" s="18">
        <f t="shared" si="0"/>
        <v>2217602</v>
      </c>
      <c r="V1" s="18">
        <f>SUBTOTAL(9,V3:V45)</f>
        <v>32870</v>
      </c>
      <c r="W1" s="18"/>
      <c r="X1" s="18"/>
      <c r="Y1" s="18">
        <f t="shared" si="0"/>
        <v>5446020</v>
      </c>
      <c r="Z1" s="18">
        <f t="shared" si="0"/>
        <v>37136</v>
      </c>
      <c r="AA1" s="18">
        <f t="shared" si="0"/>
        <v>3470723</v>
      </c>
      <c r="AB1" s="18">
        <f t="shared" si="0"/>
        <v>191632</v>
      </c>
      <c r="AD1" s="18">
        <f t="shared" si="0"/>
        <v>2789537</v>
      </c>
      <c r="AF1" s="18"/>
    </row>
    <row r="2" spans="1:34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0" t="s">
        <v>18</v>
      </c>
      <c r="G2" s="2" t="s">
        <v>2</v>
      </c>
      <c r="H2" s="2" t="s">
        <v>3</v>
      </c>
      <c r="I2" s="11" t="s">
        <v>105</v>
      </c>
      <c r="J2" s="13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16" t="s">
        <v>106</v>
      </c>
      <c r="P2" s="2" t="s">
        <v>107</v>
      </c>
      <c r="Q2" s="22" t="s">
        <v>127</v>
      </c>
      <c r="R2" s="23" t="s">
        <v>134</v>
      </c>
      <c r="S2" s="23" t="s">
        <v>135</v>
      </c>
      <c r="T2" s="17" t="s">
        <v>112</v>
      </c>
      <c r="U2" s="19" t="s">
        <v>113</v>
      </c>
      <c r="V2" s="19" t="s">
        <v>116</v>
      </c>
      <c r="W2" s="19" t="s">
        <v>118</v>
      </c>
      <c r="X2" s="19" t="s">
        <v>136</v>
      </c>
      <c r="Y2" s="17" t="s">
        <v>114</v>
      </c>
      <c r="Z2" s="19" t="s">
        <v>115</v>
      </c>
      <c r="AA2" s="17" t="s">
        <v>117</v>
      </c>
      <c r="AB2" s="16" t="s">
        <v>119</v>
      </c>
      <c r="AC2" s="16" t="s">
        <v>120</v>
      </c>
      <c r="AD2" s="21" t="s">
        <v>121</v>
      </c>
      <c r="AE2" s="21" t="s">
        <v>122</v>
      </c>
      <c r="AF2" s="97" t="s">
        <v>123</v>
      </c>
      <c r="AG2" s="21" t="s">
        <v>124</v>
      </c>
      <c r="AH2" s="2" t="s">
        <v>126</v>
      </c>
    </row>
    <row r="3" spans="1:34" x14ac:dyDescent="0.35">
      <c r="A3" s="6">
        <v>891900441</v>
      </c>
      <c r="B3" s="6" t="s">
        <v>12</v>
      </c>
      <c r="C3" s="6" t="s">
        <v>16</v>
      </c>
      <c r="D3" s="6">
        <v>40638</v>
      </c>
      <c r="E3" s="6" t="s">
        <v>19</v>
      </c>
      <c r="F3" s="6" t="s">
        <v>62</v>
      </c>
      <c r="G3" s="7">
        <v>44209</v>
      </c>
      <c r="H3" s="7">
        <v>44221</v>
      </c>
      <c r="I3" s="7">
        <v>44256</v>
      </c>
      <c r="J3" s="15">
        <v>243598</v>
      </c>
      <c r="K3" s="15">
        <v>243598</v>
      </c>
      <c r="L3" s="9" t="s">
        <v>14</v>
      </c>
      <c r="M3" s="9" t="s">
        <v>13</v>
      </c>
      <c r="N3" s="9" t="s">
        <v>14</v>
      </c>
      <c r="O3" s="6" t="s">
        <v>128</v>
      </c>
      <c r="P3" s="6" t="s">
        <v>108</v>
      </c>
      <c r="Q3" s="6" t="s">
        <v>128</v>
      </c>
      <c r="R3" s="6"/>
      <c r="S3" s="6"/>
      <c r="T3" s="15">
        <v>243598</v>
      </c>
      <c r="U3" s="15">
        <v>0</v>
      </c>
      <c r="V3" s="15">
        <v>0</v>
      </c>
      <c r="W3" s="15"/>
      <c r="X3" s="15"/>
      <c r="Y3" s="15">
        <v>243598</v>
      </c>
      <c r="Z3" s="15">
        <v>0</v>
      </c>
      <c r="AA3" s="15">
        <v>243598</v>
      </c>
      <c r="AB3" s="15">
        <v>0</v>
      </c>
      <c r="AC3" s="6"/>
      <c r="AD3" s="15">
        <f>VLOOKUP(F3,'[1]ESTADO DE CADA FACTURA'!$F:$AD,25,0)</f>
        <v>243598</v>
      </c>
      <c r="AE3" s="6">
        <f>VLOOKUP(F3,'[1]ESTADO DE CADA FACTURA'!$F:$AE,26,0)</f>
        <v>4800052340</v>
      </c>
      <c r="AF3" s="15">
        <f>VLOOKUP(F3,'[1]ESTADO DE CADA FACTURA'!$F:$AF,27,0)</f>
        <v>943996</v>
      </c>
      <c r="AG3" s="6" t="str">
        <f>VLOOKUP(F3,'[1]ESTADO DE CADA FACTURA'!$F:$AG,28,0)</f>
        <v>03.01.2022</v>
      </c>
      <c r="AH3" s="7">
        <v>45504</v>
      </c>
    </row>
    <row r="4" spans="1:34" x14ac:dyDescent="0.35">
      <c r="A4" s="6">
        <v>891900441</v>
      </c>
      <c r="B4" s="6" t="s">
        <v>12</v>
      </c>
      <c r="C4" s="6" t="s">
        <v>16</v>
      </c>
      <c r="D4" s="6">
        <v>40639</v>
      </c>
      <c r="E4" s="6" t="s">
        <v>20</v>
      </c>
      <c r="F4" s="6" t="s">
        <v>63</v>
      </c>
      <c r="G4" s="7">
        <v>44209</v>
      </c>
      <c r="H4" s="7">
        <v>44221</v>
      </c>
      <c r="I4" s="7">
        <v>44256</v>
      </c>
      <c r="J4" s="15">
        <v>99400</v>
      </c>
      <c r="K4" s="15">
        <v>99400</v>
      </c>
      <c r="L4" s="9" t="s">
        <v>14</v>
      </c>
      <c r="M4" s="9" t="s">
        <v>13</v>
      </c>
      <c r="N4" s="9" t="s">
        <v>14</v>
      </c>
      <c r="O4" s="6" t="s">
        <v>128</v>
      </c>
      <c r="P4" s="6" t="s">
        <v>108</v>
      </c>
      <c r="Q4" s="6" t="s">
        <v>128</v>
      </c>
      <c r="R4" s="6"/>
      <c r="S4" s="6"/>
      <c r="T4" s="15">
        <v>99400</v>
      </c>
      <c r="U4" s="15">
        <v>0</v>
      </c>
      <c r="V4" s="15">
        <v>0</v>
      </c>
      <c r="W4" s="15"/>
      <c r="X4" s="15"/>
      <c r="Y4" s="15">
        <v>99400</v>
      </c>
      <c r="Z4" s="15">
        <v>18568</v>
      </c>
      <c r="AA4" s="15">
        <v>80832</v>
      </c>
      <c r="AB4" s="15">
        <v>0</v>
      </c>
      <c r="AC4" s="6"/>
      <c r="AD4" s="15">
        <f>VLOOKUP(F4,'[1]ESTADO DE CADA FACTURA'!$F:$AD,25,0)</f>
        <v>80832</v>
      </c>
      <c r="AE4" s="6">
        <f>VLOOKUP(F4,'[1]ESTADO DE CADA FACTURA'!$F:$AE,26,0)</f>
        <v>4800052340</v>
      </c>
      <c r="AF4" s="15">
        <f>VLOOKUP(F4,'[1]ESTADO DE CADA FACTURA'!$F:$AF,27,0)</f>
        <v>943996</v>
      </c>
      <c r="AG4" s="6" t="str">
        <f>VLOOKUP(F4,'[1]ESTADO DE CADA FACTURA'!$F:$AG,28,0)</f>
        <v>03.01.2022</v>
      </c>
      <c r="AH4" s="7">
        <v>45504</v>
      </c>
    </row>
    <row r="5" spans="1:34" x14ac:dyDescent="0.35">
      <c r="A5" s="6">
        <v>891900441</v>
      </c>
      <c r="B5" s="6" t="s">
        <v>12</v>
      </c>
      <c r="C5" s="6" t="s">
        <v>16</v>
      </c>
      <c r="D5" s="6">
        <v>41174</v>
      </c>
      <c r="E5" s="6" t="s">
        <v>21</v>
      </c>
      <c r="F5" s="6" t="s">
        <v>64</v>
      </c>
      <c r="G5" s="7">
        <v>44210</v>
      </c>
      <c r="H5" s="7">
        <v>44221</v>
      </c>
      <c r="I5" s="7">
        <v>44256</v>
      </c>
      <c r="J5" s="15">
        <v>59700</v>
      </c>
      <c r="K5" s="15">
        <v>59700</v>
      </c>
      <c r="L5" s="9" t="s">
        <v>14</v>
      </c>
      <c r="M5" s="9" t="s">
        <v>13</v>
      </c>
      <c r="N5" s="9" t="s">
        <v>14</v>
      </c>
      <c r="O5" s="6" t="s">
        <v>128</v>
      </c>
      <c r="P5" s="6" t="s">
        <v>108</v>
      </c>
      <c r="Q5" s="6" t="s">
        <v>128</v>
      </c>
      <c r="R5" s="6"/>
      <c r="S5" s="6"/>
      <c r="T5" s="15">
        <v>59700</v>
      </c>
      <c r="U5" s="15">
        <v>0</v>
      </c>
      <c r="V5" s="15">
        <v>0</v>
      </c>
      <c r="W5" s="15"/>
      <c r="X5" s="15"/>
      <c r="Y5" s="15">
        <v>59700</v>
      </c>
      <c r="Z5" s="15">
        <v>0</v>
      </c>
      <c r="AA5" s="15">
        <v>59700</v>
      </c>
      <c r="AB5" s="15">
        <v>0</v>
      </c>
      <c r="AC5" s="6"/>
      <c r="AD5" s="15">
        <f>VLOOKUP(F5,'[1]ESTADO DE CADA FACTURA'!$F:$AD,25,0)</f>
        <v>59700</v>
      </c>
      <c r="AE5" s="6">
        <f>VLOOKUP(F5,'[1]ESTADO DE CADA FACTURA'!$F:$AE,26,0)</f>
        <v>4800052340</v>
      </c>
      <c r="AF5" s="15">
        <f>VLOOKUP(F5,'[1]ESTADO DE CADA FACTURA'!$F:$AF,27,0)</f>
        <v>943996</v>
      </c>
      <c r="AG5" s="6" t="str">
        <f>VLOOKUP(F5,'[1]ESTADO DE CADA FACTURA'!$F:$AG,28,0)</f>
        <v>03.01.2022</v>
      </c>
      <c r="AH5" s="7">
        <v>45504</v>
      </c>
    </row>
    <row r="6" spans="1:34" x14ac:dyDescent="0.35">
      <c r="A6" s="6">
        <v>891900441</v>
      </c>
      <c r="B6" s="6" t="s">
        <v>12</v>
      </c>
      <c r="C6" s="6" t="s">
        <v>16</v>
      </c>
      <c r="D6" s="6">
        <v>41175</v>
      </c>
      <c r="E6" s="6" t="s">
        <v>22</v>
      </c>
      <c r="F6" s="6" t="s">
        <v>65</v>
      </c>
      <c r="G6" s="7">
        <v>44210</v>
      </c>
      <c r="H6" s="7">
        <v>44221</v>
      </c>
      <c r="I6" s="7">
        <v>44256</v>
      </c>
      <c r="J6" s="15">
        <v>99400</v>
      </c>
      <c r="K6" s="15">
        <v>99400</v>
      </c>
      <c r="L6" s="9" t="s">
        <v>14</v>
      </c>
      <c r="M6" s="9" t="s">
        <v>13</v>
      </c>
      <c r="N6" s="9" t="s">
        <v>14</v>
      </c>
      <c r="O6" s="6" t="s">
        <v>128</v>
      </c>
      <c r="P6" s="6" t="s">
        <v>108</v>
      </c>
      <c r="Q6" s="6" t="s">
        <v>128</v>
      </c>
      <c r="R6" s="6"/>
      <c r="S6" s="6"/>
      <c r="T6" s="15">
        <v>99400</v>
      </c>
      <c r="U6" s="15">
        <v>0</v>
      </c>
      <c r="V6" s="15">
        <v>0</v>
      </c>
      <c r="W6" s="15"/>
      <c r="X6" s="15"/>
      <c r="Y6" s="15">
        <v>99400</v>
      </c>
      <c r="Z6" s="15">
        <v>18568</v>
      </c>
      <c r="AA6" s="15">
        <v>80832</v>
      </c>
      <c r="AB6" s="15">
        <v>0</v>
      </c>
      <c r="AC6" s="6"/>
      <c r="AD6" s="15">
        <f>VLOOKUP(F6,'[1]ESTADO DE CADA FACTURA'!$F:$AD,25,0)</f>
        <v>80832</v>
      </c>
      <c r="AE6" s="6">
        <f>VLOOKUP(F6,'[1]ESTADO DE CADA FACTURA'!$F:$AE,26,0)</f>
        <v>4800052340</v>
      </c>
      <c r="AF6" s="15">
        <f>VLOOKUP(F6,'[1]ESTADO DE CADA FACTURA'!$F:$AF,27,0)</f>
        <v>943996</v>
      </c>
      <c r="AG6" s="6" t="str">
        <f>VLOOKUP(F6,'[1]ESTADO DE CADA FACTURA'!$F:$AG,28,0)</f>
        <v>03.01.2022</v>
      </c>
      <c r="AH6" s="7">
        <v>45504</v>
      </c>
    </row>
    <row r="7" spans="1:34" x14ac:dyDescent="0.35">
      <c r="A7" s="6">
        <v>891900441</v>
      </c>
      <c r="B7" s="6" t="s">
        <v>12</v>
      </c>
      <c r="C7" s="6" t="s">
        <v>16</v>
      </c>
      <c r="D7" s="6">
        <v>49049</v>
      </c>
      <c r="E7" s="6" t="s">
        <v>23</v>
      </c>
      <c r="F7" s="6" t="s">
        <v>66</v>
      </c>
      <c r="G7" s="7">
        <v>44228</v>
      </c>
      <c r="H7" s="7">
        <v>44251</v>
      </c>
      <c r="I7" s="7">
        <v>44265</v>
      </c>
      <c r="J7" s="15">
        <v>136896</v>
      </c>
      <c r="K7" s="15">
        <v>136896</v>
      </c>
      <c r="L7" s="9" t="s">
        <v>14</v>
      </c>
      <c r="M7" s="9" t="s">
        <v>13</v>
      </c>
      <c r="N7" s="9" t="s">
        <v>14</v>
      </c>
      <c r="O7" s="6" t="s">
        <v>128</v>
      </c>
      <c r="P7" s="6" t="s">
        <v>108</v>
      </c>
      <c r="Q7" s="6" t="s">
        <v>128</v>
      </c>
      <c r="R7" s="6"/>
      <c r="S7" s="6"/>
      <c r="T7" s="15">
        <v>136896</v>
      </c>
      <c r="U7" s="15">
        <v>0</v>
      </c>
      <c r="V7" s="15">
        <v>0</v>
      </c>
      <c r="W7" s="15"/>
      <c r="X7" s="15"/>
      <c r="Y7" s="15">
        <v>136896</v>
      </c>
      <c r="Z7" s="15">
        <v>0</v>
      </c>
      <c r="AA7" s="15">
        <v>136896</v>
      </c>
      <c r="AB7" s="15">
        <v>0</v>
      </c>
      <c r="AC7" s="6"/>
      <c r="AD7" s="15">
        <f>VLOOKUP(F7,'[1]ESTADO DE CADA FACTURA'!$F:$AD,25,0)</f>
        <v>136896</v>
      </c>
      <c r="AE7" s="6">
        <f>VLOOKUP(F7,'[1]ESTADO DE CADA FACTURA'!$F:$AE,26,0)</f>
        <v>4800052340</v>
      </c>
      <c r="AF7" s="15">
        <f>VLOOKUP(F7,'[1]ESTADO DE CADA FACTURA'!$F:$AF,27,0)</f>
        <v>943996</v>
      </c>
      <c r="AG7" s="6" t="str">
        <f>VLOOKUP(F7,'[1]ESTADO DE CADA FACTURA'!$F:$AG,28,0)</f>
        <v>03.01.2022</v>
      </c>
      <c r="AH7" s="7">
        <v>45504</v>
      </c>
    </row>
    <row r="8" spans="1:34" x14ac:dyDescent="0.35">
      <c r="A8" s="6">
        <v>891900441</v>
      </c>
      <c r="B8" s="6" t="s">
        <v>12</v>
      </c>
      <c r="C8" s="6" t="s">
        <v>16</v>
      </c>
      <c r="D8" s="6">
        <v>57775</v>
      </c>
      <c r="E8" s="6" t="s">
        <v>24</v>
      </c>
      <c r="F8" s="6" t="s">
        <v>67</v>
      </c>
      <c r="G8" s="7">
        <v>44247</v>
      </c>
      <c r="H8" s="7">
        <v>44251</v>
      </c>
      <c r="I8" s="7">
        <v>44265</v>
      </c>
      <c r="J8" s="15">
        <v>60006</v>
      </c>
      <c r="K8" s="15">
        <v>60006</v>
      </c>
      <c r="L8" s="9" t="s">
        <v>14</v>
      </c>
      <c r="M8" s="9" t="s">
        <v>13</v>
      </c>
      <c r="N8" s="9" t="s">
        <v>14</v>
      </c>
      <c r="O8" s="6" t="s">
        <v>128</v>
      </c>
      <c r="P8" s="6" t="s">
        <v>108</v>
      </c>
      <c r="Q8" s="6" t="s">
        <v>128</v>
      </c>
      <c r="R8" s="6"/>
      <c r="S8" s="6"/>
      <c r="T8" s="15">
        <v>60006</v>
      </c>
      <c r="U8" s="15">
        <v>0</v>
      </c>
      <c r="V8" s="15">
        <v>0</v>
      </c>
      <c r="W8" s="15"/>
      <c r="X8" s="15"/>
      <c r="Y8" s="15">
        <v>60006</v>
      </c>
      <c r="Z8" s="15">
        <v>0</v>
      </c>
      <c r="AA8" s="15">
        <v>60006</v>
      </c>
      <c r="AB8" s="15">
        <v>0</v>
      </c>
      <c r="AC8" s="6"/>
      <c r="AD8" s="15">
        <f>VLOOKUP(F8,'[1]ESTADO DE CADA FACTURA'!$F:$AD,25,0)</f>
        <v>60006</v>
      </c>
      <c r="AE8" s="6">
        <f>VLOOKUP(F8,'[1]ESTADO DE CADA FACTURA'!$F:$AE,26,0)</f>
        <v>4800052340</v>
      </c>
      <c r="AF8" s="15">
        <f>VLOOKUP(F8,'[1]ESTADO DE CADA FACTURA'!$F:$AF,27,0)</f>
        <v>943996</v>
      </c>
      <c r="AG8" s="6" t="str">
        <f>VLOOKUP(F8,'[1]ESTADO DE CADA FACTURA'!$F:$AG,28,0)</f>
        <v>03.01.2022</v>
      </c>
      <c r="AH8" s="7">
        <v>45504</v>
      </c>
    </row>
    <row r="9" spans="1:34" x14ac:dyDescent="0.35">
      <c r="A9" s="6">
        <v>891900441</v>
      </c>
      <c r="B9" s="6" t="s">
        <v>12</v>
      </c>
      <c r="C9" s="6" t="s">
        <v>16</v>
      </c>
      <c r="D9" s="6">
        <v>107986</v>
      </c>
      <c r="E9" s="6" t="s">
        <v>25</v>
      </c>
      <c r="F9" s="6" t="s">
        <v>68</v>
      </c>
      <c r="G9" s="7">
        <v>44344</v>
      </c>
      <c r="H9" s="7">
        <v>44368</v>
      </c>
      <c r="I9" s="7">
        <v>44484</v>
      </c>
      <c r="J9" s="15">
        <v>52400</v>
      </c>
      <c r="K9" s="15">
        <v>52400</v>
      </c>
      <c r="L9" s="9" t="s">
        <v>14</v>
      </c>
      <c r="M9" s="9" t="s">
        <v>13</v>
      </c>
      <c r="N9" s="9" t="s">
        <v>14</v>
      </c>
      <c r="O9" s="6" t="s">
        <v>128</v>
      </c>
      <c r="P9" s="6" t="s">
        <v>108</v>
      </c>
      <c r="Q9" s="6" t="s">
        <v>128</v>
      </c>
      <c r="R9" s="6"/>
      <c r="S9" s="6"/>
      <c r="T9" s="15">
        <v>52400</v>
      </c>
      <c r="U9" s="15">
        <v>0</v>
      </c>
      <c r="V9" s="15">
        <v>0</v>
      </c>
      <c r="W9" s="15"/>
      <c r="X9" s="15"/>
      <c r="Y9" s="15">
        <v>52400</v>
      </c>
      <c r="Z9" s="15">
        <v>0</v>
      </c>
      <c r="AA9" s="15">
        <v>52400</v>
      </c>
      <c r="AB9" s="15">
        <v>0</v>
      </c>
      <c r="AC9" s="6"/>
      <c r="AD9" s="15">
        <f>VLOOKUP(F9,'[1]ESTADO DE CADA FACTURA'!$F:$AD,25,0)</f>
        <v>52400</v>
      </c>
      <c r="AE9" s="6">
        <f>VLOOKUP(F9,'[1]ESTADO DE CADA FACTURA'!$F:$AE,26,0)</f>
        <v>4800052340</v>
      </c>
      <c r="AF9" s="15">
        <f>VLOOKUP(F9,'[1]ESTADO DE CADA FACTURA'!$F:$AF,27,0)</f>
        <v>943996</v>
      </c>
      <c r="AG9" s="6" t="str">
        <f>VLOOKUP(F9,'[1]ESTADO DE CADA FACTURA'!$F:$AG,28,0)</f>
        <v>03.01.2022</v>
      </c>
      <c r="AH9" s="7">
        <v>45504</v>
      </c>
    </row>
    <row r="10" spans="1:34" x14ac:dyDescent="0.35">
      <c r="A10" s="6">
        <v>891900441</v>
      </c>
      <c r="B10" s="6" t="s">
        <v>12</v>
      </c>
      <c r="C10" s="6" t="s">
        <v>16</v>
      </c>
      <c r="D10" s="6">
        <v>136389</v>
      </c>
      <c r="E10" s="6" t="s">
        <v>26</v>
      </c>
      <c r="F10" s="6" t="s">
        <v>69</v>
      </c>
      <c r="G10" s="7">
        <v>44397</v>
      </c>
      <c r="H10" s="7">
        <v>44388</v>
      </c>
      <c r="I10" s="7">
        <v>44485</v>
      </c>
      <c r="J10" s="15">
        <v>59700</v>
      </c>
      <c r="K10" s="15">
        <v>59700</v>
      </c>
      <c r="L10" s="9" t="s">
        <v>14</v>
      </c>
      <c r="M10" s="9" t="s">
        <v>13</v>
      </c>
      <c r="N10" s="9" t="s">
        <v>14</v>
      </c>
      <c r="O10" s="6" t="s">
        <v>128</v>
      </c>
      <c r="P10" s="6" t="s">
        <v>108</v>
      </c>
      <c r="Q10" s="6" t="s">
        <v>128</v>
      </c>
      <c r="R10" s="6"/>
      <c r="S10" s="6"/>
      <c r="T10" s="15">
        <v>59700</v>
      </c>
      <c r="U10" s="15">
        <v>0</v>
      </c>
      <c r="V10" s="15">
        <v>0</v>
      </c>
      <c r="W10" s="15"/>
      <c r="X10" s="15"/>
      <c r="Y10" s="15">
        <v>59700</v>
      </c>
      <c r="Z10" s="15">
        <v>0</v>
      </c>
      <c r="AA10" s="15">
        <v>59700</v>
      </c>
      <c r="AB10" s="15">
        <v>0</v>
      </c>
      <c r="AC10" s="6"/>
      <c r="AD10" s="15">
        <f>VLOOKUP(F10,'[1]ESTADO DE CADA FACTURA'!$F:$AD,25,0)</f>
        <v>59700</v>
      </c>
      <c r="AE10" s="6">
        <f>VLOOKUP(F10,'[1]ESTADO DE CADA FACTURA'!$F:$AE,26,0)</f>
        <v>4800052340</v>
      </c>
      <c r="AF10" s="15">
        <f>VLOOKUP(F10,'[1]ESTADO DE CADA FACTURA'!$F:$AF,27,0)</f>
        <v>943996</v>
      </c>
      <c r="AG10" s="6" t="str">
        <f>VLOOKUP(F10,'[1]ESTADO DE CADA FACTURA'!$F:$AG,28,0)</f>
        <v>03.01.2022</v>
      </c>
      <c r="AH10" s="7">
        <v>45504</v>
      </c>
    </row>
    <row r="11" spans="1:34" x14ac:dyDescent="0.35">
      <c r="A11" s="6">
        <v>891900441</v>
      </c>
      <c r="B11" s="6" t="s">
        <v>12</v>
      </c>
      <c r="C11" s="6" t="s">
        <v>16</v>
      </c>
      <c r="D11" s="6">
        <v>137910</v>
      </c>
      <c r="E11" s="6" t="s">
        <v>27</v>
      </c>
      <c r="F11" s="6" t="s">
        <v>70</v>
      </c>
      <c r="G11" s="7">
        <v>44399</v>
      </c>
      <c r="H11" s="7">
        <v>44388</v>
      </c>
      <c r="I11" s="7">
        <v>44513</v>
      </c>
      <c r="J11" s="15">
        <v>80800</v>
      </c>
      <c r="K11" s="15">
        <v>80800</v>
      </c>
      <c r="L11" s="9" t="s">
        <v>14</v>
      </c>
      <c r="M11" s="9" t="s">
        <v>13</v>
      </c>
      <c r="N11" s="9" t="s">
        <v>14</v>
      </c>
      <c r="O11" s="6" t="s">
        <v>129</v>
      </c>
      <c r="P11" s="6" t="s">
        <v>108</v>
      </c>
      <c r="Q11" s="6" t="s">
        <v>129</v>
      </c>
      <c r="R11" s="6" t="s">
        <v>142</v>
      </c>
      <c r="S11" s="6"/>
      <c r="T11" s="15">
        <v>80800</v>
      </c>
      <c r="U11" s="15">
        <v>0</v>
      </c>
      <c r="V11" s="15">
        <v>0</v>
      </c>
      <c r="W11" s="15"/>
      <c r="X11" s="15"/>
      <c r="Y11" s="15">
        <v>80800</v>
      </c>
      <c r="Z11" s="15">
        <v>0</v>
      </c>
      <c r="AA11" s="15">
        <v>80800</v>
      </c>
      <c r="AB11" s="15">
        <v>80800</v>
      </c>
      <c r="AC11" s="6">
        <v>1221934136</v>
      </c>
      <c r="AD11" s="15">
        <v>0</v>
      </c>
      <c r="AE11" s="6"/>
      <c r="AF11" s="6"/>
      <c r="AG11" s="6"/>
      <c r="AH11" s="7">
        <v>45504</v>
      </c>
    </row>
    <row r="12" spans="1:34" x14ac:dyDescent="0.35">
      <c r="A12" s="6">
        <v>891900441</v>
      </c>
      <c r="B12" s="6" t="s">
        <v>12</v>
      </c>
      <c r="C12" s="6" t="s">
        <v>16</v>
      </c>
      <c r="D12" s="6">
        <v>154096</v>
      </c>
      <c r="E12" s="6" t="s">
        <v>28</v>
      </c>
      <c r="F12" s="6" t="s">
        <v>71</v>
      </c>
      <c r="G12" s="7">
        <v>44432</v>
      </c>
      <c r="H12" s="7">
        <v>44451</v>
      </c>
      <c r="I12" s="7">
        <v>44484</v>
      </c>
      <c r="J12" s="15">
        <v>170032</v>
      </c>
      <c r="K12" s="15">
        <v>170032</v>
      </c>
      <c r="L12" s="9" t="s">
        <v>14</v>
      </c>
      <c r="M12" s="9" t="s">
        <v>13</v>
      </c>
      <c r="N12" s="9" t="s">
        <v>14</v>
      </c>
      <c r="O12" s="6" t="s">
        <v>128</v>
      </c>
      <c r="P12" s="6" t="s">
        <v>108</v>
      </c>
      <c r="Q12" s="6" t="s">
        <v>128</v>
      </c>
      <c r="R12" s="6"/>
      <c r="S12" s="6"/>
      <c r="T12" s="15">
        <v>170032</v>
      </c>
      <c r="U12" s="15">
        <v>0</v>
      </c>
      <c r="V12" s="15">
        <v>0</v>
      </c>
      <c r="W12" s="15"/>
      <c r="X12" s="15"/>
      <c r="Y12" s="15">
        <v>170032</v>
      </c>
      <c r="Z12" s="15">
        <v>0</v>
      </c>
      <c r="AA12" s="15">
        <v>170032</v>
      </c>
      <c r="AB12" s="15">
        <v>0</v>
      </c>
      <c r="AC12" s="6"/>
      <c r="AD12" s="15">
        <f>VLOOKUP(F12,'[1]ESTADO DE CADA FACTURA'!$F:$AD,25,0)</f>
        <v>170032</v>
      </c>
      <c r="AE12" s="6">
        <f>VLOOKUP(F12,'[1]ESTADO DE CADA FACTURA'!$F:$AE,26,0)</f>
        <v>4800052340</v>
      </c>
      <c r="AF12" s="15">
        <f>VLOOKUP(F12,'[1]ESTADO DE CADA FACTURA'!$F:$AF,27,0)</f>
        <v>943996</v>
      </c>
      <c r="AG12" s="6" t="str">
        <f>VLOOKUP(F12,'[1]ESTADO DE CADA FACTURA'!$F:$AG,28,0)</f>
        <v>03.01.2022</v>
      </c>
      <c r="AH12" s="7">
        <v>45504</v>
      </c>
    </row>
    <row r="13" spans="1:34" x14ac:dyDescent="0.35">
      <c r="A13" s="6">
        <v>891900441</v>
      </c>
      <c r="B13" s="6" t="s">
        <v>12</v>
      </c>
      <c r="C13" s="6" t="s">
        <v>16</v>
      </c>
      <c r="D13" s="6">
        <v>223245</v>
      </c>
      <c r="E13" s="6" t="s">
        <v>29</v>
      </c>
      <c r="F13" s="6" t="s">
        <v>72</v>
      </c>
      <c r="G13" s="7">
        <v>44572</v>
      </c>
      <c r="H13" s="7">
        <v>44586</v>
      </c>
      <c r="I13" s="7">
        <v>44937</v>
      </c>
      <c r="J13" s="15">
        <v>30000</v>
      </c>
      <c r="K13" s="15">
        <v>30000</v>
      </c>
      <c r="L13" s="9" t="s">
        <v>14</v>
      </c>
      <c r="M13" s="9" t="s">
        <v>13</v>
      </c>
      <c r="N13" s="9" t="s">
        <v>14</v>
      </c>
      <c r="O13" s="6" t="s">
        <v>129</v>
      </c>
      <c r="P13" s="6" t="s">
        <v>108</v>
      </c>
      <c r="Q13" s="6" t="s">
        <v>129</v>
      </c>
      <c r="R13" s="6" t="s">
        <v>142</v>
      </c>
      <c r="S13" s="6"/>
      <c r="T13" s="15">
        <v>30000</v>
      </c>
      <c r="U13" s="15">
        <v>0</v>
      </c>
      <c r="V13" s="15">
        <v>0</v>
      </c>
      <c r="W13" s="15"/>
      <c r="X13" s="15"/>
      <c r="Y13" s="15">
        <v>30000</v>
      </c>
      <c r="Z13" s="15">
        <v>0</v>
      </c>
      <c r="AA13" s="15">
        <v>30000</v>
      </c>
      <c r="AB13" s="15">
        <v>30000</v>
      </c>
      <c r="AC13" s="6">
        <v>1222206806</v>
      </c>
      <c r="AD13" s="15">
        <v>0</v>
      </c>
      <c r="AE13" s="6"/>
      <c r="AF13" s="6"/>
      <c r="AG13" s="6"/>
      <c r="AH13" s="7">
        <v>45504</v>
      </c>
    </row>
    <row r="14" spans="1:34" x14ac:dyDescent="0.35">
      <c r="A14" s="6">
        <v>891900441</v>
      </c>
      <c r="B14" s="6" t="s">
        <v>12</v>
      </c>
      <c r="C14" s="6" t="s">
        <v>16</v>
      </c>
      <c r="D14" s="6">
        <v>371726</v>
      </c>
      <c r="E14" s="6" t="s">
        <v>30</v>
      </c>
      <c r="F14" s="6" t="s">
        <v>73</v>
      </c>
      <c r="G14" s="7">
        <v>44846</v>
      </c>
      <c r="H14" s="7">
        <v>44865</v>
      </c>
      <c r="I14" s="7">
        <v>44912</v>
      </c>
      <c r="J14" s="15">
        <v>80832</v>
      </c>
      <c r="K14" s="15">
        <v>80832</v>
      </c>
      <c r="L14" s="9" t="s">
        <v>14</v>
      </c>
      <c r="M14" s="9" t="s">
        <v>13</v>
      </c>
      <c r="N14" s="9" t="s">
        <v>14</v>
      </c>
      <c r="O14" s="6" t="s">
        <v>129</v>
      </c>
      <c r="P14" s="6" t="s">
        <v>108</v>
      </c>
      <c r="Q14" s="6" t="s">
        <v>129</v>
      </c>
      <c r="R14" s="6" t="s">
        <v>142</v>
      </c>
      <c r="S14" s="6"/>
      <c r="T14" s="15">
        <v>80832</v>
      </c>
      <c r="U14" s="15">
        <v>0</v>
      </c>
      <c r="V14" s="15">
        <v>0</v>
      </c>
      <c r="W14" s="15"/>
      <c r="X14" s="15"/>
      <c r="Y14" s="15">
        <v>80832</v>
      </c>
      <c r="Z14" s="15">
        <v>0</v>
      </c>
      <c r="AA14" s="15">
        <v>80832</v>
      </c>
      <c r="AB14" s="15">
        <v>80832</v>
      </c>
      <c r="AC14" s="6">
        <v>1222206570</v>
      </c>
      <c r="AD14" s="15">
        <v>0</v>
      </c>
      <c r="AE14" s="6"/>
      <c r="AF14" s="6"/>
      <c r="AG14" s="6"/>
      <c r="AH14" s="7">
        <v>45504</v>
      </c>
    </row>
    <row r="15" spans="1:34" x14ac:dyDescent="0.35">
      <c r="A15" s="6">
        <v>891900441</v>
      </c>
      <c r="B15" s="6" t="s">
        <v>12</v>
      </c>
      <c r="C15" s="6" t="s">
        <v>16</v>
      </c>
      <c r="D15" s="6">
        <v>478499</v>
      </c>
      <c r="E15" s="6" t="s">
        <v>31</v>
      </c>
      <c r="F15" s="6" t="s">
        <v>74</v>
      </c>
      <c r="G15" s="7">
        <v>45044</v>
      </c>
      <c r="H15" s="7">
        <v>45046</v>
      </c>
      <c r="I15" s="7">
        <v>45064</v>
      </c>
      <c r="J15" s="15">
        <v>1559660</v>
      </c>
      <c r="K15" s="15">
        <v>1559660</v>
      </c>
      <c r="L15" s="9" t="s">
        <v>14</v>
      </c>
      <c r="M15" s="9" t="s">
        <v>13</v>
      </c>
      <c r="N15" s="9" t="s">
        <v>14</v>
      </c>
      <c r="O15" s="6" t="s">
        <v>130</v>
      </c>
      <c r="P15" s="6" t="s">
        <v>109</v>
      </c>
      <c r="Q15" s="6" t="s">
        <v>130</v>
      </c>
      <c r="R15" s="6"/>
      <c r="S15" s="6"/>
      <c r="T15" s="15">
        <v>1559660</v>
      </c>
      <c r="U15" s="15">
        <v>1559660</v>
      </c>
      <c r="V15" s="15">
        <v>0</v>
      </c>
      <c r="W15" s="15" t="s">
        <v>137</v>
      </c>
      <c r="X15" s="15" t="s">
        <v>138</v>
      </c>
      <c r="Y15" s="15">
        <v>1559660</v>
      </c>
      <c r="Z15" s="15">
        <v>0</v>
      </c>
      <c r="AA15" s="15">
        <v>0</v>
      </c>
      <c r="AB15" s="15">
        <v>0</v>
      </c>
      <c r="AC15" s="6"/>
      <c r="AD15" s="15">
        <v>0</v>
      </c>
      <c r="AE15" s="6"/>
      <c r="AF15" s="6"/>
      <c r="AG15" s="6"/>
      <c r="AH15" s="7">
        <v>45504</v>
      </c>
    </row>
    <row r="16" spans="1:34" x14ac:dyDescent="0.35">
      <c r="A16" s="6">
        <v>891900441</v>
      </c>
      <c r="B16" s="6" t="s">
        <v>12</v>
      </c>
      <c r="C16" s="6" t="s">
        <v>16</v>
      </c>
      <c r="D16" s="6">
        <v>478532</v>
      </c>
      <c r="E16" s="6" t="s">
        <v>32</v>
      </c>
      <c r="F16" s="6" t="s">
        <v>75</v>
      </c>
      <c r="G16" s="7">
        <v>45044</v>
      </c>
      <c r="H16" s="7">
        <v>45046</v>
      </c>
      <c r="I16" s="7">
        <v>45064</v>
      </c>
      <c r="J16" s="15">
        <v>337031</v>
      </c>
      <c r="K16" s="15">
        <v>337031</v>
      </c>
      <c r="L16" s="9" t="s">
        <v>14</v>
      </c>
      <c r="M16" s="9" t="s">
        <v>13</v>
      </c>
      <c r="N16" s="9" t="s">
        <v>14</v>
      </c>
      <c r="O16" s="6" t="s">
        <v>130</v>
      </c>
      <c r="P16" s="6" t="s">
        <v>109</v>
      </c>
      <c r="Q16" s="6" t="s">
        <v>130</v>
      </c>
      <c r="R16" s="6"/>
      <c r="S16" s="6"/>
      <c r="T16" s="15">
        <v>337031</v>
      </c>
      <c r="U16" s="15">
        <v>337031</v>
      </c>
      <c r="V16" s="15">
        <v>0</v>
      </c>
      <c r="W16" s="15" t="s">
        <v>139</v>
      </c>
      <c r="X16" s="15" t="s">
        <v>138</v>
      </c>
      <c r="Y16" s="15">
        <v>337031</v>
      </c>
      <c r="Z16" s="15">
        <v>0</v>
      </c>
      <c r="AA16" s="15">
        <v>0</v>
      </c>
      <c r="AB16" s="15">
        <v>0</v>
      </c>
      <c r="AC16" s="6"/>
      <c r="AD16" s="15">
        <v>0</v>
      </c>
      <c r="AE16" s="6"/>
      <c r="AF16" s="6"/>
      <c r="AG16" s="6"/>
      <c r="AH16" s="7">
        <v>45504</v>
      </c>
    </row>
    <row r="17" spans="1:34" x14ac:dyDescent="0.35">
      <c r="A17" s="6">
        <v>891900441</v>
      </c>
      <c r="B17" s="6" t="s">
        <v>12</v>
      </c>
      <c r="C17" s="6" t="s">
        <v>16</v>
      </c>
      <c r="D17" s="6">
        <v>564411</v>
      </c>
      <c r="E17" s="6" t="s">
        <v>33</v>
      </c>
      <c r="F17" s="6" t="s">
        <v>76</v>
      </c>
      <c r="G17" s="7">
        <v>45193</v>
      </c>
      <c r="H17" s="7">
        <v>45199</v>
      </c>
      <c r="I17" s="7">
        <v>45209.441870451388</v>
      </c>
      <c r="J17" s="15">
        <v>182821</v>
      </c>
      <c r="K17" s="15">
        <v>4100</v>
      </c>
      <c r="L17" s="9" t="s">
        <v>14</v>
      </c>
      <c r="M17" s="9" t="s">
        <v>13</v>
      </c>
      <c r="N17" s="9" t="s">
        <v>14</v>
      </c>
      <c r="O17" s="6" t="s">
        <v>128</v>
      </c>
      <c r="P17" s="6" t="s">
        <v>108</v>
      </c>
      <c r="Q17" s="6" t="s">
        <v>128</v>
      </c>
      <c r="R17" s="6"/>
      <c r="S17" s="6"/>
      <c r="T17" s="15">
        <v>182821</v>
      </c>
      <c r="U17" s="15">
        <v>0</v>
      </c>
      <c r="V17" s="15">
        <v>0</v>
      </c>
      <c r="W17" s="15"/>
      <c r="X17" s="15"/>
      <c r="Y17" s="15">
        <v>182821</v>
      </c>
      <c r="Z17" s="15">
        <v>0</v>
      </c>
      <c r="AA17" s="15">
        <v>178721</v>
      </c>
      <c r="AB17" s="15">
        <v>0</v>
      </c>
      <c r="AC17" s="6"/>
      <c r="AD17" s="15">
        <f>VLOOKUP(F17,'[1]ESTADO DE CADA FACTURA'!$F:$AD,25,0)</f>
        <v>178721</v>
      </c>
      <c r="AE17" s="6">
        <f>VLOOKUP(F17,'[1]ESTADO DE CADA FACTURA'!$F:$AE,26,0)</f>
        <v>2201520963</v>
      </c>
      <c r="AF17" s="15">
        <f>VLOOKUP(F17,'[1]ESTADO DE CADA FACTURA'!$F:$AF,27,0)</f>
        <v>5837727</v>
      </c>
      <c r="AG17" s="6" t="str">
        <f>VLOOKUP(F17,'[1]ESTADO DE CADA FACTURA'!$F:$AG,28,0)</f>
        <v>26.06.2024</v>
      </c>
      <c r="AH17" s="7">
        <v>45504</v>
      </c>
    </row>
    <row r="18" spans="1:34" x14ac:dyDescent="0.35">
      <c r="A18" s="6">
        <v>891900441</v>
      </c>
      <c r="B18" s="6" t="s">
        <v>12</v>
      </c>
      <c r="C18" s="6" t="s">
        <v>16</v>
      </c>
      <c r="D18" s="6">
        <v>630094</v>
      </c>
      <c r="E18" s="6" t="s">
        <v>34</v>
      </c>
      <c r="F18" s="6" t="s">
        <v>77</v>
      </c>
      <c r="G18" s="7">
        <v>45314</v>
      </c>
      <c r="H18" s="7">
        <v>45322</v>
      </c>
      <c r="I18" s="7">
        <v>45328.466746064812</v>
      </c>
      <c r="J18" s="15">
        <v>52000</v>
      </c>
      <c r="K18" s="15">
        <v>52000</v>
      </c>
      <c r="L18" s="9" t="s">
        <v>14</v>
      </c>
      <c r="M18" s="9" t="s">
        <v>13</v>
      </c>
      <c r="N18" s="9" t="s">
        <v>14</v>
      </c>
      <c r="O18" s="6" t="s">
        <v>130</v>
      </c>
      <c r="P18" s="6" t="s">
        <v>109</v>
      </c>
      <c r="Q18" s="6" t="s">
        <v>130</v>
      </c>
      <c r="R18" s="6"/>
      <c r="S18" s="6"/>
      <c r="T18" s="15">
        <v>0</v>
      </c>
      <c r="U18" s="15">
        <v>52000</v>
      </c>
      <c r="V18" s="15">
        <v>0</v>
      </c>
      <c r="W18" s="15" t="s">
        <v>140</v>
      </c>
      <c r="X18" s="15" t="s">
        <v>138</v>
      </c>
      <c r="Y18" s="15">
        <v>0</v>
      </c>
      <c r="Z18" s="15">
        <v>0</v>
      </c>
      <c r="AA18" s="15">
        <v>0</v>
      </c>
      <c r="AB18" s="15">
        <v>0</v>
      </c>
      <c r="AC18" s="6"/>
      <c r="AD18" s="15">
        <v>0</v>
      </c>
      <c r="AE18" s="6"/>
      <c r="AF18" s="6"/>
      <c r="AG18" s="6"/>
      <c r="AH18" s="7">
        <v>45504</v>
      </c>
    </row>
    <row r="19" spans="1:34" x14ac:dyDescent="0.35">
      <c r="A19" s="6">
        <v>891900441</v>
      </c>
      <c r="B19" s="6" t="s">
        <v>12</v>
      </c>
      <c r="C19" s="6" t="s">
        <v>16</v>
      </c>
      <c r="D19" s="6">
        <v>684582</v>
      </c>
      <c r="E19" s="6" t="s">
        <v>35</v>
      </c>
      <c r="F19" s="6" t="s">
        <v>78</v>
      </c>
      <c r="G19" s="7">
        <v>45400</v>
      </c>
      <c r="H19" s="7">
        <v>45412</v>
      </c>
      <c r="I19" s="7">
        <v>45419.650555706015</v>
      </c>
      <c r="J19" s="15">
        <v>268911</v>
      </c>
      <c r="K19" s="15">
        <v>268911</v>
      </c>
      <c r="L19" s="9" t="s">
        <v>14</v>
      </c>
      <c r="M19" s="9" t="s">
        <v>13</v>
      </c>
      <c r="N19" s="9" t="s">
        <v>14</v>
      </c>
      <c r="O19" s="6" t="s">
        <v>130</v>
      </c>
      <c r="P19" s="6" t="s">
        <v>109</v>
      </c>
      <c r="Q19" s="6" t="s">
        <v>130</v>
      </c>
      <c r="R19" s="6"/>
      <c r="S19" s="6"/>
      <c r="T19" s="15">
        <v>0</v>
      </c>
      <c r="U19" s="15">
        <v>268911</v>
      </c>
      <c r="V19" s="15">
        <v>0</v>
      </c>
      <c r="W19" s="15" t="s">
        <v>141</v>
      </c>
      <c r="X19" s="15" t="s">
        <v>138</v>
      </c>
      <c r="Y19" s="15">
        <v>0</v>
      </c>
      <c r="Z19" s="15">
        <v>0</v>
      </c>
      <c r="AA19" s="15">
        <v>0</v>
      </c>
      <c r="AB19" s="15">
        <v>0</v>
      </c>
      <c r="AC19" s="6"/>
      <c r="AD19" s="15">
        <v>0</v>
      </c>
      <c r="AE19" s="6"/>
      <c r="AF19" s="6"/>
      <c r="AG19" s="6"/>
      <c r="AH19" s="7">
        <v>45504</v>
      </c>
    </row>
    <row r="20" spans="1:34" x14ac:dyDescent="0.35">
      <c r="A20" s="6">
        <v>891900441</v>
      </c>
      <c r="B20" s="6" t="s">
        <v>12</v>
      </c>
      <c r="C20" s="6" t="s">
        <v>16</v>
      </c>
      <c r="D20" s="6">
        <v>703311</v>
      </c>
      <c r="E20" s="6" t="s">
        <v>36</v>
      </c>
      <c r="F20" s="6" t="s">
        <v>79</v>
      </c>
      <c r="G20" s="7">
        <v>45432</v>
      </c>
      <c r="H20" s="7">
        <v>45443</v>
      </c>
      <c r="I20" s="7">
        <v>45450.333528043979</v>
      </c>
      <c r="J20" s="15">
        <v>47500</v>
      </c>
      <c r="K20" s="15">
        <v>47500</v>
      </c>
      <c r="L20" s="9" t="s">
        <v>14</v>
      </c>
      <c r="M20" s="9" t="s">
        <v>13</v>
      </c>
      <c r="N20" s="9" t="s">
        <v>14</v>
      </c>
      <c r="O20" s="6" t="s">
        <v>144</v>
      </c>
      <c r="P20" s="6" t="s">
        <v>110</v>
      </c>
      <c r="Q20" s="6" t="s">
        <v>131</v>
      </c>
      <c r="R20" s="6"/>
      <c r="S20" s="6"/>
      <c r="T20" s="15">
        <v>52000</v>
      </c>
      <c r="U20" s="15">
        <v>0</v>
      </c>
      <c r="V20" s="15">
        <v>23870</v>
      </c>
      <c r="W20" s="15"/>
      <c r="X20" s="15"/>
      <c r="Y20" s="15">
        <v>52000</v>
      </c>
      <c r="Z20" s="15">
        <v>0</v>
      </c>
      <c r="AA20" s="15">
        <v>23630</v>
      </c>
      <c r="AB20" s="15">
        <v>0</v>
      </c>
      <c r="AC20" s="6"/>
      <c r="AD20" s="15">
        <v>23630</v>
      </c>
      <c r="AE20" s="6">
        <v>2201539627</v>
      </c>
      <c r="AF20" s="6"/>
      <c r="AG20" s="6" t="s">
        <v>125</v>
      </c>
      <c r="AH20" s="7">
        <v>45504</v>
      </c>
    </row>
    <row r="21" spans="1:34" x14ac:dyDescent="0.35">
      <c r="A21" s="6">
        <v>891900441</v>
      </c>
      <c r="B21" s="6" t="s">
        <v>12</v>
      </c>
      <c r="C21" s="6" t="s">
        <v>16</v>
      </c>
      <c r="D21" s="6">
        <v>708367</v>
      </c>
      <c r="E21" s="6" t="s">
        <v>37</v>
      </c>
      <c r="F21" s="6" t="s">
        <v>80</v>
      </c>
      <c r="G21" s="7">
        <v>45439</v>
      </c>
      <c r="H21" s="7">
        <v>45443</v>
      </c>
      <c r="I21" s="7">
        <v>45450.333528043979</v>
      </c>
      <c r="J21" s="15">
        <v>35500</v>
      </c>
      <c r="K21" s="15">
        <v>35500</v>
      </c>
      <c r="L21" s="9" t="s">
        <v>14</v>
      </c>
      <c r="M21" s="9" t="s">
        <v>13</v>
      </c>
      <c r="N21" s="9" t="s">
        <v>14</v>
      </c>
      <c r="O21" s="6" t="s">
        <v>144</v>
      </c>
      <c r="P21" s="6" t="s">
        <v>110</v>
      </c>
      <c r="Q21" s="6" t="s">
        <v>132</v>
      </c>
      <c r="R21" s="6"/>
      <c r="S21" s="6"/>
      <c r="T21" s="15">
        <v>35500</v>
      </c>
      <c r="U21" s="15">
        <v>0</v>
      </c>
      <c r="V21" s="15">
        <v>4500</v>
      </c>
      <c r="W21" s="15"/>
      <c r="X21" s="15"/>
      <c r="Y21" s="15">
        <v>35500</v>
      </c>
      <c r="Z21" s="15">
        <v>0</v>
      </c>
      <c r="AA21" s="15">
        <v>31000</v>
      </c>
      <c r="AB21" s="15">
        <v>0</v>
      </c>
      <c r="AC21" s="6"/>
      <c r="AD21" s="15">
        <v>31000</v>
      </c>
      <c r="AE21" s="6">
        <v>2201539627</v>
      </c>
      <c r="AF21" s="6"/>
      <c r="AG21" s="6" t="s">
        <v>125</v>
      </c>
      <c r="AH21" s="7">
        <v>45504</v>
      </c>
    </row>
    <row r="22" spans="1:34" x14ac:dyDescent="0.35">
      <c r="A22" s="6">
        <v>891900441</v>
      </c>
      <c r="B22" s="6" t="s">
        <v>12</v>
      </c>
      <c r="C22" s="6" t="s">
        <v>16</v>
      </c>
      <c r="D22" s="6">
        <v>708371</v>
      </c>
      <c r="E22" s="6" t="s">
        <v>38</v>
      </c>
      <c r="F22" s="6" t="s">
        <v>81</v>
      </c>
      <c r="G22" s="7">
        <v>45439</v>
      </c>
      <c r="H22" s="7">
        <v>45443</v>
      </c>
      <c r="I22" s="7">
        <v>45450.333528043979</v>
      </c>
      <c r="J22" s="15">
        <v>35500</v>
      </c>
      <c r="K22" s="15">
        <v>35500</v>
      </c>
      <c r="L22" s="9" t="s">
        <v>14</v>
      </c>
      <c r="M22" s="9" t="s">
        <v>13</v>
      </c>
      <c r="N22" s="9" t="s">
        <v>14</v>
      </c>
      <c r="O22" s="6" t="s">
        <v>144</v>
      </c>
      <c r="P22" s="6" t="s">
        <v>110</v>
      </c>
      <c r="Q22" s="6" t="s">
        <v>132</v>
      </c>
      <c r="R22" s="6"/>
      <c r="S22" s="6"/>
      <c r="T22" s="15">
        <v>35500</v>
      </c>
      <c r="U22" s="15">
        <v>0</v>
      </c>
      <c r="V22" s="15">
        <v>4500</v>
      </c>
      <c r="W22" s="15"/>
      <c r="X22" s="15"/>
      <c r="Y22" s="15">
        <v>35500</v>
      </c>
      <c r="Z22" s="15">
        <v>0</v>
      </c>
      <c r="AA22" s="15">
        <v>31000</v>
      </c>
      <c r="AB22" s="15">
        <v>0</v>
      </c>
      <c r="AC22" s="6"/>
      <c r="AD22" s="15">
        <v>31000</v>
      </c>
      <c r="AE22" s="6">
        <v>2201539627</v>
      </c>
      <c r="AF22" s="6"/>
      <c r="AG22" s="6" t="s">
        <v>125</v>
      </c>
      <c r="AH22" s="7">
        <v>45504</v>
      </c>
    </row>
    <row r="23" spans="1:34" x14ac:dyDescent="0.35">
      <c r="A23" s="6">
        <v>891900441</v>
      </c>
      <c r="B23" s="6" t="s">
        <v>12</v>
      </c>
      <c r="C23" s="6" t="s">
        <v>16</v>
      </c>
      <c r="D23" s="6">
        <v>708386</v>
      </c>
      <c r="E23" s="6" t="s">
        <v>39</v>
      </c>
      <c r="F23" s="6" t="s">
        <v>82</v>
      </c>
      <c r="G23" s="7">
        <v>45439</v>
      </c>
      <c r="H23" s="7">
        <v>45443</v>
      </c>
      <c r="I23" s="7">
        <v>45450.333528043979</v>
      </c>
      <c r="J23" s="15">
        <v>35500</v>
      </c>
      <c r="K23" s="15">
        <v>35500</v>
      </c>
      <c r="L23" s="9" t="s">
        <v>14</v>
      </c>
      <c r="M23" s="9" t="s">
        <v>13</v>
      </c>
      <c r="N23" s="9" t="s">
        <v>14</v>
      </c>
      <c r="O23" s="6" t="s">
        <v>128</v>
      </c>
      <c r="P23" s="6" t="s">
        <v>108</v>
      </c>
      <c r="Q23" s="6" t="s">
        <v>133</v>
      </c>
      <c r="R23" s="6"/>
      <c r="S23" s="6"/>
      <c r="T23" s="15">
        <v>35500</v>
      </c>
      <c r="U23" s="15">
        <v>0</v>
      </c>
      <c r="V23" s="15">
        <v>0</v>
      </c>
      <c r="W23" s="15"/>
      <c r="X23" s="15"/>
      <c r="Y23" s="15">
        <v>35500</v>
      </c>
      <c r="Z23" s="15">
        <v>0</v>
      </c>
      <c r="AA23" s="15">
        <v>35500</v>
      </c>
      <c r="AB23" s="15">
        <v>0</v>
      </c>
      <c r="AC23" s="6"/>
      <c r="AD23" s="15">
        <v>35500</v>
      </c>
      <c r="AE23" s="6">
        <v>2201539627</v>
      </c>
      <c r="AF23" s="15">
        <v>266570</v>
      </c>
      <c r="AG23" s="6" t="s">
        <v>125</v>
      </c>
      <c r="AH23" s="7">
        <v>45504</v>
      </c>
    </row>
    <row r="24" spans="1:34" x14ac:dyDescent="0.35">
      <c r="A24" s="6">
        <v>891900441</v>
      </c>
      <c r="B24" s="6" t="s">
        <v>12</v>
      </c>
      <c r="C24" s="6" t="s">
        <v>16</v>
      </c>
      <c r="D24" s="6">
        <v>710047</v>
      </c>
      <c r="E24" s="6" t="s">
        <v>40</v>
      </c>
      <c r="F24" s="6" t="s">
        <v>83</v>
      </c>
      <c r="G24" s="7">
        <v>45441</v>
      </c>
      <c r="H24" s="7">
        <v>45473</v>
      </c>
      <c r="I24" s="7">
        <v>45505.291666666664</v>
      </c>
      <c r="J24" s="15">
        <v>85400</v>
      </c>
      <c r="K24" s="15">
        <v>85400</v>
      </c>
      <c r="L24" s="9" t="s">
        <v>14</v>
      </c>
      <c r="M24" s="9" t="s">
        <v>13</v>
      </c>
      <c r="N24" s="9" t="s">
        <v>14</v>
      </c>
      <c r="O24" s="6" t="s">
        <v>143</v>
      </c>
      <c r="P24" s="6" t="s">
        <v>108</v>
      </c>
      <c r="Q24" s="6" t="e">
        <v>#N/A</v>
      </c>
      <c r="R24" s="6"/>
      <c r="S24" s="6"/>
      <c r="T24" s="15">
        <v>85400</v>
      </c>
      <c r="U24" s="15">
        <v>0</v>
      </c>
      <c r="V24" s="15">
        <v>0</v>
      </c>
      <c r="W24" s="15"/>
      <c r="X24" s="15"/>
      <c r="Y24" s="15">
        <v>85400</v>
      </c>
      <c r="Z24" s="15">
        <v>0</v>
      </c>
      <c r="AA24" s="15">
        <v>85400</v>
      </c>
      <c r="AB24" s="15">
        <v>0</v>
      </c>
      <c r="AC24" s="6"/>
      <c r="AD24" s="15">
        <v>0</v>
      </c>
      <c r="AE24" s="6"/>
      <c r="AF24" s="6"/>
      <c r="AG24" s="6"/>
      <c r="AH24" s="7">
        <v>45504</v>
      </c>
    </row>
    <row r="25" spans="1:34" x14ac:dyDescent="0.35">
      <c r="A25" s="6">
        <v>891900441</v>
      </c>
      <c r="B25" s="6" t="s">
        <v>12</v>
      </c>
      <c r="C25" s="6" t="s">
        <v>16</v>
      </c>
      <c r="D25" s="6">
        <v>711104</v>
      </c>
      <c r="E25" s="6" t="s">
        <v>41</v>
      </c>
      <c r="F25" s="6" t="s">
        <v>84</v>
      </c>
      <c r="G25" s="7">
        <v>45442</v>
      </c>
      <c r="H25" s="7">
        <v>45443</v>
      </c>
      <c r="I25" s="7">
        <v>45450.333528043979</v>
      </c>
      <c r="J25" s="15">
        <v>145440</v>
      </c>
      <c r="K25" s="15">
        <v>145440</v>
      </c>
      <c r="L25" s="9" t="s">
        <v>14</v>
      </c>
      <c r="M25" s="9" t="s">
        <v>13</v>
      </c>
      <c r="N25" s="9" t="s">
        <v>14</v>
      </c>
      <c r="O25" s="6" t="s">
        <v>128</v>
      </c>
      <c r="P25" s="6" t="s">
        <v>108</v>
      </c>
      <c r="Q25" s="6" t="s">
        <v>133</v>
      </c>
      <c r="R25" s="6"/>
      <c r="S25" s="6"/>
      <c r="T25" s="15">
        <v>145440</v>
      </c>
      <c r="U25" s="15">
        <v>0</v>
      </c>
      <c r="V25" s="15">
        <v>0</v>
      </c>
      <c r="W25" s="15"/>
      <c r="X25" s="15"/>
      <c r="Y25" s="15">
        <v>145440</v>
      </c>
      <c r="Z25" s="15">
        <v>0</v>
      </c>
      <c r="AA25" s="15">
        <v>145440</v>
      </c>
      <c r="AB25" s="15">
        <v>0</v>
      </c>
      <c r="AC25" s="6"/>
      <c r="AD25" s="15">
        <v>145440</v>
      </c>
      <c r="AE25" s="6">
        <v>2201539627</v>
      </c>
      <c r="AF25" s="15">
        <v>266570</v>
      </c>
      <c r="AG25" s="6" t="s">
        <v>125</v>
      </c>
      <c r="AH25" s="7">
        <v>45504</v>
      </c>
    </row>
    <row r="26" spans="1:34" x14ac:dyDescent="0.35">
      <c r="A26" s="6">
        <v>891900441</v>
      </c>
      <c r="B26" s="6" t="s">
        <v>12</v>
      </c>
      <c r="C26" s="6" t="s">
        <v>16</v>
      </c>
      <c r="D26" s="6">
        <v>715992</v>
      </c>
      <c r="E26" s="6" t="s">
        <v>42</v>
      </c>
      <c r="F26" s="6" t="s">
        <v>85</v>
      </c>
      <c r="G26" s="7">
        <v>45450</v>
      </c>
      <c r="H26" s="7">
        <v>45473</v>
      </c>
      <c r="I26" s="7">
        <v>45505.291666666664</v>
      </c>
      <c r="J26" s="15">
        <v>103760</v>
      </c>
      <c r="K26" s="15">
        <v>103760</v>
      </c>
      <c r="L26" s="9" t="s">
        <v>14</v>
      </c>
      <c r="M26" s="9" t="s">
        <v>13</v>
      </c>
      <c r="N26" s="9" t="s">
        <v>14</v>
      </c>
      <c r="O26" s="6" t="s">
        <v>143</v>
      </c>
      <c r="P26" s="6" t="s">
        <v>108</v>
      </c>
      <c r="Q26" s="6" t="e">
        <v>#N/A</v>
      </c>
      <c r="R26" s="6"/>
      <c r="S26" s="6"/>
      <c r="T26" s="15">
        <v>103760</v>
      </c>
      <c r="U26" s="15">
        <v>0</v>
      </c>
      <c r="V26" s="15">
        <v>0</v>
      </c>
      <c r="W26" s="15"/>
      <c r="X26" s="15"/>
      <c r="Y26" s="15">
        <v>103760</v>
      </c>
      <c r="Z26" s="15">
        <v>0</v>
      </c>
      <c r="AA26" s="15">
        <v>103760</v>
      </c>
      <c r="AB26" s="15">
        <v>0</v>
      </c>
      <c r="AC26" s="6"/>
      <c r="AD26" s="15">
        <v>0</v>
      </c>
      <c r="AE26" s="6"/>
      <c r="AF26" s="6"/>
      <c r="AG26" s="6"/>
      <c r="AH26" s="7">
        <v>45504</v>
      </c>
    </row>
    <row r="27" spans="1:34" x14ac:dyDescent="0.35">
      <c r="A27" s="6">
        <v>891900441</v>
      </c>
      <c r="B27" s="6" t="s">
        <v>12</v>
      </c>
      <c r="C27" s="6" t="s">
        <v>16</v>
      </c>
      <c r="D27" s="6">
        <v>722189</v>
      </c>
      <c r="E27" s="6" t="s">
        <v>43</v>
      </c>
      <c r="F27" s="6" t="s">
        <v>86</v>
      </c>
      <c r="G27" s="7">
        <v>45462</v>
      </c>
      <c r="H27" s="7">
        <v>45473</v>
      </c>
      <c r="I27" s="7">
        <v>45505.291666666664</v>
      </c>
      <c r="J27" s="15">
        <v>142298</v>
      </c>
      <c r="K27" s="15">
        <v>142298</v>
      </c>
      <c r="L27" s="9" t="s">
        <v>14</v>
      </c>
      <c r="M27" s="9" t="s">
        <v>13</v>
      </c>
      <c r="N27" s="9" t="s">
        <v>14</v>
      </c>
      <c r="O27" s="6" t="s">
        <v>143</v>
      </c>
      <c r="P27" s="6" t="s">
        <v>108</v>
      </c>
      <c r="Q27" s="6" t="e">
        <v>#N/A</v>
      </c>
      <c r="R27" s="6"/>
      <c r="S27" s="6"/>
      <c r="T27" s="15">
        <v>142298</v>
      </c>
      <c r="U27" s="15">
        <v>0</v>
      </c>
      <c r="V27" s="15">
        <v>0</v>
      </c>
      <c r="W27" s="15"/>
      <c r="X27" s="15"/>
      <c r="Y27" s="15">
        <v>142298</v>
      </c>
      <c r="Z27" s="15">
        <v>0</v>
      </c>
      <c r="AA27" s="15">
        <v>142298</v>
      </c>
      <c r="AB27" s="15">
        <v>0</v>
      </c>
      <c r="AC27" s="6"/>
      <c r="AD27" s="15">
        <v>0</v>
      </c>
      <c r="AE27" s="6"/>
      <c r="AF27" s="6"/>
      <c r="AG27" s="6"/>
      <c r="AH27" s="7">
        <v>45504</v>
      </c>
    </row>
    <row r="28" spans="1:34" x14ac:dyDescent="0.35">
      <c r="A28" s="6">
        <v>891900441</v>
      </c>
      <c r="B28" s="6" t="s">
        <v>12</v>
      </c>
      <c r="C28" s="6" t="s">
        <v>16</v>
      </c>
      <c r="D28" s="6">
        <v>722771</v>
      </c>
      <c r="E28" s="6" t="s">
        <v>44</v>
      </c>
      <c r="F28" s="6" t="s">
        <v>87</v>
      </c>
      <c r="G28" s="7">
        <v>45462</v>
      </c>
      <c r="H28" s="7">
        <v>45473</v>
      </c>
      <c r="I28" s="7">
        <v>45505.291666666664</v>
      </c>
      <c r="J28" s="15">
        <v>158096</v>
      </c>
      <c r="K28" s="15">
        <v>158096</v>
      </c>
      <c r="L28" s="9" t="s">
        <v>14</v>
      </c>
      <c r="M28" s="9" t="s">
        <v>13</v>
      </c>
      <c r="N28" s="9" t="s">
        <v>14</v>
      </c>
      <c r="O28" s="6" t="s">
        <v>143</v>
      </c>
      <c r="P28" s="6" t="s">
        <v>108</v>
      </c>
      <c r="Q28" s="6" t="e">
        <v>#N/A</v>
      </c>
      <c r="R28" s="6"/>
      <c r="S28" s="6"/>
      <c r="T28" s="15">
        <v>158096</v>
      </c>
      <c r="U28" s="15">
        <v>0</v>
      </c>
      <c r="V28" s="15">
        <v>0</v>
      </c>
      <c r="W28" s="15"/>
      <c r="X28" s="15"/>
      <c r="Y28" s="15">
        <v>158096</v>
      </c>
      <c r="Z28" s="15">
        <v>0</v>
      </c>
      <c r="AA28" s="15">
        <v>158096</v>
      </c>
      <c r="AB28" s="15">
        <v>0</v>
      </c>
      <c r="AC28" s="6"/>
      <c r="AD28" s="15">
        <v>0</v>
      </c>
      <c r="AE28" s="6"/>
      <c r="AF28" s="6"/>
      <c r="AG28" s="6"/>
      <c r="AH28" s="7">
        <v>45504</v>
      </c>
    </row>
    <row r="29" spans="1:34" x14ac:dyDescent="0.35">
      <c r="A29" s="6">
        <v>891900441</v>
      </c>
      <c r="B29" s="6" t="s">
        <v>12</v>
      </c>
      <c r="C29" s="6" t="s">
        <v>16</v>
      </c>
      <c r="D29" s="6">
        <v>729764</v>
      </c>
      <c r="E29" s="6" t="s">
        <v>45</v>
      </c>
      <c r="F29" s="6" t="s">
        <v>88</v>
      </c>
      <c r="G29" s="7">
        <v>45475</v>
      </c>
      <c r="H29" s="7">
        <v>45504</v>
      </c>
      <c r="I29" s="7">
        <v>45519.587906631947</v>
      </c>
      <c r="J29" s="15">
        <v>293136</v>
      </c>
      <c r="K29" s="15">
        <v>293136</v>
      </c>
      <c r="L29" s="9" t="s">
        <v>14</v>
      </c>
      <c r="M29" s="9" t="s">
        <v>13</v>
      </c>
      <c r="N29" s="9" t="s">
        <v>14</v>
      </c>
      <c r="O29" s="6" t="s">
        <v>132</v>
      </c>
      <c r="P29" s="6" t="s">
        <v>111</v>
      </c>
      <c r="Q29" s="6" t="e">
        <v>#N/A</v>
      </c>
      <c r="R29" s="6"/>
      <c r="S29" s="6"/>
      <c r="T29" s="15">
        <v>0</v>
      </c>
      <c r="U29" s="15">
        <v>0</v>
      </c>
      <c r="V29" s="15">
        <v>0</v>
      </c>
      <c r="W29" s="15"/>
      <c r="X29" s="15"/>
      <c r="Y29" s="15">
        <v>0</v>
      </c>
      <c r="Z29" s="15">
        <v>0</v>
      </c>
      <c r="AA29" s="15">
        <v>0</v>
      </c>
      <c r="AB29" s="15">
        <v>0</v>
      </c>
      <c r="AC29" s="6"/>
      <c r="AD29" s="15">
        <v>0</v>
      </c>
      <c r="AE29" s="6"/>
      <c r="AF29" s="6"/>
      <c r="AG29" s="6"/>
      <c r="AH29" s="7">
        <v>45504</v>
      </c>
    </row>
    <row r="30" spans="1:34" x14ac:dyDescent="0.35">
      <c r="A30" s="6">
        <v>891900441</v>
      </c>
      <c r="B30" s="6" t="s">
        <v>12</v>
      </c>
      <c r="C30" s="6" t="s">
        <v>16</v>
      </c>
      <c r="D30" s="6">
        <v>732359</v>
      </c>
      <c r="E30" s="6" t="s">
        <v>46</v>
      </c>
      <c r="F30" s="6" t="s">
        <v>89</v>
      </c>
      <c r="G30" s="7">
        <v>45478</v>
      </c>
      <c r="H30" s="7">
        <v>45504</v>
      </c>
      <c r="I30" s="7">
        <v>45519.587906631947</v>
      </c>
      <c r="J30" s="15">
        <v>182369</v>
      </c>
      <c r="K30" s="15">
        <v>182369</v>
      </c>
      <c r="L30" s="9" t="s">
        <v>14</v>
      </c>
      <c r="M30" s="9" t="s">
        <v>13</v>
      </c>
      <c r="N30" s="9" t="s">
        <v>14</v>
      </c>
      <c r="O30" s="6" t="s">
        <v>132</v>
      </c>
      <c r="P30" s="6" t="s">
        <v>111</v>
      </c>
      <c r="Q30" s="6" t="e">
        <v>#N/A</v>
      </c>
      <c r="R30" s="6"/>
      <c r="S30" s="6"/>
      <c r="T30" s="15">
        <v>0</v>
      </c>
      <c r="U30" s="15">
        <v>0</v>
      </c>
      <c r="V30" s="15">
        <v>0</v>
      </c>
      <c r="W30" s="15"/>
      <c r="X30" s="15"/>
      <c r="Y30" s="15">
        <v>0</v>
      </c>
      <c r="Z30" s="15">
        <v>0</v>
      </c>
      <c r="AA30" s="15">
        <v>0</v>
      </c>
      <c r="AB30" s="15">
        <v>0</v>
      </c>
      <c r="AC30" s="6"/>
      <c r="AD30" s="15">
        <v>0</v>
      </c>
      <c r="AE30" s="6"/>
      <c r="AF30" s="6"/>
      <c r="AG30" s="6"/>
      <c r="AH30" s="7">
        <v>45504</v>
      </c>
    </row>
    <row r="31" spans="1:34" x14ac:dyDescent="0.35">
      <c r="A31" s="6">
        <v>891900441</v>
      </c>
      <c r="B31" s="6" t="s">
        <v>12</v>
      </c>
      <c r="C31" s="6" t="s">
        <v>16</v>
      </c>
      <c r="D31" s="6">
        <v>739848</v>
      </c>
      <c r="E31" s="6" t="s">
        <v>47</v>
      </c>
      <c r="F31" s="6" t="s">
        <v>90</v>
      </c>
      <c r="G31" s="7">
        <v>45489</v>
      </c>
      <c r="H31" s="7">
        <v>45504</v>
      </c>
      <c r="I31" s="7">
        <v>45519.587906631947</v>
      </c>
      <c r="J31" s="15">
        <v>100671</v>
      </c>
      <c r="K31" s="15">
        <v>100671</v>
      </c>
      <c r="L31" s="9" t="s">
        <v>14</v>
      </c>
      <c r="M31" s="9" t="s">
        <v>13</v>
      </c>
      <c r="N31" s="9" t="s">
        <v>14</v>
      </c>
      <c r="O31" s="6" t="s">
        <v>132</v>
      </c>
      <c r="P31" s="6" t="s">
        <v>111</v>
      </c>
      <c r="Q31" s="6" t="e">
        <v>#N/A</v>
      </c>
      <c r="R31" s="6"/>
      <c r="S31" s="6"/>
      <c r="T31" s="15">
        <v>0</v>
      </c>
      <c r="U31" s="15">
        <v>0</v>
      </c>
      <c r="V31" s="15">
        <v>0</v>
      </c>
      <c r="W31" s="15"/>
      <c r="X31" s="15"/>
      <c r="Y31" s="15">
        <v>0</v>
      </c>
      <c r="Z31" s="15">
        <v>0</v>
      </c>
      <c r="AA31" s="15">
        <v>0</v>
      </c>
      <c r="AB31" s="15">
        <v>0</v>
      </c>
      <c r="AC31" s="6"/>
      <c r="AD31" s="15">
        <v>0</v>
      </c>
      <c r="AE31" s="6"/>
      <c r="AF31" s="6"/>
      <c r="AG31" s="6"/>
      <c r="AH31" s="7">
        <v>45504</v>
      </c>
    </row>
    <row r="32" spans="1:34" x14ac:dyDescent="0.35">
      <c r="A32" s="6">
        <v>891900441</v>
      </c>
      <c r="B32" s="6" t="s">
        <v>12</v>
      </c>
      <c r="C32" s="6" t="s">
        <v>15</v>
      </c>
      <c r="D32" s="6">
        <v>785377</v>
      </c>
      <c r="E32" s="6" t="s">
        <v>48</v>
      </c>
      <c r="F32" s="6" t="s">
        <v>91</v>
      </c>
      <c r="G32" s="7">
        <v>41282</v>
      </c>
      <c r="H32" s="7">
        <v>41291</v>
      </c>
      <c r="I32" s="7">
        <v>41292</v>
      </c>
      <c r="J32" s="15">
        <v>84600</v>
      </c>
      <c r="K32" s="15">
        <v>84600</v>
      </c>
      <c r="L32" s="9" t="s">
        <v>14</v>
      </c>
      <c r="M32" s="9" t="s">
        <v>13</v>
      </c>
      <c r="N32" s="9" t="s">
        <v>14</v>
      </c>
      <c r="O32" s="6" t="s">
        <v>128</v>
      </c>
      <c r="P32" s="6" t="s">
        <v>108</v>
      </c>
      <c r="Q32" s="6" t="s">
        <v>128</v>
      </c>
      <c r="R32" s="6"/>
      <c r="S32" s="6"/>
      <c r="T32" s="15">
        <v>84600</v>
      </c>
      <c r="U32" s="15">
        <v>0</v>
      </c>
      <c r="V32" s="15">
        <v>0</v>
      </c>
      <c r="W32" s="15"/>
      <c r="X32" s="15"/>
      <c r="Y32" s="15">
        <v>84600</v>
      </c>
      <c r="Z32" s="15">
        <v>0</v>
      </c>
      <c r="AA32" s="15">
        <v>84600</v>
      </c>
      <c r="AB32" s="15">
        <v>0</v>
      </c>
      <c r="AC32" s="6"/>
      <c r="AD32" s="15">
        <f>VLOOKUP(F32,'[1]ESTADO DE CADA FACTURA'!$F:$AD,25,0)</f>
        <v>84600</v>
      </c>
      <c r="AE32" s="6">
        <f>VLOOKUP(F32,'[1]ESTADO DE CADA FACTURA'!$F:$AE,26,0)</f>
        <v>2200188477</v>
      </c>
      <c r="AF32" s="15">
        <f>VLOOKUP(F32,'[1]ESTADO DE CADA FACTURA'!$F:$AF,27,0)</f>
        <v>1781190</v>
      </c>
      <c r="AG32" s="6" t="str">
        <f>VLOOKUP(F32,'[1]ESTADO DE CADA FACTURA'!$F:$AG,28,0)</f>
        <v>10.07.2013</v>
      </c>
      <c r="AH32" s="7">
        <v>45504</v>
      </c>
    </row>
    <row r="33" spans="1:34" x14ac:dyDescent="0.35">
      <c r="A33" s="6">
        <v>891900441</v>
      </c>
      <c r="B33" s="6" t="s">
        <v>12</v>
      </c>
      <c r="C33" s="6" t="s">
        <v>15</v>
      </c>
      <c r="D33" s="6">
        <v>785378</v>
      </c>
      <c r="E33" s="6" t="s">
        <v>49</v>
      </c>
      <c r="F33" s="6" t="s">
        <v>92</v>
      </c>
      <c r="G33" s="7">
        <v>41282</v>
      </c>
      <c r="H33" s="7">
        <v>41291</v>
      </c>
      <c r="I33" s="7">
        <v>41292</v>
      </c>
      <c r="J33" s="15">
        <v>32200</v>
      </c>
      <c r="K33" s="15">
        <v>32200</v>
      </c>
      <c r="L33" s="9" t="s">
        <v>14</v>
      </c>
      <c r="M33" s="9" t="s">
        <v>13</v>
      </c>
      <c r="N33" s="9" t="s">
        <v>14</v>
      </c>
      <c r="O33" s="6" t="s">
        <v>128</v>
      </c>
      <c r="P33" s="6" t="s">
        <v>108</v>
      </c>
      <c r="Q33" s="6" t="s">
        <v>128</v>
      </c>
      <c r="R33" s="6"/>
      <c r="S33" s="6"/>
      <c r="T33" s="15">
        <v>32200</v>
      </c>
      <c r="U33" s="15">
        <v>0</v>
      </c>
      <c r="V33" s="15">
        <v>0</v>
      </c>
      <c r="W33" s="15"/>
      <c r="X33" s="15"/>
      <c r="Y33" s="15">
        <v>32200</v>
      </c>
      <c r="Z33" s="15">
        <v>0</v>
      </c>
      <c r="AA33" s="15">
        <v>32200</v>
      </c>
      <c r="AB33" s="15">
        <v>0</v>
      </c>
      <c r="AC33" s="6"/>
      <c r="AD33" s="15">
        <f>VLOOKUP(F33,'[1]ESTADO DE CADA FACTURA'!$F:$AD,25,0)</f>
        <v>32200</v>
      </c>
      <c r="AE33" s="6">
        <f>VLOOKUP(F33,'[1]ESTADO DE CADA FACTURA'!$F:$AE,26,0)</f>
        <v>2200188477</v>
      </c>
      <c r="AF33" s="15">
        <f>VLOOKUP(F33,'[1]ESTADO DE CADA FACTURA'!$F:$AF,27,0)</f>
        <v>1781190</v>
      </c>
      <c r="AG33" s="6" t="str">
        <f>VLOOKUP(F33,'[1]ESTADO DE CADA FACTURA'!$F:$AG,28,0)</f>
        <v>10.07.2013</v>
      </c>
      <c r="AH33" s="7">
        <v>45504</v>
      </c>
    </row>
    <row r="34" spans="1:34" x14ac:dyDescent="0.35">
      <c r="A34" s="6">
        <v>891900441</v>
      </c>
      <c r="B34" s="6" t="s">
        <v>12</v>
      </c>
      <c r="C34" s="6" t="s">
        <v>15</v>
      </c>
      <c r="D34" s="6">
        <v>785827</v>
      </c>
      <c r="E34" s="6" t="s">
        <v>50</v>
      </c>
      <c r="F34" s="6" t="s">
        <v>93</v>
      </c>
      <c r="G34" s="7">
        <v>41282</v>
      </c>
      <c r="H34" s="7">
        <v>41291</v>
      </c>
      <c r="I34" s="7">
        <v>41292</v>
      </c>
      <c r="J34" s="15">
        <v>53000</v>
      </c>
      <c r="K34" s="15">
        <v>53000</v>
      </c>
      <c r="L34" s="9" t="s">
        <v>14</v>
      </c>
      <c r="M34" s="9" t="s">
        <v>13</v>
      </c>
      <c r="N34" s="9" t="s">
        <v>14</v>
      </c>
      <c r="O34" s="6" t="s">
        <v>128</v>
      </c>
      <c r="P34" s="6" t="s">
        <v>108</v>
      </c>
      <c r="Q34" s="6" t="s">
        <v>128</v>
      </c>
      <c r="R34" s="6"/>
      <c r="S34" s="6"/>
      <c r="T34" s="15">
        <v>53000</v>
      </c>
      <c r="U34" s="15">
        <v>0</v>
      </c>
      <c r="V34" s="15">
        <v>0</v>
      </c>
      <c r="W34" s="15"/>
      <c r="X34" s="15"/>
      <c r="Y34" s="15">
        <v>53000</v>
      </c>
      <c r="Z34" s="15">
        <v>0</v>
      </c>
      <c r="AA34" s="15">
        <v>53000</v>
      </c>
      <c r="AB34" s="15">
        <v>0</v>
      </c>
      <c r="AC34" s="6"/>
      <c r="AD34" s="15">
        <f>VLOOKUP(F34,'[1]ESTADO DE CADA FACTURA'!$F:$AD,25,0)</f>
        <v>53000</v>
      </c>
      <c r="AE34" s="6">
        <f>VLOOKUP(F34,'[1]ESTADO DE CADA FACTURA'!$F:$AE,26,0)</f>
        <v>2200188477</v>
      </c>
      <c r="AF34" s="15">
        <f>VLOOKUP(F34,'[1]ESTADO DE CADA FACTURA'!$F:$AF,27,0)</f>
        <v>1781190</v>
      </c>
      <c r="AG34" s="6" t="str">
        <f>VLOOKUP(F34,'[1]ESTADO DE CADA FACTURA'!$F:$AG,28,0)</f>
        <v>10.07.2013</v>
      </c>
      <c r="AH34" s="7">
        <v>45504</v>
      </c>
    </row>
    <row r="35" spans="1:34" x14ac:dyDescent="0.35">
      <c r="A35" s="6">
        <v>891900441</v>
      </c>
      <c r="B35" s="6" t="s">
        <v>12</v>
      </c>
      <c r="C35" s="6" t="s">
        <v>15</v>
      </c>
      <c r="D35" s="6">
        <v>785829</v>
      </c>
      <c r="E35" s="6" t="s">
        <v>51</v>
      </c>
      <c r="F35" s="6" t="s">
        <v>94</v>
      </c>
      <c r="G35" s="7">
        <v>41282</v>
      </c>
      <c r="H35" s="7">
        <v>41291</v>
      </c>
      <c r="I35" s="7">
        <v>41292</v>
      </c>
      <c r="J35" s="15">
        <v>18900</v>
      </c>
      <c r="K35" s="15">
        <v>18900</v>
      </c>
      <c r="L35" s="9" t="s">
        <v>14</v>
      </c>
      <c r="M35" s="9" t="s">
        <v>13</v>
      </c>
      <c r="N35" s="9" t="s">
        <v>14</v>
      </c>
      <c r="O35" s="6" t="s">
        <v>128</v>
      </c>
      <c r="P35" s="6" t="s">
        <v>108</v>
      </c>
      <c r="Q35" s="6" t="s">
        <v>128</v>
      </c>
      <c r="R35" s="6"/>
      <c r="S35" s="6"/>
      <c r="T35" s="15">
        <v>18900</v>
      </c>
      <c r="U35" s="15">
        <v>0</v>
      </c>
      <c r="V35" s="15">
        <v>0</v>
      </c>
      <c r="W35" s="15"/>
      <c r="X35" s="15"/>
      <c r="Y35" s="15">
        <v>18900</v>
      </c>
      <c r="Z35" s="15">
        <v>0</v>
      </c>
      <c r="AA35" s="15">
        <v>18900</v>
      </c>
      <c r="AB35" s="15">
        <v>0</v>
      </c>
      <c r="AC35" s="6"/>
      <c r="AD35" s="15">
        <f>VLOOKUP(F35,'[1]ESTADO DE CADA FACTURA'!$F:$AD,25,0)</f>
        <v>18900</v>
      </c>
      <c r="AE35" s="6">
        <f>VLOOKUP(F35,'[1]ESTADO DE CADA FACTURA'!$F:$AE,26,0)</f>
        <v>2200188477</v>
      </c>
      <c r="AF35" s="15">
        <f>VLOOKUP(F35,'[1]ESTADO DE CADA FACTURA'!$F:$AF,27,0)</f>
        <v>1781190</v>
      </c>
      <c r="AG35" s="6" t="str">
        <f>VLOOKUP(F35,'[1]ESTADO DE CADA FACTURA'!$F:$AG,28,0)</f>
        <v>10.07.2013</v>
      </c>
      <c r="AH35" s="7">
        <v>45504</v>
      </c>
    </row>
    <row r="36" spans="1:34" x14ac:dyDescent="0.35">
      <c r="A36" s="6">
        <v>891900441</v>
      </c>
      <c r="B36" s="6" t="s">
        <v>12</v>
      </c>
      <c r="C36" s="6" t="s">
        <v>15</v>
      </c>
      <c r="D36" s="6">
        <v>786818</v>
      </c>
      <c r="E36" s="6" t="s">
        <v>52</v>
      </c>
      <c r="F36" s="6" t="s">
        <v>95</v>
      </c>
      <c r="G36" s="7">
        <v>41284</v>
      </c>
      <c r="H36" s="7">
        <v>41291</v>
      </c>
      <c r="I36" s="7">
        <v>41292</v>
      </c>
      <c r="J36" s="15">
        <v>84000</v>
      </c>
      <c r="K36" s="15">
        <v>84000</v>
      </c>
      <c r="L36" s="9" t="s">
        <v>14</v>
      </c>
      <c r="M36" s="9" t="s">
        <v>13</v>
      </c>
      <c r="N36" s="9" t="s">
        <v>14</v>
      </c>
      <c r="O36" s="6" t="s">
        <v>128</v>
      </c>
      <c r="P36" s="6" t="s">
        <v>108</v>
      </c>
      <c r="Q36" s="6" t="s">
        <v>128</v>
      </c>
      <c r="R36" s="6"/>
      <c r="S36" s="6"/>
      <c r="T36" s="15">
        <v>84000</v>
      </c>
      <c r="U36" s="15">
        <v>0</v>
      </c>
      <c r="V36" s="15">
        <v>0</v>
      </c>
      <c r="W36" s="15"/>
      <c r="X36" s="15"/>
      <c r="Y36" s="15">
        <v>84000</v>
      </c>
      <c r="Z36" s="15">
        <v>0</v>
      </c>
      <c r="AA36" s="15">
        <v>84000</v>
      </c>
      <c r="AB36" s="15">
        <v>0</v>
      </c>
      <c r="AC36" s="6"/>
      <c r="AD36" s="15">
        <f>VLOOKUP(F36,'[1]ESTADO DE CADA FACTURA'!$F:$AD,25,0)</f>
        <v>84000</v>
      </c>
      <c r="AE36" s="6">
        <f>VLOOKUP(F36,'[1]ESTADO DE CADA FACTURA'!$F:$AE,26,0)</f>
        <v>2200188477</v>
      </c>
      <c r="AF36" s="15">
        <f>VLOOKUP(F36,'[1]ESTADO DE CADA FACTURA'!$F:$AF,27,0)</f>
        <v>1781190</v>
      </c>
      <c r="AG36" s="6" t="str">
        <f>VLOOKUP(F36,'[1]ESTADO DE CADA FACTURA'!$F:$AG,28,0)</f>
        <v>10.07.2013</v>
      </c>
      <c r="AH36" s="7">
        <v>45504</v>
      </c>
    </row>
    <row r="37" spans="1:34" x14ac:dyDescent="0.35">
      <c r="A37" s="6">
        <v>891900441</v>
      </c>
      <c r="B37" s="6" t="s">
        <v>12</v>
      </c>
      <c r="C37" s="6" t="s">
        <v>15</v>
      </c>
      <c r="D37" s="6">
        <v>786851</v>
      </c>
      <c r="E37" s="6" t="s">
        <v>53</v>
      </c>
      <c r="F37" s="6" t="s">
        <v>96</v>
      </c>
      <c r="G37" s="7">
        <v>41284</v>
      </c>
      <c r="H37" s="7">
        <v>41291</v>
      </c>
      <c r="I37" s="7">
        <v>41292</v>
      </c>
      <c r="J37" s="15">
        <v>37800</v>
      </c>
      <c r="K37" s="15">
        <v>37800</v>
      </c>
      <c r="L37" s="9" t="s">
        <v>14</v>
      </c>
      <c r="M37" s="9" t="s">
        <v>13</v>
      </c>
      <c r="N37" s="9" t="s">
        <v>14</v>
      </c>
      <c r="O37" s="6" t="s">
        <v>128</v>
      </c>
      <c r="P37" s="6" t="s">
        <v>108</v>
      </c>
      <c r="Q37" s="6" t="s">
        <v>128</v>
      </c>
      <c r="R37" s="6"/>
      <c r="S37" s="6"/>
      <c r="T37" s="15">
        <v>37800</v>
      </c>
      <c r="U37" s="15">
        <v>0</v>
      </c>
      <c r="V37" s="15">
        <v>0</v>
      </c>
      <c r="W37" s="15"/>
      <c r="X37" s="15"/>
      <c r="Y37" s="15">
        <v>37800</v>
      </c>
      <c r="Z37" s="15">
        <v>0</v>
      </c>
      <c r="AA37" s="15">
        <v>37800</v>
      </c>
      <c r="AB37" s="15">
        <v>0</v>
      </c>
      <c r="AC37" s="6"/>
      <c r="AD37" s="15">
        <f>VLOOKUP(F37,'[1]ESTADO DE CADA FACTURA'!$F:$AD,25,0)</f>
        <v>37800</v>
      </c>
      <c r="AE37" s="6">
        <f>VLOOKUP(F37,'[1]ESTADO DE CADA FACTURA'!$F:$AE,26,0)</f>
        <v>2200188477</v>
      </c>
      <c r="AF37" s="15">
        <f>VLOOKUP(F37,'[1]ESTADO DE CADA FACTURA'!$F:$AF,27,0)</f>
        <v>1781190</v>
      </c>
      <c r="AG37" s="6" t="str">
        <f>VLOOKUP(F37,'[1]ESTADO DE CADA FACTURA'!$F:$AG,28,0)</f>
        <v>10.07.2013</v>
      </c>
      <c r="AH37" s="7">
        <v>45504</v>
      </c>
    </row>
    <row r="38" spans="1:34" x14ac:dyDescent="0.35">
      <c r="A38" s="6">
        <v>891900441</v>
      </c>
      <c r="B38" s="6" t="s">
        <v>12</v>
      </c>
      <c r="C38" s="6" t="s">
        <v>15</v>
      </c>
      <c r="D38" s="6">
        <v>788524</v>
      </c>
      <c r="E38" s="6" t="s">
        <v>54</v>
      </c>
      <c r="F38" s="6" t="s">
        <v>97</v>
      </c>
      <c r="G38" s="7">
        <v>41289</v>
      </c>
      <c r="H38" s="7">
        <v>41291</v>
      </c>
      <c r="I38" s="7">
        <v>41292</v>
      </c>
      <c r="J38" s="15">
        <v>76400</v>
      </c>
      <c r="K38" s="15">
        <v>76400</v>
      </c>
      <c r="L38" s="9" t="s">
        <v>14</v>
      </c>
      <c r="M38" s="9" t="s">
        <v>13</v>
      </c>
      <c r="N38" s="9" t="s">
        <v>14</v>
      </c>
      <c r="O38" s="6" t="s">
        <v>128</v>
      </c>
      <c r="P38" s="6" t="s">
        <v>108</v>
      </c>
      <c r="Q38" s="6" t="s">
        <v>128</v>
      </c>
      <c r="R38" s="6"/>
      <c r="S38" s="6"/>
      <c r="T38" s="15">
        <v>76400</v>
      </c>
      <c r="U38" s="15">
        <v>0</v>
      </c>
      <c r="V38" s="15">
        <v>0</v>
      </c>
      <c r="W38" s="15"/>
      <c r="X38" s="15"/>
      <c r="Y38" s="15">
        <v>76400</v>
      </c>
      <c r="Z38" s="15">
        <v>0</v>
      </c>
      <c r="AA38" s="15">
        <v>76400</v>
      </c>
      <c r="AB38" s="15">
        <v>0</v>
      </c>
      <c r="AC38" s="6"/>
      <c r="AD38" s="15">
        <f>VLOOKUP(F38,'[1]ESTADO DE CADA FACTURA'!$F:$AD,25,0)</f>
        <v>76400</v>
      </c>
      <c r="AE38" s="6">
        <f>VLOOKUP(F38,'[1]ESTADO DE CADA FACTURA'!$F:$AE,26,0)</f>
        <v>2200188477</v>
      </c>
      <c r="AF38" s="15">
        <f>VLOOKUP(F38,'[1]ESTADO DE CADA FACTURA'!$F:$AF,27,0)</f>
        <v>1781190</v>
      </c>
      <c r="AG38" s="6" t="str">
        <f>VLOOKUP(F38,'[1]ESTADO DE CADA FACTURA'!$F:$AG,28,0)</f>
        <v>10.07.2013</v>
      </c>
      <c r="AH38" s="7">
        <v>45504</v>
      </c>
    </row>
    <row r="39" spans="1:34" x14ac:dyDescent="0.35">
      <c r="A39" s="6">
        <v>891900441</v>
      </c>
      <c r="B39" s="6" t="s">
        <v>12</v>
      </c>
      <c r="C39" s="6" t="s">
        <v>15</v>
      </c>
      <c r="D39" s="6">
        <v>2017779</v>
      </c>
      <c r="E39" s="6" t="s">
        <v>55</v>
      </c>
      <c r="F39" s="6" t="s">
        <v>98</v>
      </c>
      <c r="G39" s="7">
        <v>43835</v>
      </c>
      <c r="H39" s="7">
        <v>43857</v>
      </c>
      <c r="I39" s="7">
        <v>43893</v>
      </c>
      <c r="J39" s="15">
        <v>97849</v>
      </c>
      <c r="K39" s="15">
        <v>97849</v>
      </c>
      <c r="L39" s="9" t="s">
        <v>14</v>
      </c>
      <c r="M39" s="9" t="s">
        <v>13</v>
      </c>
      <c r="N39" s="9" t="s">
        <v>14</v>
      </c>
      <c r="O39" s="6" t="s">
        <v>128</v>
      </c>
      <c r="P39" s="6" t="s">
        <v>108</v>
      </c>
      <c r="Q39" s="6" t="s">
        <v>128</v>
      </c>
      <c r="R39" s="6"/>
      <c r="S39" s="6"/>
      <c r="T39" s="15">
        <v>97849</v>
      </c>
      <c r="U39" s="15">
        <v>0</v>
      </c>
      <c r="V39" s="15">
        <v>0</v>
      </c>
      <c r="W39" s="15"/>
      <c r="X39" s="15"/>
      <c r="Y39" s="15">
        <v>97849</v>
      </c>
      <c r="Z39" s="15">
        <v>0</v>
      </c>
      <c r="AA39" s="15">
        <v>97849</v>
      </c>
      <c r="AB39" s="15">
        <v>0</v>
      </c>
      <c r="AC39" s="6"/>
      <c r="AD39" s="15">
        <f>VLOOKUP(F39,'[1]ESTADO DE CADA FACTURA'!$F:$AD,25,0)</f>
        <v>97849</v>
      </c>
      <c r="AE39" s="6">
        <f>VLOOKUP(F39,'[1]ESTADO DE CADA FACTURA'!$F:$AE,26,0)</f>
        <v>4800037627</v>
      </c>
      <c r="AF39" s="15">
        <f>VLOOKUP(F39,'[1]ESTADO DE CADA FACTURA'!$F:$AF,27,0)</f>
        <v>5380376</v>
      </c>
      <c r="AG39" s="6" t="str">
        <f>VLOOKUP(F39,'[1]ESTADO DE CADA FACTURA'!$F:$AG,28,0)</f>
        <v>28.04.2020</v>
      </c>
      <c r="AH39" s="7">
        <v>45504</v>
      </c>
    </row>
    <row r="40" spans="1:34" x14ac:dyDescent="0.35">
      <c r="A40" s="6">
        <v>891900441</v>
      </c>
      <c r="B40" s="6" t="s">
        <v>12</v>
      </c>
      <c r="C40" s="6" t="s">
        <v>15</v>
      </c>
      <c r="D40" s="6">
        <v>2017964</v>
      </c>
      <c r="E40" s="6" t="s">
        <v>56</v>
      </c>
      <c r="F40" s="6" t="s">
        <v>99</v>
      </c>
      <c r="G40" s="7">
        <v>43836</v>
      </c>
      <c r="H40" s="7">
        <v>43857</v>
      </c>
      <c r="I40" s="7">
        <v>43893</v>
      </c>
      <c r="J40" s="15">
        <v>195497</v>
      </c>
      <c r="K40" s="15">
        <v>195497</v>
      </c>
      <c r="L40" s="9" t="s">
        <v>14</v>
      </c>
      <c r="M40" s="9" t="s">
        <v>13</v>
      </c>
      <c r="N40" s="9" t="s">
        <v>14</v>
      </c>
      <c r="O40" s="6" t="s">
        <v>128</v>
      </c>
      <c r="P40" s="6" t="s">
        <v>108</v>
      </c>
      <c r="Q40" s="6" t="s">
        <v>128</v>
      </c>
      <c r="R40" s="6"/>
      <c r="S40" s="6"/>
      <c r="T40" s="15">
        <v>195497</v>
      </c>
      <c r="U40" s="15">
        <v>0</v>
      </c>
      <c r="V40" s="15">
        <v>0</v>
      </c>
      <c r="W40" s="15"/>
      <c r="X40" s="15"/>
      <c r="Y40" s="15">
        <v>195497</v>
      </c>
      <c r="Z40" s="15">
        <v>0</v>
      </c>
      <c r="AA40" s="15">
        <v>195497</v>
      </c>
      <c r="AB40" s="15">
        <v>0</v>
      </c>
      <c r="AC40" s="6"/>
      <c r="AD40" s="15">
        <f>VLOOKUP(F40,'[1]ESTADO DE CADA FACTURA'!$F:$AD,25,0)</f>
        <v>195497</v>
      </c>
      <c r="AE40" s="6">
        <f>VLOOKUP(F40,'[1]ESTADO DE CADA FACTURA'!$F:$AE,26,0)</f>
        <v>4800037627</v>
      </c>
      <c r="AF40" s="15">
        <f>VLOOKUP(F40,'[1]ESTADO DE CADA FACTURA'!$F:$AF,27,0)</f>
        <v>5380376</v>
      </c>
      <c r="AG40" s="6" t="str">
        <f>VLOOKUP(F40,'[1]ESTADO DE CADA FACTURA'!$F:$AG,28,0)</f>
        <v>28.04.2020</v>
      </c>
      <c r="AH40" s="7">
        <v>45504</v>
      </c>
    </row>
    <row r="41" spans="1:34" x14ac:dyDescent="0.35">
      <c r="A41" s="6">
        <v>891900441</v>
      </c>
      <c r="B41" s="6" t="s">
        <v>12</v>
      </c>
      <c r="C41" s="6" t="s">
        <v>15</v>
      </c>
      <c r="D41" s="6">
        <v>2025437</v>
      </c>
      <c r="E41" s="6" t="s">
        <v>57</v>
      </c>
      <c r="F41" s="6" t="s">
        <v>100</v>
      </c>
      <c r="G41" s="7">
        <v>43850</v>
      </c>
      <c r="H41" s="7">
        <v>43857</v>
      </c>
      <c r="I41" s="7">
        <v>43893</v>
      </c>
      <c r="J41" s="15">
        <v>85554</v>
      </c>
      <c r="K41" s="15">
        <v>85554</v>
      </c>
      <c r="L41" s="9" t="s">
        <v>14</v>
      </c>
      <c r="M41" s="9" t="s">
        <v>13</v>
      </c>
      <c r="N41" s="9" t="s">
        <v>14</v>
      </c>
      <c r="O41" s="6" t="s">
        <v>128</v>
      </c>
      <c r="P41" s="6" t="s">
        <v>108</v>
      </c>
      <c r="Q41" s="6" t="s">
        <v>128</v>
      </c>
      <c r="R41" s="6"/>
      <c r="S41" s="6"/>
      <c r="T41" s="15">
        <v>85554</v>
      </c>
      <c r="U41" s="15">
        <v>0</v>
      </c>
      <c r="V41" s="15">
        <v>0</v>
      </c>
      <c r="W41" s="15"/>
      <c r="X41" s="15"/>
      <c r="Y41" s="15">
        <v>85554</v>
      </c>
      <c r="Z41" s="15">
        <v>0</v>
      </c>
      <c r="AA41" s="15">
        <v>85554</v>
      </c>
      <c r="AB41" s="15">
        <v>0</v>
      </c>
      <c r="AC41" s="6"/>
      <c r="AD41" s="15">
        <f>VLOOKUP(F41,'[1]ESTADO DE CADA FACTURA'!$F:$AD,25,0)</f>
        <v>85554</v>
      </c>
      <c r="AE41" s="6">
        <f>VLOOKUP(F41,'[1]ESTADO DE CADA FACTURA'!$F:$AE,26,0)</f>
        <v>4800037627</v>
      </c>
      <c r="AF41" s="15">
        <f>VLOOKUP(F41,'[1]ESTADO DE CADA FACTURA'!$F:$AF,27,0)</f>
        <v>5380376</v>
      </c>
      <c r="AG41" s="6" t="str">
        <f>VLOOKUP(F41,'[1]ESTADO DE CADA FACTURA'!$F:$AG,28,0)</f>
        <v>28.04.2020</v>
      </c>
      <c r="AH41" s="7">
        <v>45504</v>
      </c>
    </row>
    <row r="42" spans="1:34" x14ac:dyDescent="0.35">
      <c r="A42" s="6">
        <v>891900441</v>
      </c>
      <c r="B42" s="6" t="s">
        <v>12</v>
      </c>
      <c r="C42" s="6" t="s">
        <v>15</v>
      </c>
      <c r="D42" s="6">
        <v>2060962</v>
      </c>
      <c r="E42" s="6" t="s">
        <v>58</v>
      </c>
      <c r="F42" s="6" t="s">
        <v>101</v>
      </c>
      <c r="G42" s="7">
        <v>43918</v>
      </c>
      <c r="H42" s="7">
        <v>43938</v>
      </c>
      <c r="I42" s="7">
        <v>44008</v>
      </c>
      <c r="J42" s="15">
        <v>67832</v>
      </c>
      <c r="K42" s="15">
        <v>67832</v>
      </c>
      <c r="L42" s="9" t="s">
        <v>14</v>
      </c>
      <c r="M42" s="9" t="s">
        <v>13</v>
      </c>
      <c r="N42" s="9" t="s">
        <v>14</v>
      </c>
      <c r="O42" s="6" t="s">
        <v>128</v>
      </c>
      <c r="P42" s="6" t="s">
        <v>108</v>
      </c>
      <c r="Q42" s="6" t="s">
        <v>128</v>
      </c>
      <c r="R42" s="6"/>
      <c r="S42" s="6"/>
      <c r="T42" s="15">
        <v>67832</v>
      </c>
      <c r="U42" s="15">
        <v>0</v>
      </c>
      <c r="V42" s="15">
        <v>0</v>
      </c>
      <c r="W42" s="15"/>
      <c r="X42" s="15"/>
      <c r="Y42" s="15">
        <v>67832</v>
      </c>
      <c r="Z42" s="15">
        <v>0</v>
      </c>
      <c r="AA42" s="15">
        <v>67832</v>
      </c>
      <c r="AB42" s="15">
        <v>0</v>
      </c>
      <c r="AC42" s="6"/>
      <c r="AD42" s="15">
        <f>VLOOKUP(F42,'[1]ESTADO DE CADA FACTURA'!$F:$AD,25,0)</f>
        <v>67832</v>
      </c>
      <c r="AE42" s="6">
        <f>VLOOKUP(F42,'[1]ESTADO DE CADA FACTURA'!$F:$AE,26,0)</f>
        <v>4800042035</v>
      </c>
      <c r="AF42" s="6">
        <f>VLOOKUP(F42,'[1]ESTADO DE CADA FACTURA'!$F:$AF,27,0)</f>
        <v>434865</v>
      </c>
      <c r="AG42" s="6" t="str">
        <f>VLOOKUP(F42,'[1]ESTADO DE CADA FACTURA'!$F:$AG,28,0)</f>
        <v>29.10.2020</v>
      </c>
      <c r="AH42" s="7">
        <v>45504</v>
      </c>
    </row>
    <row r="43" spans="1:34" x14ac:dyDescent="0.35">
      <c r="A43" s="6">
        <v>891900441</v>
      </c>
      <c r="B43" s="6" t="s">
        <v>12</v>
      </c>
      <c r="C43" s="6" t="s">
        <v>15</v>
      </c>
      <c r="D43" s="6">
        <v>2062767</v>
      </c>
      <c r="E43" s="6" t="s">
        <v>59</v>
      </c>
      <c r="F43" s="6" t="s">
        <v>102</v>
      </c>
      <c r="G43" s="7">
        <v>43929</v>
      </c>
      <c r="H43" s="7">
        <v>43938</v>
      </c>
      <c r="I43" s="7">
        <v>44000</v>
      </c>
      <c r="J43" s="15">
        <v>66013</v>
      </c>
      <c r="K43" s="15">
        <v>66013</v>
      </c>
      <c r="L43" s="9" t="s">
        <v>14</v>
      </c>
      <c r="M43" s="9" t="s">
        <v>13</v>
      </c>
      <c r="N43" s="9" t="s">
        <v>14</v>
      </c>
      <c r="O43" s="6" t="s">
        <v>128</v>
      </c>
      <c r="P43" s="6" t="s">
        <v>108</v>
      </c>
      <c r="Q43" s="6" t="s">
        <v>128</v>
      </c>
      <c r="R43" s="6"/>
      <c r="S43" s="6"/>
      <c r="T43" s="15">
        <v>66013</v>
      </c>
      <c r="U43" s="15">
        <v>0</v>
      </c>
      <c r="V43" s="15">
        <v>0</v>
      </c>
      <c r="W43" s="15"/>
      <c r="X43" s="15"/>
      <c r="Y43" s="15">
        <v>66013</v>
      </c>
      <c r="Z43" s="15">
        <v>0</v>
      </c>
      <c r="AA43" s="15">
        <v>66013</v>
      </c>
      <c r="AB43" s="15">
        <v>0</v>
      </c>
      <c r="AC43" s="6"/>
      <c r="AD43" s="15">
        <f>VLOOKUP(F43,'[1]ESTADO DE CADA FACTURA'!$F:$AD,25,0)</f>
        <v>66013</v>
      </c>
      <c r="AE43" s="6">
        <f>VLOOKUP(F43,'[1]ESTADO DE CADA FACTURA'!$F:$AE,26,0)</f>
        <v>4800039759</v>
      </c>
      <c r="AF43" s="6">
        <f>VLOOKUP(F43,'[1]ESTADO DE CADA FACTURA'!$F:$AF,27,0)</f>
        <v>199585</v>
      </c>
      <c r="AG43" s="6" t="str">
        <f>VLOOKUP(F43,'[1]ESTADO DE CADA FACTURA'!$F:$AG,28,0)</f>
        <v>23.07.2020</v>
      </c>
      <c r="AH43" s="7">
        <v>45504</v>
      </c>
    </row>
    <row r="44" spans="1:34" x14ac:dyDescent="0.35">
      <c r="A44" s="6">
        <v>891900441</v>
      </c>
      <c r="B44" s="6" t="s">
        <v>12</v>
      </c>
      <c r="C44" s="6" t="s">
        <v>15</v>
      </c>
      <c r="D44" s="6">
        <v>2063169</v>
      </c>
      <c r="E44" s="6" t="s">
        <v>60</v>
      </c>
      <c r="F44" s="6" t="s">
        <v>103</v>
      </c>
      <c r="G44" s="7">
        <v>43934</v>
      </c>
      <c r="H44" s="7">
        <v>43938</v>
      </c>
      <c r="I44" s="7">
        <v>44000</v>
      </c>
      <c r="J44" s="15">
        <v>133572</v>
      </c>
      <c r="K44" s="15">
        <v>133572</v>
      </c>
      <c r="L44" s="9" t="s">
        <v>14</v>
      </c>
      <c r="M44" s="9" t="s">
        <v>13</v>
      </c>
      <c r="N44" s="9" t="s">
        <v>14</v>
      </c>
      <c r="O44" s="6" t="s">
        <v>128</v>
      </c>
      <c r="P44" s="6" t="s">
        <v>108</v>
      </c>
      <c r="Q44" s="6" t="s">
        <v>128</v>
      </c>
      <c r="R44" s="6"/>
      <c r="S44" s="6"/>
      <c r="T44" s="15">
        <v>133572</v>
      </c>
      <c r="U44" s="15">
        <v>0</v>
      </c>
      <c r="V44" s="15">
        <v>0</v>
      </c>
      <c r="W44" s="15"/>
      <c r="X44" s="15"/>
      <c r="Y44" s="15">
        <v>133572</v>
      </c>
      <c r="Z44" s="15">
        <v>0</v>
      </c>
      <c r="AA44" s="15">
        <v>133572</v>
      </c>
      <c r="AB44" s="15">
        <v>0</v>
      </c>
      <c r="AC44" s="6"/>
      <c r="AD44" s="15">
        <f>VLOOKUP(F44,'[1]ESTADO DE CADA FACTURA'!$F:$AD,25,0)</f>
        <v>133572</v>
      </c>
      <c r="AE44" s="6">
        <f>VLOOKUP(F44,'[1]ESTADO DE CADA FACTURA'!$F:$AE,26,0)</f>
        <v>4800039759</v>
      </c>
      <c r="AF44" s="6">
        <f>VLOOKUP(F44,'[1]ESTADO DE CADA FACTURA'!$F:$AF,27,0)</f>
        <v>199585</v>
      </c>
      <c r="AG44" s="6" t="str">
        <f>VLOOKUP(F44,'[1]ESTADO DE CADA FACTURA'!$F:$AG,28,0)</f>
        <v>23.07.2020</v>
      </c>
      <c r="AH44" s="7">
        <v>45504</v>
      </c>
    </row>
    <row r="45" spans="1:34" x14ac:dyDescent="0.35">
      <c r="A45" s="6">
        <v>891900441</v>
      </c>
      <c r="B45" s="6" t="s">
        <v>12</v>
      </c>
      <c r="C45" s="6" t="s">
        <v>15</v>
      </c>
      <c r="D45" s="6">
        <v>2063243</v>
      </c>
      <c r="E45" s="6" t="s">
        <v>61</v>
      </c>
      <c r="F45" s="6" t="s">
        <v>104</v>
      </c>
      <c r="G45" s="7">
        <v>43934</v>
      </c>
      <c r="H45" s="7">
        <v>43938</v>
      </c>
      <c r="I45" s="7">
        <v>44008</v>
      </c>
      <c r="J45" s="15">
        <v>367033</v>
      </c>
      <c r="K45" s="15">
        <v>367033</v>
      </c>
      <c r="L45" s="9" t="s">
        <v>14</v>
      </c>
      <c r="M45" s="9" t="s">
        <v>13</v>
      </c>
      <c r="N45" s="9" t="s">
        <v>14</v>
      </c>
      <c r="O45" s="6" t="s">
        <v>128</v>
      </c>
      <c r="P45" s="6" t="s">
        <v>108</v>
      </c>
      <c r="Q45" s="6" t="s">
        <v>128</v>
      </c>
      <c r="R45" s="6"/>
      <c r="S45" s="6"/>
      <c r="T45" s="15">
        <v>367033</v>
      </c>
      <c r="U45" s="15">
        <v>0</v>
      </c>
      <c r="V45" s="15">
        <v>0</v>
      </c>
      <c r="W45" s="15"/>
      <c r="X45" s="15"/>
      <c r="Y45" s="15">
        <v>367033</v>
      </c>
      <c r="Z45" s="15">
        <v>0</v>
      </c>
      <c r="AA45" s="15">
        <v>367033</v>
      </c>
      <c r="AB45" s="15">
        <v>0</v>
      </c>
      <c r="AC45" s="6"/>
      <c r="AD45" s="15">
        <f>VLOOKUP(F45,'[1]ESTADO DE CADA FACTURA'!$F:$AD,25,0)</f>
        <v>367033</v>
      </c>
      <c r="AE45" s="6">
        <f>VLOOKUP(F45,'[1]ESTADO DE CADA FACTURA'!$F:$AE,26,0)</f>
        <v>4800042035</v>
      </c>
      <c r="AF45" s="6">
        <f>VLOOKUP(F45,'[1]ESTADO DE CADA FACTURA'!$F:$AF,27,0)</f>
        <v>434865</v>
      </c>
      <c r="AG45" s="6" t="str">
        <f>VLOOKUP(F45,'[1]ESTADO DE CADA FACTURA'!$F:$AG,28,0)</f>
        <v>29.10.2020</v>
      </c>
      <c r="AH45" s="7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1:K1048576 T1:AB1 AD1 U18:U1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7" sqref="I27"/>
    </sheetView>
  </sheetViews>
  <sheetFormatPr baseColWidth="10" defaultRowHeight="12.5" x14ac:dyDescent="0.25"/>
  <cols>
    <col min="1" max="1" width="1" style="37" customWidth="1"/>
    <col min="2" max="2" width="7.81640625" style="37" customWidth="1"/>
    <col min="3" max="3" width="17.54296875" style="37" customWidth="1"/>
    <col min="4" max="4" width="11.54296875" style="37" customWidth="1"/>
    <col min="5" max="6" width="11.453125" style="37" customWidth="1"/>
    <col min="7" max="7" width="8.1796875" style="37" customWidth="1"/>
    <col min="8" max="8" width="20.81640625" style="37" customWidth="1"/>
    <col min="9" max="9" width="25.453125" style="37" customWidth="1"/>
    <col min="10" max="10" width="12.453125" style="37" customWidth="1"/>
    <col min="11" max="11" width="1.7265625" style="37" customWidth="1"/>
    <col min="12" max="12" width="8.7265625" style="37" customWidth="1"/>
    <col min="13" max="13" width="16.54296875" style="66" bestFit="1" customWidth="1"/>
    <col min="14" max="14" width="13.81640625" style="37" bestFit="1" customWidth="1"/>
    <col min="15" max="15" width="7.453125" style="37" bestFit="1" customWidth="1"/>
    <col min="16" max="16" width="13.26953125" style="37" bestFit="1" customWidth="1"/>
    <col min="17" max="225" width="10.90625" style="37"/>
    <col min="226" max="226" width="4.453125" style="37" customWidth="1"/>
    <col min="227" max="227" width="10.90625" style="37"/>
    <col min="228" max="228" width="17.54296875" style="37" customWidth="1"/>
    <col min="229" max="229" width="11.54296875" style="37" customWidth="1"/>
    <col min="230" max="233" width="10.90625" style="37"/>
    <col min="234" max="234" width="22.54296875" style="37" customWidth="1"/>
    <col min="235" max="235" width="14" style="37" customWidth="1"/>
    <col min="236" max="236" width="1.7265625" style="37" customWidth="1"/>
    <col min="237" max="481" width="10.90625" style="37"/>
    <col min="482" max="482" width="4.453125" style="37" customWidth="1"/>
    <col min="483" max="483" width="10.90625" style="37"/>
    <col min="484" max="484" width="17.54296875" style="37" customWidth="1"/>
    <col min="485" max="485" width="11.54296875" style="37" customWidth="1"/>
    <col min="486" max="489" width="10.90625" style="37"/>
    <col min="490" max="490" width="22.54296875" style="37" customWidth="1"/>
    <col min="491" max="491" width="14" style="37" customWidth="1"/>
    <col min="492" max="492" width="1.7265625" style="37" customWidth="1"/>
    <col min="493" max="737" width="10.90625" style="37"/>
    <col min="738" max="738" width="4.453125" style="37" customWidth="1"/>
    <col min="739" max="739" width="10.90625" style="37"/>
    <col min="740" max="740" width="17.54296875" style="37" customWidth="1"/>
    <col min="741" max="741" width="11.54296875" style="37" customWidth="1"/>
    <col min="742" max="745" width="10.90625" style="37"/>
    <col min="746" max="746" width="22.54296875" style="37" customWidth="1"/>
    <col min="747" max="747" width="14" style="37" customWidth="1"/>
    <col min="748" max="748" width="1.7265625" style="37" customWidth="1"/>
    <col min="749" max="993" width="10.90625" style="37"/>
    <col min="994" max="994" width="4.453125" style="37" customWidth="1"/>
    <col min="995" max="995" width="10.90625" style="37"/>
    <col min="996" max="996" width="17.54296875" style="37" customWidth="1"/>
    <col min="997" max="997" width="11.54296875" style="37" customWidth="1"/>
    <col min="998" max="1001" width="10.90625" style="37"/>
    <col min="1002" max="1002" width="22.54296875" style="37" customWidth="1"/>
    <col min="1003" max="1003" width="14" style="37" customWidth="1"/>
    <col min="1004" max="1004" width="1.7265625" style="37" customWidth="1"/>
    <col min="1005" max="1249" width="10.90625" style="37"/>
    <col min="1250" max="1250" width="4.453125" style="37" customWidth="1"/>
    <col min="1251" max="1251" width="10.90625" style="37"/>
    <col min="1252" max="1252" width="17.54296875" style="37" customWidth="1"/>
    <col min="1253" max="1253" width="11.54296875" style="37" customWidth="1"/>
    <col min="1254" max="1257" width="10.90625" style="37"/>
    <col min="1258" max="1258" width="22.54296875" style="37" customWidth="1"/>
    <col min="1259" max="1259" width="14" style="37" customWidth="1"/>
    <col min="1260" max="1260" width="1.7265625" style="37" customWidth="1"/>
    <col min="1261" max="1505" width="10.90625" style="37"/>
    <col min="1506" max="1506" width="4.453125" style="37" customWidth="1"/>
    <col min="1507" max="1507" width="10.90625" style="37"/>
    <col min="1508" max="1508" width="17.54296875" style="37" customWidth="1"/>
    <col min="1509" max="1509" width="11.54296875" style="37" customWidth="1"/>
    <col min="1510" max="1513" width="10.90625" style="37"/>
    <col min="1514" max="1514" width="22.54296875" style="37" customWidth="1"/>
    <col min="1515" max="1515" width="14" style="37" customWidth="1"/>
    <col min="1516" max="1516" width="1.7265625" style="37" customWidth="1"/>
    <col min="1517" max="1761" width="10.90625" style="37"/>
    <col min="1762" max="1762" width="4.453125" style="37" customWidth="1"/>
    <col min="1763" max="1763" width="10.90625" style="37"/>
    <col min="1764" max="1764" width="17.54296875" style="37" customWidth="1"/>
    <col min="1765" max="1765" width="11.54296875" style="37" customWidth="1"/>
    <col min="1766" max="1769" width="10.90625" style="37"/>
    <col min="1770" max="1770" width="22.54296875" style="37" customWidth="1"/>
    <col min="1771" max="1771" width="14" style="37" customWidth="1"/>
    <col min="1772" max="1772" width="1.7265625" style="37" customWidth="1"/>
    <col min="1773" max="2017" width="10.90625" style="37"/>
    <col min="2018" max="2018" width="4.453125" style="37" customWidth="1"/>
    <col min="2019" max="2019" width="10.90625" style="37"/>
    <col min="2020" max="2020" width="17.54296875" style="37" customWidth="1"/>
    <col min="2021" max="2021" width="11.54296875" style="37" customWidth="1"/>
    <col min="2022" max="2025" width="10.90625" style="37"/>
    <col min="2026" max="2026" width="22.54296875" style="37" customWidth="1"/>
    <col min="2027" max="2027" width="14" style="37" customWidth="1"/>
    <col min="2028" max="2028" width="1.7265625" style="37" customWidth="1"/>
    <col min="2029" max="2273" width="10.90625" style="37"/>
    <col min="2274" max="2274" width="4.453125" style="37" customWidth="1"/>
    <col min="2275" max="2275" width="10.90625" style="37"/>
    <col min="2276" max="2276" width="17.54296875" style="37" customWidth="1"/>
    <col min="2277" max="2277" width="11.54296875" style="37" customWidth="1"/>
    <col min="2278" max="2281" width="10.90625" style="37"/>
    <col min="2282" max="2282" width="22.54296875" style="37" customWidth="1"/>
    <col min="2283" max="2283" width="14" style="37" customWidth="1"/>
    <col min="2284" max="2284" width="1.7265625" style="37" customWidth="1"/>
    <col min="2285" max="2529" width="10.90625" style="37"/>
    <col min="2530" max="2530" width="4.453125" style="37" customWidth="1"/>
    <col min="2531" max="2531" width="10.90625" style="37"/>
    <col min="2532" max="2532" width="17.54296875" style="37" customWidth="1"/>
    <col min="2533" max="2533" width="11.54296875" style="37" customWidth="1"/>
    <col min="2534" max="2537" width="10.90625" style="37"/>
    <col min="2538" max="2538" width="22.54296875" style="37" customWidth="1"/>
    <col min="2539" max="2539" width="14" style="37" customWidth="1"/>
    <col min="2540" max="2540" width="1.7265625" style="37" customWidth="1"/>
    <col min="2541" max="2785" width="10.90625" style="37"/>
    <col min="2786" max="2786" width="4.453125" style="37" customWidth="1"/>
    <col min="2787" max="2787" width="10.90625" style="37"/>
    <col min="2788" max="2788" width="17.54296875" style="37" customWidth="1"/>
    <col min="2789" max="2789" width="11.54296875" style="37" customWidth="1"/>
    <col min="2790" max="2793" width="10.90625" style="37"/>
    <col min="2794" max="2794" width="22.54296875" style="37" customWidth="1"/>
    <col min="2795" max="2795" width="14" style="37" customWidth="1"/>
    <col min="2796" max="2796" width="1.7265625" style="37" customWidth="1"/>
    <col min="2797" max="3041" width="10.90625" style="37"/>
    <col min="3042" max="3042" width="4.453125" style="37" customWidth="1"/>
    <col min="3043" max="3043" width="10.90625" style="37"/>
    <col min="3044" max="3044" width="17.54296875" style="37" customWidth="1"/>
    <col min="3045" max="3045" width="11.54296875" style="37" customWidth="1"/>
    <col min="3046" max="3049" width="10.90625" style="37"/>
    <col min="3050" max="3050" width="22.54296875" style="37" customWidth="1"/>
    <col min="3051" max="3051" width="14" style="37" customWidth="1"/>
    <col min="3052" max="3052" width="1.7265625" style="37" customWidth="1"/>
    <col min="3053" max="3297" width="10.90625" style="37"/>
    <col min="3298" max="3298" width="4.453125" style="37" customWidth="1"/>
    <col min="3299" max="3299" width="10.90625" style="37"/>
    <col min="3300" max="3300" width="17.54296875" style="37" customWidth="1"/>
    <col min="3301" max="3301" width="11.54296875" style="37" customWidth="1"/>
    <col min="3302" max="3305" width="10.90625" style="37"/>
    <col min="3306" max="3306" width="22.54296875" style="37" customWidth="1"/>
    <col min="3307" max="3307" width="14" style="37" customWidth="1"/>
    <col min="3308" max="3308" width="1.7265625" style="37" customWidth="1"/>
    <col min="3309" max="3553" width="10.90625" style="37"/>
    <col min="3554" max="3554" width="4.453125" style="37" customWidth="1"/>
    <col min="3555" max="3555" width="10.90625" style="37"/>
    <col min="3556" max="3556" width="17.54296875" style="37" customWidth="1"/>
    <col min="3557" max="3557" width="11.54296875" style="37" customWidth="1"/>
    <col min="3558" max="3561" width="10.90625" style="37"/>
    <col min="3562" max="3562" width="22.54296875" style="37" customWidth="1"/>
    <col min="3563" max="3563" width="14" style="37" customWidth="1"/>
    <col min="3564" max="3564" width="1.7265625" style="37" customWidth="1"/>
    <col min="3565" max="3809" width="10.90625" style="37"/>
    <col min="3810" max="3810" width="4.453125" style="37" customWidth="1"/>
    <col min="3811" max="3811" width="10.90625" style="37"/>
    <col min="3812" max="3812" width="17.54296875" style="37" customWidth="1"/>
    <col min="3813" max="3813" width="11.54296875" style="37" customWidth="1"/>
    <col min="3814" max="3817" width="10.90625" style="37"/>
    <col min="3818" max="3818" width="22.54296875" style="37" customWidth="1"/>
    <col min="3819" max="3819" width="14" style="37" customWidth="1"/>
    <col min="3820" max="3820" width="1.7265625" style="37" customWidth="1"/>
    <col min="3821" max="4065" width="10.90625" style="37"/>
    <col min="4066" max="4066" width="4.453125" style="37" customWidth="1"/>
    <col min="4067" max="4067" width="10.90625" style="37"/>
    <col min="4068" max="4068" width="17.54296875" style="37" customWidth="1"/>
    <col min="4069" max="4069" width="11.54296875" style="37" customWidth="1"/>
    <col min="4070" max="4073" width="10.90625" style="37"/>
    <col min="4074" max="4074" width="22.54296875" style="37" customWidth="1"/>
    <col min="4075" max="4075" width="14" style="37" customWidth="1"/>
    <col min="4076" max="4076" width="1.7265625" style="37" customWidth="1"/>
    <col min="4077" max="4321" width="10.90625" style="37"/>
    <col min="4322" max="4322" width="4.453125" style="37" customWidth="1"/>
    <col min="4323" max="4323" width="10.90625" style="37"/>
    <col min="4324" max="4324" width="17.54296875" style="37" customWidth="1"/>
    <col min="4325" max="4325" width="11.54296875" style="37" customWidth="1"/>
    <col min="4326" max="4329" width="10.90625" style="37"/>
    <col min="4330" max="4330" width="22.54296875" style="37" customWidth="1"/>
    <col min="4331" max="4331" width="14" style="37" customWidth="1"/>
    <col min="4332" max="4332" width="1.7265625" style="37" customWidth="1"/>
    <col min="4333" max="4577" width="10.90625" style="37"/>
    <col min="4578" max="4578" width="4.453125" style="37" customWidth="1"/>
    <col min="4579" max="4579" width="10.90625" style="37"/>
    <col min="4580" max="4580" width="17.54296875" style="37" customWidth="1"/>
    <col min="4581" max="4581" width="11.54296875" style="37" customWidth="1"/>
    <col min="4582" max="4585" width="10.90625" style="37"/>
    <col min="4586" max="4586" width="22.54296875" style="37" customWidth="1"/>
    <col min="4587" max="4587" width="14" style="37" customWidth="1"/>
    <col min="4588" max="4588" width="1.7265625" style="37" customWidth="1"/>
    <col min="4589" max="4833" width="10.90625" style="37"/>
    <col min="4834" max="4834" width="4.453125" style="37" customWidth="1"/>
    <col min="4835" max="4835" width="10.90625" style="37"/>
    <col min="4836" max="4836" width="17.54296875" style="37" customWidth="1"/>
    <col min="4837" max="4837" width="11.54296875" style="37" customWidth="1"/>
    <col min="4838" max="4841" width="10.90625" style="37"/>
    <col min="4842" max="4842" width="22.54296875" style="37" customWidth="1"/>
    <col min="4843" max="4843" width="14" style="37" customWidth="1"/>
    <col min="4844" max="4844" width="1.7265625" style="37" customWidth="1"/>
    <col min="4845" max="5089" width="10.90625" style="37"/>
    <col min="5090" max="5090" width="4.453125" style="37" customWidth="1"/>
    <col min="5091" max="5091" width="10.90625" style="37"/>
    <col min="5092" max="5092" width="17.54296875" style="37" customWidth="1"/>
    <col min="5093" max="5093" width="11.54296875" style="37" customWidth="1"/>
    <col min="5094" max="5097" width="10.90625" style="37"/>
    <col min="5098" max="5098" width="22.54296875" style="37" customWidth="1"/>
    <col min="5099" max="5099" width="14" style="37" customWidth="1"/>
    <col min="5100" max="5100" width="1.7265625" style="37" customWidth="1"/>
    <col min="5101" max="5345" width="10.90625" style="37"/>
    <col min="5346" max="5346" width="4.453125" style="37" customWidth="1"/>
    <col min="5347" max="5347" width="10.90625" style="37"/>
    <col min="5348" max="5348" width="17.54296875" style="37" customWidth="1"/>
    <col min="5349" max="5349" width="11.54296875" style="37" customWidth="1"/>
    <col min="5350" max="5353" width="10.90625" style="37"/>
    <col min="5354" max="5354" width="22.54296875" style="37" customWidth="1"/>
    <col min="5355" max="5355" width="14" style="37" customWidth="1"/>
    <col min="5356" max="5356" width="1.7265625" style="37" customWidth="1"/>
    <col min="5357" max="5601" width="10.90625" style="37"/>
    <col min="5602" max="5602" width="4.453125" style="37" customWidth="1"/>
    <col min="5603" max="5603" width="10.90625" style="37"/>
    <col min="5604" max="5604" width="17.54296875" style="37" customWidth="1"/>
    <col min="5605" max="5605" width="11.54296875" style="37" customWidth="1"/>
    <col min="5606" max="5609" width="10.90625" style="37"/>
    <col min="5610" max="5610" width="22.54296875" style="37" customWidth="1"/>
    <col min="5611" max="5611" width="14" style="37" customWidth="1"/>
    <col min="5612" max="5612" width="1.7265625" style="37" customWidth="1"/>
    <col min="5613" max="5857" width="10.90625" style="37"/>
    <col min="5858" max="5858" width="4.453125" style="37" customWidth="1"/>
    <col min="5859" max="5859" width="10.90625" style="37"/>
    <col min="5860" max="5860" width="17.54296875" style="37" customWidth="1"/>
    <col min="5861" max="5861" width="11.54296875" style="37" customWidth="1"/>
    <col min="5862" max="5865" width="10.90625" style="37"/>
    <col min="5866" max="5866" width="22.54296875" style="37" customWidth="1"/>
    <col min="5867" max="5867" width="14" style="37" customWidth="1"/>
    <col min="5868" max="5868" width="1.7265625" style="37" customWidth="1"/>
    <col min="5869" max="6113" width="10.90625" style="37"/>
    <col min="6114" max="6114" width="4.453125" style="37" customWidth="1"/>
    <col min="6115" max="6115" width="10.90625" style="37"/>
    <col min="6116" max="6116" width="17.54296875" style="37" customWidth="1"/>
    <col min="6117" max="6117" width="11.54296875" style="37" customWidth="1"/>
    <col min="6118" max="6121" width="10.90625" style="37"/>
    <col min="6122" max="6122" width="22.54296875" style="37" customWidth="1"/>
    <col min="6123" max="6123" width="14" style="37" customWidth="1"/>
    <col min="6124" max="6124" width="1.7265625" style="37" customWidth="1"/>
    <col min="6125" max="6369" width="10.90625" style="37"/>
    <col min="6370" max="6370" width="4.453125" style="37" customWidth="1"/>
    <col min="6371" max="6371" width="10.90625" style="37"/>
    <col min="6372" max="6372" width="17.54296875" style="37" customWidth="1"/>
    <col min="6373" max="6373" width="11.54296875" style="37" customWidth="1"/>
    <col min="6374" max="6377" width="10.90625" style="37"/>
    <col min="6378" max="6378" width="22.54296875" style="37" customWidth="1"/>
    <col min="6379" max="6379" width="14" style="37" customWidth="1"/>
    <col min="6380" max="6380" width="1.7265625" style="37" customWidth="1"/>
    <col min="6381" max="6625" width="10.90625" style="37"/>
    <col min="6626" max="6626" width="4.453125" style="37" customWidth="1"/>
    <col min="6627" max="6627" width="10.90625" style="37"/>
    <col min="6628" max="6628" width="17.54296875" style="37" customWidth="1"/>
    <col min="6629" max="6629" width="11.54296875" style="37" customWidth="1"/>
    <col min="6630" max="6633" width="10.90625" style="37"/>
    <col min="6634" max="6634" width="22.54296875" style="37" customWidth="1"/>
    <col min="6635" max="6635" width="14" style="37" customWidth="1"/>
    <col min="6636" max="6636" width="1.7265625" style="37" customWidth="1"/>
    <col min="6637" max="6881" width="10.90625" style="37"/>
    <col min="6882" max="6882" width="4.453125" style="37" customWidth="1"/>
    <col min="6883" max="6883" width="10.90625" style="37"/>
    <col min="6884" max="6884" width="17.54296875" style="37" customWidth="1"/>
    <col min="6885" max="6885" width="11.54296875" style="37" customWidth="1"/>
    <col min="6886" max="6889" width="10.90625" style="37"/>
    <col min="6890" max="6890" width="22.54296875" style="37" customWidth="1"/>
    <col min="6891" max="6891" width="14" style="37" customWidth="1"/>
    <col min="6892" max="6892" width="1.7265625" style="37" customWidth="1"/>
    <col min="6893" max="7137" width="10.90625" style="37"/>
    <col min="7138" max="7138" width="4.453125" style="37" customWidth="1"/>
    <col min="7139" max="7139" width="10.90625" style="37"/>
    <col min="7140" max="7140" width="17.54296875" style="37" customWidth="1"/>
    <col min="7141" max="7141" width="11.54296875" style="37" customWidth="1"/>
    <col min="7142" max="7145" width="10.90625" style="37"/>
    <col min="7146" max="7146" width="22.54296875" style="37" customWidth="1"/>
    <col min="7147" max="7147" width="14" style="37" customWidth="1"/>
    <col min="7148" max="7148" width="1.7265625" style="37" customWidth="1"/>
    <col min="7149" max="7393" width="10.90625" style="37"/>
    <col min="7394" max="7394" width="4.453125" style="37" customWidth="1"/>
    <col min="7395" max="7395" width="10.90625" style="37"/>
    <col min="7396" max="7396" width="17.54296875" style="37" customWidth="1"/>
    <col min="7397" max="7397" width="11.54296875" style="37" customWidth="1"/>
    <col min="7398" max="7401" width="10.90625" style="37"/>
    <col min="7402" max="7402" width="22.54296875" style="37" customWidth="1"/>
    <col min="7403" max="7403" width="14" style="37" customWidth="1"/>
    <col min="7404" max="7404" width="1.7265625" style="37" customWidth="1"/>
    <col min="7405" max="7649" width="10.90625" style="37"/>
    <col min="7650" max="7650" width="4.453125" style="37" customWidth="1"/>
    <col min="7651" max="7651" width="10.90625" style="37"/>
    <col min="7652" max="7652" width="17.54296875" style="37" customWidth="1"/>
    <col min="7653" max="7653" width="11.54296875" style="37" customWidth="1"/>
    <col min="7654" max="7657" width="10.90625" style="37"/>
    <col min="7658" max="7658" width="22.54296875" style="37" customWidth="1"/>
    <col min="7659" max="7659" width="14" style="37" customWidth="1"/>
    <col min="7660" max="7660" width="1.7265625" style="37" customWidth="1"/>
    <col min="7661" max="7905" width="10.90625" style="37"/>
    <col min="7906" max="7906" width="4.453125" style="37" customWidth="1"/>
    <col min="7907" max="7907" width="10.90625" style="37"/>
    <col min="7908" max="7908" width="17.54296875" style="37" customWidth="1"/>
    <col min="7909" max="7909" width="11.54296875" style="37" customWidth="1"/>
    <col min="7910" max="7913" width="10.90625" style="37"/>
    <col min="7914" max="7914" width="22.54296875" style="37" customWidth="1"/>
    <col min="7915" max="7915" width="14" style="37" customWidth="1"/>
    <col min="7916" max="7916" width="1.7265625" style="37" customWidth="1"/>
    <col min="7917" max="8161" width="10.90625" style="37"/>
    <col min="8162" max="8162" width="4.453125" style="37" customWidth="1"/>
    <col min="8163" max="8163" width="10.90625" style="37"/>
    <col min="8164" max="8164" width="17.54296875" style="37" customWidth="1"/>
    <col min="8165" max="8165" width="11.54296875" style="37" customWidth="1"/>
    <col min="8166" max="8169" width="10.90625" style="37"/>
    <col min="8170" max="8170" width="22.54296875" style="37" customWidth="1"/>
    <col min="8171" max="8171" width="14" style="37" customWidth="1"/>
    <col min="8172" max="8172" width="1.7265625" style="37" customWidth="1"/>
    <col min="8173" max="8417" width="10.90625" style="37"/>
    <col min="8418" max="8418" width="4.453125" style="37" customWidth="1"/>
    <col min="8419" max="8419" width="10.90625" style="37"/>
    <col min="8420" max="8420" width="17.54296875" style="37" customWidth="1"/>
    <col min="8421" max="8421" width="11.54296875" style="37" customWidth="1"/>
    <col min="8422" max="8425" width="10.90625" style="37"/>
    <col min="8426" max="8426" width="22.54296875" style="37" customWidth="1"/>
    <col min="8427" max="8427" width="14" style="37" customWidth="1"/>
    <col min="8428" max="8428" width="1.7265625" style="37" customWidth="1"/>
    <col min="8429" max="8673" width="10.90625" style="37"/>
    <col min="8674" max="8674" width="4.453125" style="37" customWidth="1"/>
    <col min="8675" max="8675" width="10.90625" style="37"/>
    <col min="8676" max="8676" width="17.54296875" style="37" customWidth="1"/>
    <col min="8677" max="8677" width="11.54296875" style="37" customWidth="1"/>
    <col min="8678" max="8681" width="10.90625" style="37"/>
    <col min="8682" max="8682" width="22.54296875" style="37" customWidth="1"/>
    <col min="8683" max="8683" width="14" style="37" customWidth="1"/>
    <col min="8684" max="8684" width="1.7265625" style="37" customWidth="1"/>
    <col min="8685" max="8929" width="10.90625" style="37"/>
    <col min="8930" max="8930" width="4.453125" style="37" customWidth="1"/>
    <col min="8931" max="8931" width="10.90625" style="37"/>
    <col min="8932" max="8932" width="17.54296875" style="37" customWidth="1"/>
    <col min="8933" max="8933" width="11.54296875" style="37" customWidth="1"/>
    <col min="8934" max="8937" width="10.90625" style="37"/>
    <col min="8938" max="8938" width="22.54296875" style="37" customWidth="1"/>
    <col min="8939" max="8939" width="14" style="37" customWidth="1"/>
    <col min="8940" max="8940" width="1.7265625" style="37" customWidth="1"/>
    <col min="8941" max="9185" width="10.90625" style="37"/>
    <col min="9186" max="9186" width="4.453125" style="37" customWidth="1"/>
    <col min="9187" max="9187" width="10.90625" style="37"/>
    <col min="9188" max="9188" width="17.54296875" style="37" customWidth="1"/>
    <col min="9189" max="9189" width="11.54296875" style="37" customWidth="1"/>
    <col min="9190" max="9193" width="10.90625" style="37"/>
    <col min="9194" max="9194" width="22.54296875" style="37" customWidth="1"/>
    <col min="9195" max="9195" width="14" style="37" customWidth="1"/>
    <col min="9196" max="9196" width="1.7265625" style="37" customWidth="1"/>
    <col min="9197" max="9441" width="10.90625" style="37"/>
    <col min="9442" max="9442" width="4.453125" style="37" customWidth="1"/>
    <col min="9443" max="9443" width="10.90625" style="37"/>
    <col min="9444" max="9444" width="17.54296875" style="37" customWidth="1"/>
    <col min="9445" max="9445" width="11.54296875" style="37" customWidth="1"/>
    <col min="9446" max="9449" width="10.90625" style="37"/>
    <col min="9450" max="9450" width="22.54296875" style="37" customWidth="1"/>
    <col min="9451" max="9451" width="14" style="37" customWidth="1"/>
    <col min="9452" max="9452" width="1.7265625" style="37" customWidth="1"/>
    <col min="9453" max="9697" width="10.90625" style="37"/>
    <col min="9698" max="9698" width="4.453125" style="37" customWidth="1"/>
    <col min="9699" max="9699" width="10.90625" style="37"/>
    <col min="9700" max="9700" width="17.54296875" style="37" customWidth="1"/>
    <col min="9701" max="9701" width="11.54296875" style="37" customWidth="1"/>
    <col min="9702" max="9705" width="10.90625" style="37"/>
    <col min="9706" max="9706" width="22.54296875" style="37" customWidth="1"/>
    <col min="9707" max="9707" width="14" style="37" customWidth="1"/>
    <col min="9708" max="9708" width="1.7265625" style="37" customWidth="1"/>
    <col min="9709" max="9953" width="10.90625" style="37"/>
    <col min="9954" max="9954" width="4.453125" style="37" customWidth="1"/>
    <col min="9955" max="9955" width="10.90625" style="37"/>
    <col min="9956" max="9956" width="17.54296875" style="37" customWidth="1"/>
    <col min="9957" max="9957" width="11.54296875" style="37" customWidth="1"/>
    <col min="9958" max="9961" width="10.90625" style="37"/>
    <col min="9962" max="9962" width="22.54296875" style="37" customWidth="1"/>
    <col min="9963" max="9963" width="14" style="37" customWidth="1"/>
    <col min="9964" max="9964" width="1.7265625" style="37" customWidth="1"/>
    <col min="9965" max="10209" width="10.90625" style="37"/>
    <col min="10210" max="10210" width="4.453125" style="37" customWidth="1"/>
    <col min="10211" max="10211" width="10.90625" style="37"/>
    <col min="10212" max="10212" width="17.54296875" style="37" customWidth="1"/>
    <col min="10213" max="10213" width="11.54296875" style="37" customWidth="1"/>
    <col min="10214" max="10217" width="10.90625" style="37"/>
    <col min="10218" max="10218" width="22.54296875" style="37" customWidth="1"/>
    <col min="10219" max="10219" width="14" style="37" customWidth="1"/>
    <col min="10220" max="10220" width="1.7265625" style="37" customWidth="1"/>
    <col min="10221" max="10465" width="10.90625" style="37"/>
    <col min="10466" max="10466" width="4.453125" style="37" customWidth="1"/>
    <col min="10467" max="10467" width="10.90625" style="37"/>
    <col min="10468" max="10468" width="17.54296875" style="37" customWidth="1"/>
    <col min="10469" max="10469" width="11.54296875" style="37" customWidth="1"/>
    <col min="10470" max="10473" width="10.90625" style="37"/>
    <col min="10474" max="10474" width="22.54296875" style="37" customWidth="1"/>
    <col min="10475" max="10475" width="14" style="37" customWidth="1"/>
    <col min="10476" max="10476" width="1.7265625" style="37" customWidth="1"/>
    <col min="10477" max="10721" width="10.90625" style="37"/>
    <col min="10722" max="10722" width="4.453125" style="37" customWidth="1"/>
    <col min="10723" max="10723" width="10.90625" style="37"/>
    <col min="10724" max="10724" width="17.54296875" style="37" customWidth="1"/>
    <col min="10725" max="10725" width="11.54296875" style="37" customWidth="1"/>
    <col min="10726" max="10729" width="10.90625" style="37"/>
    <col min="10730" max="10730" width="22.54296875" style="37" customWidth="1"/>
    <col min="10731" max="10731" width="14" style="37" customWidth="1"/>
    <col min="10732" max="10732" width="1.7265625" style="37" customWidth="1"/>
    <col min="10733" max="10977" width="10.90625" style="37"/>
    <col min="10978" max="10978" width="4.453125" style="37" customWidth="1"/>
    <col min="10979" max="10979" width="10.90625" style="37"/>
    <col min="10980" max="10980" width="17.54296875" style="37" customWidth="1"/>
    <col min="10981" max="10981" width="11.54296875" style="37" customWidth="1"/>
    <col min="10982" max="10985" width="10.90625" style="37"/>
    <col min="10986" max="10986" width="22.54296875" style="37" customWidth="1"/>
    <col min="10987" max="10987" width="14" style="37" customWidth="1"/>
    <col min="10988" max="10988" width="1.7265625" style="37" customWidth="1"/>
    <col min="10989" max="11233" width="10.90625" style="37"/>
    <col min="11234" max="11234" width="4.453125" style="37" customWidth="1"/>
    <col min="11235" max="11235" width="10.90625" style="37"/>
    <col min="11236" max="11236" width="17.54296875" style="37" customWidth="1"/>
    <col min="11237" max="11237" width="11.54296875" style="37" customWidth="1"/>
    <col min="11238" max="11241" width="10.90625" style="37"/>
    <col min="11242" max="11242" width="22.54296875" style="37" customWidth="1"/>
    <col min="11243" max="11243" width="14" style="37" customWidth="1"/>
    <col min="11244" max="11244" width="1.7265625" style="37" customWidth="1"/>
    <col min="11245" max="11489" width="10.90625" style="37"/>
    <col min="11490" max="11490" width="4.453125" style="37" customWidth="1"/>
    <col min="11491" max="11491" width="10.90625" style="37"/>
    <col min="11492" max="11492" width="17.54296875" style="37" customWidth="1"/>
    <col min="11493" max="11493" width="11.54296875" style="37" customWidth="1"/>
    <col min="11494" max="11497" width="10.90625" style="37"/>
    <col min="11498" max="11498" width="22.54296875" style="37" customWidth="1"/>
    <col min="11499" max="11499" width="14" style="37" customWidth="1"/>
    <col min="11500" max="11500" width="1.7265625" style="37" customWidth="1"/>
    <col min="11501" max="11745" width="10.90625" style="37"/>
    <col min="11746" max="11746" width="4.453125" style="37" customWidth="1"/>
    <col min="11747" max="11747" width="10.90625" style="37"/>
    <col min="11748" max="11748" width="17.54296875" style="37" customWidth="1"/>
    <col min="11749" max="11749" width="11.54296875" style="37" customWidth="1"/>
    <col min="11750" max="11753" width="10.90625" style="37"/>
    <col min="11754" max="11754" width="22.54296875" style="37" customWidth="1"/>
    <col min="11755" max="11755" width="14" style="37" customWidth="1"/>
    <col min="11756" max="11756" width="1.7265625" style="37" customWidth="1"/>
    <col min="11757" max="12001" width="10.90625" style="37"/>
    <col min="12002" max="12002" width="4.453125" style="37" customWidth="1"/>
    <col min="12003" max="12003" width="10.90625" style="37"/>
    <col min="12004" max="12004" width="17.54296875" style="37" customWidth="1"/>
    <col min="12005" max="12005" width="11.54296875" style="37" customWidth="1"/>
    <col min="12006" max="12009" width="10.90625" style="37"/>
    <col min="12010" max="12010" width="22.54296875" style="37" customWidth="1"/>
    <col min="12011" max="12011" width="14" style="37" customWidth="1"/>
    <col min="12012" max="12012" width="1.7265625" style="37" customWidth="1"/>
    <col min="12013" max="12257" width="10.90625" style="37"/>
    <col min="12258" max="12258" width="4.453125" style="37" customWidth="1"/>
    <col min="12259" max="12259" width="10.90625" style="37"/>
    <col min="12260" max="12260" width="17.54296875" style="37" customWidth="1"/>
    <col min="12261" max="12261" width="11.54296875" style="37" customWidth="1"/>
    <col min="12262" max="12265" width="10.90625" style="37"/>
    <col min="12266" max="12266" width="22.54296875" style="37" customWidth="1"/>
    <col min="12267" max="12267" width="14" style="37" customWidth="1"/>
    <col min="12268" max="12268" width="1.7265625" style="37" customWidth="1"/>
    <col min="12269" max="12513" width="10.90625" style="37"/>
    <col min="12514" max="12514" width="4.453125" style="37" customWidth="1"/>
    <col min="12515" max="12515" width="10.90625" style="37"/>
    <col min="12516" max="12516" width="17.54296875" style="37" customWidth="1"/>
    <col min="12517" max="12517" width="11.54296875" style="37" customWidth="1"/>
    <col min="12518" max="12521" width="10.90625" style="37"/>
    <col min="12522" max="12522" width="22.54296875" style="37" customWidth="1"/>
    <col min="12523" max="12523" width="14" style="37" customWidth="1"/>
    <col min="12524" max="12524" width="1.7265625" style="37" customWidth="1"/>
    <col min="12525" max="12769" width="10.90625" style="37"/>
    <col min="12770" max="12770" width="4.453125" style="37" customWidth="1"/>
    <col min="12771" max="12771" width="10.90625" style="37"/>
    <col min="12772" max="12772" width="17.54296875" style="37" customWidth="1"/>
    <col min="12773" max="12773" width="11.54296875" style="37" customWidth="1"/>
    <col min="12774" max="12777" width="10.90625" style="37"/>
    <col min="12778" max="12778" width="22.54296875" style="37" customWidth="1"/>
    <col min="12779" max="12779" width="14" style="37" customWidth="1"/>
    <col min="12780" max="12780" width="1.7265625" style="37" customWidth="1"/>
    <col min="12781" max="13025" width="10.90625" style="37"/>
    <col min="13026" max="13026" width="4.453125" style="37" customWidth="1"/>
    <col min="13027" max="13027" width="10.90625" style="37"/>
    <col min="13028" max="13028" width="17.54296875" style="37" customWidth="1"/>
    <col min="13029" max="13029" width="11.54296875" style="37" customWidth="1"/>
    <col min="13030" max="13033" width="10.90625" style="37"/>
    <col min="13034" max="13034" width="22.54296875" style="37" customWidth="1"/>
    <col min="13035" max="13035" width="14" style="37" customWidth="1"/>
    <col min="13036" max="13036" width="1.7265625" style="37" customWidth="1"/>
    <col min="13037" max="13281" width="10.90625" style="37"/>
    <col min="13282" max="13282" width="4.453125" style="37" customWidth="1"/>
    <col min="13283" max="13283" width="10.90625" style="37"/>
    <col min="13284" max="13284" width="17.54296875" style="37" customWidth="1"/>
    <col min="13285" max="13285" width="11.54296875" style="37" customWidth="1"/>
    <col min="13286" max="13289" width="10.90625" style="37"/>
    <col min="13290" max="13290" width="22.54296875" style="37" customWidth="1"/>
    <col min="13291" max="13291" width="14" style="37" customWidth="1"/>
    <col min="13292" max="13292" width="1.7265625" style="37" customWidth="1"/>
    <col min="13293" max="13537" width="10.90625" style="37"/>
    <col min="13538" max="13538" width="4.453125" style="37" customWidth="1"/>
    <col min="13539" max="13539" width="10.90625" style="37"/>
    <col min="13540" max="13540" width="17.54296875" style="37" customWidth="1"/>
    <col min="13541" max="13541" width="11.54296875" style="37" customWidth="1"/>
    <col min="13542" max="13545" width="10.90625" style="37"/>
    <col min="13546" max="13546" width="22.54296875" style="37" customWidth="1"/>
    <col min="13547" max="13547" width="14" style="37" customWidth="1"/>
    <col min="13548" max="13548" width="1.7265625" style="37" customWidth="1"/>
    <col min="13549" max="13793" width="10.90625" style="37"/>
    <col min="13794" max="13794" width="4.453125" style="37" customWidth="1"/>
    <col min="13795" max="13795" width="10.90625" style="37"/>
    <col min="13796" max="13796" width="17.54296875" style="37" customWidth="1"/>
    <col min="13797" max="13797" width="11.54296875" style="37" customWidth="1"/>
    <col min="13798" max="13801" width="10.90625" style="37"/>
    <col min="13802" max="13802" width="22.54296875" style="37" customWidth="1"/>
    <col min="13803" max="13803" width="14" style="37" customWidth="1"/>
    <col min="13804" max="13804" width="1.7265625" style="37" customWidth="1"/>
    <col min="13805" max="14049" width="10.90625" style="37"/>
    <col min="14050" max="14050" width="4.453125" style="37" customWidth="1"/>
    <col min="14051" max="14051" width="10.90625" style="37"/>
    <col min="14052" max="14052" width="17.54296875" style="37" customWidth="1"/>
    <col min="14053" max="14053" width="11.54296875" style="37" customWidth="1"/>
    <col min="14054" max="14057" width="10.90625" style="37"/>
    <col min="14058" max="14058" width="22.54296875" style="37" customWidth="1"/>
    <col min="14059" max="14059" width="14" style="37" customWidth="1"/>
    <col min="14060" max="14060" width="1.7265625" style="37" customWidth="1"/>
    <col min="14061" max="14305" width="10.90625" style="37"/>
    <col min="14306" max="14306" width="4.453125" style="37" customWidth="1"/>
    <col min="14307" max="14307" width="10.90625" style="37"/>
    <col min="14308" max="14308" width="17.54296875" style="37" customWidth="1"/>
    <col min="14309" max="14309" width="11.54296875" style="37" customWidth="1"/>
    <col min="14310" max="14313" width="10.90625" style="37"/>
    <col min="14314" max="14314" width="22.54296875" style="37" customWidth="1"/>
    <col min="14315" max="14315" width="14" style="37" customWidth="1"/>
    <col min="14316" max="14316" width="1.7265625" style="37" customWidth="1"/>
    <col min="14317" max="14561" width="10.90625" style="37"/>
    <col min="14562" max="14562" width="4.453125" style="37" customWidth="1"/>
    <col min="14563" max="14563" width="10.90625" style="37"/>
    <col min="14564" max="14564" width="17.54296875" style="37" customWidth="1"/>
    <col min="14565" max="14565" width="11.54296875" style="37" customWidth="1"/>
    <col min="14566" max="14569" width="10.90625" style="37"/>
    <col min="14570" max="14570" width="22.54296875" style="37" customWidth="1"/>
    <col min="14571" max="14571" width="14" style="37" customWidth="1"/>
    <col min="14572" max="14572" width="1.7265625" style="37" customWidth="1"/>
    <col min="14573" max="14817" width="10.90625" style="37"/>
    <col min="14818" max="14818" width="4.453125" style="37" customWidth="1"/>
    <col min="14819" max="14819" width="10.90625" style="37"/>
    <col min="14820" max="14820" width="17.54296875" style="37" customWidth="1"/>
    <col min="14821" max="14821" width="11.54296875" style="37" customWidth="1"/>
    <col min="14822" max="14825" width="10.90625" style="37"/>
    <col min="14826" max="14826" width="22.54296875" style="37" customWidth="1"/>
    <col min="14827" max="14827" width="14" style="37" customWidth="1"/>
    <col min="14828" max="14828" width="1.7265625" style="37" customWidth="1"/>
    <col min="14829" max="15073" width="10.90625" style="37"/>
    <col min="15074" max="15074" width="4.453125" style="37" customWidth="1"/>
    <col min="15075" max="15075" width="10.90625" style="37"/>
    <col min="15076" max="15076" width="17.54296875" style="37" customWidth="1"/>
    <col min="15077" max="15077" width="11.54296875" style="37" customWidth="1"/>
    <col min="15078" max="15081" width="10.90625" style="37"/>
    <col min="15082" max="15082" width="22.54296875" style="37" customWidth="1"/>
    <col min="15083" max="15083" width="14" style="37" customWidth="1"/>
    <col min="15084" max="15084" width="1.7265625" style="37" customWidth="1"/>
    <col min="15085" max="15329" width="10.90625" style="37"/>
    <col min="15330" max="15330" width="4.453125" style="37" customWidth="1"/>
    <col min="15331" max="15331" width="10.90625" style="37"/>
    <col min="15332" max="15332" width="17.54296875" style="37" customWidth="1"/>
    <col min="15333" max="15333" width="11.54296875" style="37" customWidth="1"/>
    <col min="15334" max="15337" width="10.90625" style="37"/>
    <col min="15338" max="15338" width="22.54296875" style="37" customWidth="1"/>
    <col min="15339" max="15339" width="14" style="37" customWidth="1"/>
    <col min="15340" max="15340" width="1.7265625" style="37" customWidth="1"/>
    <col min="15341" max="15585" width="10.90625" style="37"/>
    <col min="15586" max="15586" width="4.453125" style="37" customWidth="1"/>
    <col min="15587" max="15587" width="10.90625" style="37"/>
    <col min="15588" max="15588" width="17.54296875" style="37" customWidth="1"/>
    <col min="15589" max="15589" width="11.54296875" style="37" customWidth="1"/>
    <col min="15590" max="15593" width="10.90625" style="37"/>
    <col min="15594" max="15594" width="22.54296875" style="37" customWidth="1"/>
    <col min="15595" max="15595" width="14" style="37" customWidth="1"/>
    <col min="15596" max="15596" width="1.7265625" style="37" customWidth="1"/>
    <col min="15597" max="15841" width="10.90625" style="37"/>
    <col min="15842" max="15842" width="4.453125" style="37" customWidth="1"/>
    <col min="15843" max="15843" width="10.90625" style="37"/>
    <col min="15844" max="15844" width="17.54296875" style="37" customWidth="1"/>
    <col min="15845" max="15845" width="11.54296875" style="37" customWidth="1"/>
    <col min="15846" max="15849" width="10.90625" style="37"/>
    <col min="15850" max="15850" width="22.54296875" style="37" customWidth="1"/>
    <col min="15851" max="15851" width="14" style="37" customWidth="1"/>
    <col min="15852" max="15852" width="1.7265625" style="37" customWidth="1"/>
    <col min="15853" max="16097" width="10.90625" style="37"/>
    <col min="16098" max="16098" width="4.453125" style="37" customWidth="1"/>
    <col min="16099" max="16099" width="10.90625" style="37"/>
    <col min="16100" max="16100" width="17.54296875" style="37" customWidth="1"/>
    <col min="16101" max="16101" width="11.54296875" style="37" customWidth="1"/>
    <col min="16102" max="16105" width="10.90625" style="37"/>
    <col min="16106" max="16106" width="22.54296875" style="37" customWidth="1"/>
    <col min="16107" max="16107" width="14" style="37" customWidth="1"/>
    <col min="16108" max="16108" width="1.7265625" style="37" customWidth="1"/>
    <col min="16109" max="16384" width="10.90625" style="37"/>
  </cols>
  <sheetData>
    <row r="1" spans="2:10" ht="6" customHeight="1" thickBot="1" x14ac:dyDescent="0.3"/>
    <row r="2" spans="2:10" ht="19.5" customHeight="1" x14ac:dyDescent="0.25">
      <c r="B2" s="38"/>
      <c r="C2" s="39"/>
      <c r="D2" s="40" t="s">
        <v>150</v>
      </c>
      <c r="E2" s="41"/>
      <c r="F2" s="41"/>
      <c r="G2" s="41"/>
      <c r="H2" s="41"/>
      <c r="I2" s="42"/>
      <c r="J2" s="43" t="s">
        <v>151</v>
      </c>
    </row>
    <row r="3" spans="2:10" ht="4.5" customHeight="1" thickBot="1" x14ac:dyDescent="0.3">
      <c r="B3" s="44"/>
      <c r="C3" s="45"/>
      <c r="D3" s="46"/>
      <c r="E3" s="47"/>
      <c r="F3" s="47"/>
      <c r="G3" s="47"/>
      <c r="H3" s="47"/>
      <c r="I3" s="48"/>
      <c r="J3" s="49"/>
    </row>
    <row r="4" spans="2:10" ht="13" x14ac:dyDescent="0.25">
      <c r="B4" s="44"/>
      <c r="C4" s="45"/>
      <c r="D4" s="40" t="s">
        <v>152</v>
      </c>
      <c r="E4" s="41"/>
      <c r="F4" s="41"/>
      <c r="G4" s="41"/>
      <c r="H4" s="41"/>
      <c r="I4" s="42"/>
      <c r="J4" s="43" t="s">
        <v>153</v>
      </c>
    </row>
    <row r="5" spans="2:10" ht="5.25" customHeight="1" x14ac:dyDescent="0.25">
      <c r="B5" s="44"/>
      <c r="C5" s="45"/>
      <c r="D5" s="50"/>
      <c r="E5" s="51"/>
      <c r="F5" s="51"/>
      <c r="G5" s="51"/>
      <c r="H5" s="51"/>
      <c r="I5" s="52"/>
      <c r="J5" s="53"/>
    </row>
    <row r="6" spans="2:10" ht="4.5" customHeight="1" thickBot="1" x14ac:dyDescent="0.3">
      <c r="B6" s="54"/>
      <c r="C6" s="55"/>
      <c r="D6" s="46"/>
      <c r="E6" s="47"/>
      <c r="F6" s="47"/>
      <c r="G6" s="47"/>
      <c r="H6" s="47"/>
      <c r="I6" s="48"/>
      <c r="J6" s="49"/>
    </row>
    <row r="7" spans="2:10" ht="6" customHeight="1" x14ac:dyDescent="0.25">
      <c r="B7" s="56"/>
      <c r="J7" s="57"/>
    </row>
    <row r="8" spans="2:10" ht="9" customHeight="1" x14ac:dyDescent="0.25">
      <c r="B8" s="56"/>
      <c r="J8" s="57"/>
    </row>
    <row r="9" spans="2:10" ht="13" x14ac:dyDescent="0.3">
      <c r="B9" s="56"/>
      <c r="C9" s="58" t="s">
        <v>175</v>
      </c>
      <c r="E9" s="59"/>
      <c r="H9" s="60"/>
      <c r="J9" s="57"/>
    </row>
    <row r="10" spans="2:10" ht="8.25" customHeight="1" x14ac:dyDescent="0.25">
      <c r="B10" s="56"/>
      <c r="J10" s="57"/>
    </row>
    <row r="11" spans="2:10" ht="13" x14ac:dyDescent="0.3">
      <c r="B11" s="56"/>
      <c r="C11" s="58" t="s">
        <v>173</v>
      </c>
      <c r="J11" s="57"/>
    </row>
    <row r="12" spans="2:10" ht="13" x14ac:dyDescent="0.3">
      <c r="B12" s="56"/>
      <c r="C12" s="58" t="s">
        <v>174</v>
      </c>
      <c r="J12" s="57"/>
    </row>
    <row r="13" spans="2:10" x14ac:dyDescent="0.25">
      <c r="B13" s="56"/>
      <c r="J13" s="57"/>
    </row>
    <row r="14" spans="2:10" x14ac:dyDescent="0.25">
      <c r="B14" s="56"/>
      <c r="C14" s="37" t="s">
        <v>191</v>
      </c>
      <c r="G14" s="61"/>
      <c r="H14" s="61"/>
      <c r="I14" s="61"/>
      <c r="J14" s="57"/>
    </row>
    <row r="15" spans="2:10" ht="9" customHeight="1" x14ac:dyDescent="0.25">
      <c r="B15" s="56"/>
      <c r="C15" s="62"/>
      <c r="G15" s="61"/>
      <c r="H15" s="61"/>
      <c r="I15" s="61"/>
      <c r="J15" s="57"/>
    </row>
    <row r="16" spans="2:10" ht="13" x14ac:dyDescent="0.3">
      <c r="B16" s="56"/>
      <c r="C16" s="37" t="s">
        <v>176</v>
      </c>
      <c r="D16" s="59"/>
      <c r="G16" s="61"/>
      <c r="H16" s="63" t="s">
        <v>154</v>
      </c>
      <c r="I16" s="63" t="s">
        <v>155</v>
      </c>
      <c r="J16" s="57"/>
    </row>
    <row r="17" spans="2:14" ht="13" x14ac:dyDescent="0.3">
      <c r="B17" s="56"/>
      <c r="C17" s="58" t="s">
        <v>156</v>
      </c>
      <c r="D17" s="58"/>
      <c r="E17" s="58"/>
      <c r="F17" s="58"/>
      <c r="G17" s="61"/>
      <c r="H17" s="64">
        <v>43</v>
      </c>
      <c r="I17" s="65">
        <v>6159886</v>
      </c>
      <c r="J17" s="57"/>
    </row>
    <row r="18" spans="2:14" x14ac:dyDescent="0.25">
      <c r="B18" s="56"/>
      <c r="C18" s="37" t="s">
        <v>157</v>
      </c>
      <c r="G18" s="61"/>
      <c r="H18" s="67">
        <v>26</v>
      </c>
      <c r="I18" s="68">
        <v>2652052</v>
      </c>
      <c r="J18" s="57"/>
    </row>
    <row r="19" spans="2:14" x14ac:dyDescent="0.25">
      <c r="B19" s="56"/>
      <c r="C19" s="37" t="s">
        <v>158</v>
      </c>
      <c r="G19" s="61"/>
      <c r="H19" s="67">
        <v>4</v>
      </c>
      <c r="I19" s="68">
        <v>2217602</v>
      </c>
      <c r="J19" s="57"/>
    </row>
    <row r="20" spans="2:14" x14ac:dyDescent="0.25">
      <c r="B20" s="56"/>
      <c r="C20" s="37" t="s">
        <v>159</v>
      </c>
      <c r="H20" s="69">
        <v>0</v>
      </c>
      <c r="I20" s="70">
        <v>0</v>
      </c>
      <c r="J20" s="57"/>
    </row>
    <row r="21" spans="2:14" x14ac:dyDescent="0.25">
      <c r="B21" s="56"/>
      <c r="C21" s="37" t="s">
        <v>160</v>
      </c>
      <c r="H21" s="69">
        <v>0</v>
      </c>
      <c r="I21" s="70">
        <v>0</v>
      </c>
      <c r="J21" s="57"/>
      <c r="N21" s="71"/>
    </row>
    <row r="22" spans="2:14" ht="13" thickBot="1" x14ac:dyDescent="0.3">
      <c r="B22" s="56"/>
      <c r="C22" s="37" t="s">
        <v>161</v>
      </c>
      <c r="H22" s="72">
        <v>3</v>
      </c>
      <c r="I22" s="73">
        <v>32870</v>
      </c>
      <c r="J22" s="57"/>
    </row>
    <row r="23" spans="2:14" ht="13" x14ac:dyDescent="0.3">
      <c r="B23" s="56"/>
      <c r="C23" s="58" t="s">
        <v>162</v>
      </c>
      <c r="D23" s="58"/>
      <c r="E23" s="58"/>
      <c r="F23" s="58"/>
      <c r="H23" s="74">
        <f>H18+H19+H20+H21+H22</f>
        <v>33</v>
      </c>
      <c r="I23" s="75">
        <f>I18+I19+I20+I21+I22</f>
        <v>4902524</v>
      </c>
      <c r="J23" s="57"/>
    </row>
    <row r="24" spans="2:14" x14ac:dyDescent="0.25">
      <c r="B24" s="56"/>
      <c r="C24" s="37" t="s">
        <v>163</v>
      </c>
      <c r="H24" s="69">
        <v>4</v>
      </c>
      <c r="I24" s="70">
        <v>489554</v>
      </c>
      <c r="J24" s="57"/>
    </row>
    <row r="25" spans="2:14" ht="13" thickBot="1" x14ac:dyDescent="0.3">
      <c r="B25" s="56"/>
      <c r="C25" s="37" t="s">
        <v>132</v>
      </c>
      <c r="H25" s="72">
        <v>3</v>
      </c>
      <c r="I25" s="73">
        <v>576176</v>
      </c>
      <c r="J25" s="57"/>
    </row>
    <row r="26" spans="2:14" ht="13" x14ac:dyDescent="0.3">
      <c r="B26" s="56"/>
      <c r="C26" s="58" t="s">
        <v>164</v>
      </c>
      <c r="D26" s="58"/>
      <c r="E26" s="58"/>
      <c r="F26" s="58"/>
      <c r="H26" s="74">
        <f>H24+H25</f>
        <v>7</v>
      </c>
      <c r="I26" s="75">
        <f>I24+I25</f>
        <v>1065730</v>
      </c>
      <c r="J26" s="57"/>
    </row>
    <row r="27" spans="2:14" ht="13.5" thickBot="1" x14ac:dyDescent="0.35">
      <c r="B27" s="56"/>
      <c r="C27" s="61" t="s">
        <v>165</v>
      </c>
      <c r="D27" s="76"/>
      <c r="E27" s="76"/>
      <c r="F27" s="76"/>
      <c r="G27" s="61"/>
      <c r="H27" s="77">
        <v>3</v>
      </c>
      <c r="I27" s="78">
        <v>191632</v>
      </c>
      <c r="J27" s="79"/>
    </row>
    <row r="28" spans="2:14" ht="13" x14ac:dyDescent="0.3">
      <c r="B28" s="56"/>
      <c r="C28" s="76" t="s">
        <v>166</v>
      </c>
      <c r="D28" s="76"/>
      <c r="E28" s="76"/>
      <c r="F28" s="76"/>
      <c r="G28" s="61"/>
      <c r="H28" s="80">
        <f>H27</f>
        <v>3</v>
      </c>
      <c r="I28" s="68">
        <f>I27</f>
        <v>191632</v>
      </c>
      <c r="J28" s="79"/>
    </row>
    <row r="29" spans="2:14" ht="13" x14ac:dyDescent="0.3">
      <c r="B29" s="56"/>
      <c r="C29" s="76"/>
      <c r="D29" s="76"/>
      <c r="E29" s="76"/>
      <c r="F29" s="76"/>
      <c r="G29" s="61"/>
      <c r="H29" s="67"/>
      <c r="I29" s="65"/>
      <c r="J29" s="79"/>
    </row>
    <row r="30" spans="2:14" ht="13.5" thickBot="1" x14ac:dyDescent="0.35">
      <c r="B30" s="56"/>
      <c r="C30" s="76" t="s">
        <v>167</v>
      </c>
      <c r="D30" s="76"/>
      <c r="E30" s="61"/>
      <c r="F30" s="61"/>
      <c r="G30" s="61"/>
      <c r="H30" s="81"/>
      <c r="I30" s="82"/>
      <c r="J30" s="79"/>
    </row>
    <row r="31" spans="2:14" ht="13.5" thickTop="1" x14ac:dyDescent="0.3">
      <c r="B31" s="56"/>
      <c r="C31" s="76"/>
      <c r="D31" s="76"/>
      <c r="E31" s="61"/>
      <c r="F31" s="61"/>
      <c r="G31" s="61"/>
      <c r="H31" s="68">
        <f>H23+H26+H28</f>
        <v>43</v>
      </c>
      <c r="I31" s="68">
        <f>I23+I26+I28</f>
        <v>6159886</v>
      </c>
      <c r="J31" s="79"/>
    </row>
    <row r="32" spans="2:14" ht="9.75" customHeight="1" x14ac:dyDescent="0.25">
      <c r="B32" s="56"/>
      <c r="C32" s="61"/>
      <c r="D32" s="61"/>
      <c r="E32" s="61"/>
      <c r="F32" s="61"/>
      <c r="G32" s="83"/>
      <c r="H32" s="84"/>
      <c r="I32" s="85"/>
      <c r="J32" s="79"/>
    </row>
    <row r="33" spans="2:10" ht="9.75" customHeight="1" x14ac:dyDescent="0.25">
      <c r="B33" s="56"/>
      <c r="C33" s="61"/>
      <c r="D33" s="61"/>
      <c r="E33" s="61"/>
      <c r="F33" s="61"/>
      <c r="G33" s="83"/>
      <c r="H33" s="84"/>
      <c r="I33" s="85"/>
      <c r="J33" s="79"/>
    </row>
    <row r="34" spans="2:10" ht="9.75" customHeight="1" x14ac:dyDescent="0.25">
      <c r="B34" s="56"/>
      <c r="C34" s="61"/>
      <c r="D34" s="61"/>
      <c r="E34" s="61"/>
      <c r="F34" s="61"/>
      <c r="G34" s="83"/>
      <c r="H34" s="84"/>
      <c r="I34" s="85"/>
      <c r="J34" s="79"/>
    </row>
    <row r="35" spans="2:10" ht="9.75" customHeight="1" x14ac:dyDescent="0.25">
      <c r="B35" s="56"/>
      <c r="C35" s="61"/>
      <c r="D35" s="61"/>
      <c r="E35" s="61"/>
      <c r="F35" s="61"/>
      <c r="G35" s="83"/>
      <c r="H35" s="84"/>
      <c r="I35" s="85"/>
      <c r="J35" s="79"/>
    </row>
    <row r="36" spans="2:10" ht="9.75" customHeight="1" x14ac:dyDescent="0.25">
      <c r="B36" s="56"/>
      <c r="C36" s="61"/>
      <c r="D36" s="61"/>
      <c r="E36" s="61"/>
      <c r="F36" s="61"/>
      <c r="G36" s="83"/>
      <c r="H36" s="84"/>
      <c r="I36" s="85"/>
      <c r="J36" s="79"/>
    </row>
    <row r="37" spans="2:10" ht="13.5" thickBot="1" x14ac:dyDescent="0.35">
      <c r="B37" s="56"/>
      <c r="C37" s="86"/>
      <c r="D37" s="87"/>
      <c r="E37" s="61"/>
      <c r="F37" s="61"/>
      <c r="G37" s="61"/>
      <c r="H37" s="88"/>
      <c r="I37" s="89"/>
      <c r="J37" s="79"/>
    </row>
    <row r="38" spans="2:10" ht="13" x14ac:dyDescent="0.3">
      <c r="B38" s="56"/>
      <c r="C38" s="76" t="s">
        <v>168</v>
      </c>
      <c r="D38" s="83"/>
      <c r="E38" s="61"/>
      <c r="F38" s="61"/>
      <c r="G38" s="61"/>
      <c r="H38" s="90" t="s">
        <v>169</v>
      </c>
      <c r="I38" s="83"/>
      <c r="J38" s="79"/>
    </row>
    <row r="39" spans="2:10" ht="13" x14ac:dyDescent="0.3">
      <c r="B39" s="56"/>
      <c r="C39" s="76" t="s">
        <v>177</v>
      </c>
      <c r="D39" s="61"/>
      <c r="E39" s="61"/>
      <c r="F39" s="61"/>
      <c r="G39" s="61"/>
      <c r="H39" s="76" t="s">
        <v>170</v>
      </c>
      <c r="I39" s="83"/>
      <c r="J39" s="79"/>
    </row>
    <row r="40" spans="2:10" ht="13" x14ac:dyDescent="0.3">
      <c r="B40" s="56"/>
      <c r="C40" s="61"/>
      <c r="D40" s="61"/>
      <c r="E40" s="61"/>
      <c r="F40" s="61"/>
      <c r="G40" s="61"/>
      <c r="H40" s="76" t="s">
        <v>171</v>
      </c>
      <c r="I40" s="83"/>
      <c r="J40" s="79"/>
    </row>
    <row r="41" spans="2:10" ht="13" x14ac:dyDescent="0.3">
      <c r="B41" s="56"/>
      <c r="C41" s="61"/>
      <c r="D41" s="61"/>
      <c r="E41" s="61"/>
      <c r="F41" s="61"/>
      <c r="G41" s="76"/>
      <c r="H41" s="83"/>
      <c r="I41" s="83"/>
      <c r="J41" s="79"/>
    </row>
    <row r="42" spans="2:10" x14ac:dyDescent="0.25">
      <c r="B42" s="56"/>
      <c r="C42" s="91" t="s">
        <v>172</v>
      </c>
      <c r="D42" s="91"/>
      <c r="E42" s="91"/>
      <c r="F42" s="91"/>
      <c r="G42" s="91"/>
      <c r="H42" s="91"/>
      <c r="I42" s="91"/>
      <c r="J42" s="79"/>
    </row>
    <row r="43" spans="2:10" x14ac:dyDescent="0.25">
      <c r="B43" s="56"/>
      <c r="C43" s="91"/>
      <c r="D43" s="91"/>
      <c r="E43" s="91"/>
      <c r="F43" s="91"/>
      <c r="G43" s="91"/>
      <c r="H43" s="91"/>
      <c r="I43" s="91"/>
      <c r="J43" s="79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20" sqref="G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8"/>
      <c r="B1" s="99"/>
      <c r="C1" s="100" t="s">
        <v>178</v>
      </c>
      <c r="D1" s="101"/>
      <c r="E1" s="101"/>
      <c r="F1" s="101"/>
      <c r="G1" s="101"/>
      <c r="H1" s="102"/>
      <c r="I1" s="103" t="s">
        <v>151</v>
      </c>
    </row>
    <row r="2" spans="1:9" ht="53.5" customHeight="1" thickBot="1" x14ac:dyDescent="0.4">
      <c r="A2" s="104"/>
      <c r="B2" s="105"/>
      <c r="C2" s="106" t="s">
        <v>179</v>
      </c>
      <c r="D2" s="107"/>
      <c r="E2" s="107"/>
      <c r="F2" s="107"/>
      <c r="G2" s="107"/>
      <c r="H2" s="108"/>
      <c r="I2" s="109" t="s">
        <v>180</v>
      </c>
    </row>
    <row r="3" spans="1:9" x14ac:dyDescent="0.35">
      <c r="A3" s="110"/>
      <c r="B3" s="61"/>
      <c r="C3" s="61"/>
      <c r="D3" s="61"/>
      <c r="E3" s="61"/>
      <c r="F3" s="61"/>
      <c r="G3" s="61"/>
      <c r="H3" s="61"/>
      <c r="I3" s="79"/>
    </row>
    <row r="4" spans="1:9" x14ac:dyDescent="0.35">
      <c r="A4" s="110"/>
      <c r="B4" s="61"/>
      <c r="C4" s="61"/>
      <c r="D4" s="61"/>
      <c r="E4" s="61"/>
      <c r="F4" s="61"/>
      <c r="G4" s="61"/>
      <c r="H4" s="61"/>
      <c r="I4" s="79"/>
    </row>
    <row r="5" spans="1:9" x14ac:dyDescent="0.35">
      <c r="A5" s="110"/>
      <c r="B5" s="58" t="s">
        <v>175</v>
      </c>
      <c r="C5" s="111"/>
      <c r="D5" s="112"/>
      <c r="E5" s="61"/>
      <c r="F5" s="61"/>
      <c r="G5" s="61"/>
      <c r="H5" s="61"/>
      <c r="I5" s="79"/>
    </row>
    <row r="6" spans="1:9" x14ac:dyDescent="0.35">
      <c r="A6" s="110"/>
      <c r="B6" s="37"/>
      <c r="C6" s="61"/>
      <c r="D6" s="61"/>
      <c r="E6" s="61"/>
      <c r="F6" s="61"/>
      <c r="G6" s="61"/>
      <c r="H6" s="61"/>
      <c r="I6" s="79"/>
    </row>
    <row r="7" spans="1:9" x14ac:dyDescent="0.35">
      <c r="A7" s="110"/>
      <c r="B7" s="58" t="s">
        <v>173</v>
      </c>
      <c r="C7" s="61"/>
      <c r="D7" s="61"/>
      <c r="E7" s="61"/>
      <c r="F7" s="61"/>
      <c r="G7" s="61"/>
      <c r="H7" s="61"/>
      <c r="I7" s="79"/>
    </row>
    <row r="8" spans="1:9" x14ac:dyDescent="0.35">
      <c r="A8" s="110"/>
      <c r="B8" s="58" t="s">
        <v>174</v>
      </c>
      <c r="C8" s="61"/>
      <c r="D8" s="61"/>
      <c r="E8" s="61"/>
      <c r="F8" s="61"/>
      <c r="G8" s="61"/>
      <c r="H8" s="61"/>
      <c r="I8" s="79"/>
    </row>
    <row r="9" spans="1:9" x14ac:dyDescent="0.35">
      <c r="A9" s="110"/>
      <c r="B9" s="61"/>
      <c r="C9" s="61"/>
      <c r="D9" s="61"/>
      <c r="E9" s="61"/>
      <c r="F9" s="61"/>
      <c r="G9" s="61"/>
      <c r="H9" s="61"/>
      <c r="I9" s="79"/>
    </row>
    <row r="10" spans="1:9" x14ac:dyDescent="0.35">
      <c r="A10" s="110"/>
      <c r="B10" s="61" t="s">
        <v>181</v>
      </c>
      <c r="C10" s="61"/>
      <c r="D10" s="61"/>
      <c r="E10" s="61"/>
      <c r="F10" s="61"/>
      <c r="G10" s="61"/>
      <c r="H10" s="61"/>
      <c r="I10" s="79"/>
    </row>
    <row r="11" spans="1:9" x14ac:dyDescent="0.35">
      <c r="A11" s="110"/>
      <c r="B11" s="113"/>
      <c r="C11" s="61"/>
      <c r="D11" s="61"/>
      <c r="E11" s="61"/>
      <c r="F11" s="61"/>
      <c r="G11" s="61"/>
      <c r="H11" s="61"/>
      <c r="I11" s="79"/>
    </row>
    <row r="12" spans="1:9" x14ac:dyDescent="0.35">
      <c r="A12" s="110"/>
      <c r="B12" s="37" t="s">
        <v>176</v>
      </c>
      <c r="C12" s="112"/>
      <c r="D12" s="61"/>
      <c r="E12" s="61"/>
      <c r="F12" s="61"/>
      <c r="G12" s="63" t="s">
        <v>182</v>
      </c>
      <c r="H12" s="63" t="s">
        <v>183</v>
      </c>
      <c r="I12" s="79"/>
    </row>
    <row r="13" spans="1:9" x14ac:dyDescent="0.35">
      <c r="A13" s="110"/>
      <c r="B13" s="76" t="s">
        <v>156</v>
      </c>
      <c r="C13" s="76"/>
      <c r="D13" s="76"/>
      <c r="E13" s="76"/>
      <c r="F13" s="61"/>
      <c r="G13" s="114">
        <f>G19</f>
        <v>33</v>
      </c>
      <c r="H13" s="115">
        <f>H19</f>
        <v>4902524</v>
      </c>
      <c r="I13" s="79"/>
    </row>
    <row r="14" spans="1:9" x14ac:dyDescent="0.35">
      <c r="A14" s="110"/>
      <c r="B14" s="61" t="s">
        <v>157</v>
      </c>
      <c r="C14" s="61"/>
      <c r="D14" s="61"/>
      <c r="E14" s="61"/>
      <c r="F14" s="61"/>
      <c r="G14" s="116">
        <v>26</v>
      </c>
      <c r="H14" s="117">
        <v>2652052</v>
      </c>
      <c r="I14" s="79"/>
    </row>
    <row r="15" spans="1:9" x14ac:dyDescent="0.35">
      <c r="A15" s="110"/>
      <c r="B15" s="61" t="s">
        <v>158</v>
      </c>
      <c r="C15" s="61"/>
      <c r="D15" s="61"/>
      <c r="E15" s="61"/>
      <c r="F15" s="61"/>
      <c r="G15" s="116">
        <v>4</v>
      </c>
      <c r="H15" s="117">
        <v>2217602</v>
      </c>
      <c r="I15" s="79"/>
    </row>
    <row r="16" spans="1:9" x14ac:dyDescent="0.35">
      <c r="A16" s="110"/>
      <c r="B16" s="61" t="s">
        <v>159</v>
      </c>
      <c r="C16" s="61"/>
      <c r="D16" s="61"/>
      <c r="E16" s="61"/>
      <c r="F16" s="61"/>
      <c r="G16" s="116">
        <v>0</v>
      </c>
      <c r="H16" s="117">
        <v>0</v>
      </c>
      <c r="I16" s="79"/>
    </row>
    <row r="17" spans="1:9" x14ac:dyDescent="0.35">
      <c r="A17" s="110"/>
      <c r="B17" s="61" t="s">
        <v>160</v>
      </c>
      <c r="C17" s="61"/>
      <c r="D17" s="61"/>
      <c r="E17" s="61"/>
      <c r="F17" s="61"/>
      <c r="G17" s="116">
        <v>0</v>
      </c>
      <c r="H17" s="117">
        <v>0</v>
      </c>
      <c r="I17" s="79"/>
    </row>
    <row r="18" spans="1:9" x14ac:dyDescent="0.35">
      <c r="A18" s="110"/>
      <c r="B18" s="61" t="s">
        <v>184</v>
      </c>
      <c r="C18" s="61"/>
      <c r="D18" s="61"/>
      <c r="E18" s="61"/>
      <c r="F18" s="61"/>
      <c r="G18" s="118">
        <v>3</v>
      </c>
      <c r="H18" s="119">
        <v>32870</v>
      </c>
      <c r="I18" s="79"/>
    </row>
    <row r="19" spans="1:9" x14ac:dyDescent="0.35">
      <c r="A19" s="110"/>
      <c r="B19" s="76" t="s">
        <v>185</v>
      </c>
      <c r="C19" s="76"/>
      <c r="D19" s="76"/>
      <c r="E19" s="76"/>
      <c r="F19" s="61"/>
      <c r="G19" s="116">
        <f>SUM(G14:G18)</f>
        <v>33</v>
      </c>
      <c r="H19" s="115">
        <f>(H14+H15+H16+H17+H18)</f>
        <v>4902524</v>
      </c>
      <c r="I19" s="79"/>
    </row>
    <row r="20" spans="1:9" ht="15" thickBot="1" x14ac:dyDescent="0.4">
      <c r="A20" s="110"/>
      <c r="B20" s="76"/>
      <c r="C20" s="76"/>
      <c r="D20" s="61"/>
      <c r="E20" s="61"/>
      <c r="F20" s="61"/>
      <c r="G20" s="120"/>
      <c r="H20" s="121"/>
      <c r="I20" s="79"/>
    </row>
    <row r="21" spans="1:9" ht="15" thickTop="1" x14ac:dyDescent="0.35">
      <c r="A21" s="110"/>
      <c r="B21" s="76"/>
      <c r="C21" s="76"/>
      <c r="D21" s="61"/>
      <c r="E21" s="61"/>
      <c r="F21" s="61"/>
      <c r="G21" s="83"/>
      <c r="H21" s="122"/>
      <c r="I21" s="79"/>
    </row>
    <row r="22" spans="1:9" x14ac:dyDescent="0.35">
      <c r="A22" s="110"/>
      <c r="B22" s="61"/>
      <c r="C22" s="61"/>
      <c r="D22" s="61"/>
      <c r="E22" s="61"/>
      <c r="F22" s="83"/>
      <c r="G22" s="83"/>
      <c r="H22" s="83"/>
      <c r="I22" s="79"/>
    </row>
    <row r="23" spans="1:9" ht="15" thickBot="1" x14ac:dyDescent="0.4">
      <c r="A23" s="110"/>
      <c r="B23" s="87"/>
      <c r="C23" s="87"/>
      <c r="D23" s="61"/>
      <c r="E23" s="61"/>
      <c r="F23" s="87"/>
      <c r="G23" s="87"/>
      <c r="H23" s="83"/>
      <c r="I23" s="79"/>
    </row>
    <row r="24" spans="1:9" x14ac:dyDescent="0.35">
      <c r="A24" s="110"/>
      <c r="B24" s="83" t="s">
        <v>186</v>
      </c>
      <c r="C24" s="83"/>
      <c r="D24" s="61"/>
      <c r="E24" s="61"/>
      <c r="F24" s="83"/>
      <c r="G24" s="83"/>
      <c r="H24" s="83"/>
      <c r="I24" s="79"/>
    </row>
    <row r="25" spans="1:9" x14ac:dyDescent="0.35">
      <c r="A25" s="110"/>
      <c r="B25" s="83" t="s">
        <v>187</v>
      </c>
      <c r="C25" s="83"/>
      <c r="D25" s="61"/>
      <c r="E25" s="61"/>
      <c r="F25" s="83" t="s">
        <v>188</v>
      </c>
      <c r="G25" s="83"/>
      <c r="H25" s="83"/>
      <c r="I25" s="79"/>
    </row>
    <row r="26" spans="1:9" x14ac:dyDescent="0.35">
      <c r="A26" s="110"/>
      <c r="B26" s="83" t="s">
        <v>177</v>
      </c>
      <c r="C26" s="83"/>
      <c r="D26" s="61"/>
      <c r="E26" s="61"/>
      <c r="F26" s="83" t="s">
        <v>189</v>
      </c>
      <c r="G26" s="83"/>
      <c r="H26" s="83"/>
      <c r="I26" s="79"/>
    </row>
    <row r="27" spans="1:9" x14ac:dyDescent="0.35">
      <c r="A27" s="110"/>
      <c r="B27" s="83"/>
      <c r="C27" s="83"/>
      <c r="D27" s="61"/>
      <c r="E27" s="61"/>
      <c r="F27" s="83"/>
      <c r="G27" s="83"/>
      <c r="H27" s="83"/>
      <c r="I27" s="79"/>
    </row>
    <row r="28" spans="1:9" ht="18.5" customHeight="1" x14ac:dyDescent="0.35">
      <c r="A28" s="110"/>
      <c r="B28" s="123" t="s">
        <v>190</v>
      </c>
      <c r="C28" s="123"/>
      <c r="D28" s="123"/>
      <c r="E28" s="123"/>
      <c r="F28" s="123"/>
      <c r="G28" s="123"/>
      <c r="H28" s="123"/>
      <c r="I28" s="79"/>
    </row>
    <row r="29" spans="1:9" ht="15" thickBot="1" x14ac:dyDescent="0.4">
      <c r="A29" s="124"/>
      <c r="B29" s="125"/>
      <c r="C29" s="125"/>
      <c r="D29" s="125"/>
      <c r="E29" s="125"/>
      <c r="F29" s="87"/>
      <c r="G29" s="87"/>
      <c r="H29" s="87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2024-08-27T23:15:20Z</cp:lastPrinted>
  <dcterms:created xsi:type="dcterms:W3CDTF">2022-06-01T14:39:12Z</dcterms:created>
  <dcterms:modified xsi:type="dcterms:W3CDTF">2024-08-27T23:23:03Z</dcterms:modified>
</cp:coreProperties>
</file>