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8. AGOSTO\NIT 891855438 ESE HOSP REGIONAL DE DUITAMA\"/>
    </mc:Choice>
  </mc:AlternateContent>
  <bookViews>
    <workbookView xWindow="0" yWindow="0" windowWidth="19200" windowHeight="6440" activeTab="2"/>
  </bookViews>
  <sheets>
    <sheet name="INFO IPS" sheetId="2" r:id="rId1"/>
    <sheet name="ESTADO DE CADA FACTURA" sheetId="3" r:id="rId2"/>
    <sheet name="FOR-CSA-018 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8" i="4"/>
  <c r="I26" i="4"/>
  <c r="I31" i="4" s="1"/>
  <c r="H26" i="4"/>
  <c r="H31" i="4" s="1"/>
  <c r="I23" i="4"/>
  <c r="H23" i="4"/>
  <c r="U1" i="3"/>
  <c r="T1" i="3"/>
  <c r="S1" i="3"/>
  <c r="R1" i="3"/>
  <c r="K1" i="3"/>
  <c r="H4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<sst xmlns="http://schemas.openxmlformats.org/spreadsheetml/2006/main" count="83" uniqueCount="64">
  <si>
    <t>ESE HOSPITAL REGIONAL DE DUITAMA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</si>
  <si>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</si>
  <si>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</si>
  <si>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</si>
  <si>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</si>
  <si>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</si>
  <si>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</si>
  <si>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</si>
  <si>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</si>
  <si>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</si>
  <si>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</si>
  <si>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</si>
  <si>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</si>
  <si>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HRD</t>
  </si>
  <si>
    <t>NA</t>
  </si>
  <si>
    <t>DUITAMA</t>
  </si>
  <si>
    <t>URGENCIAS</t>
  </si>
  <si>
    <t>TOTAL CARTERA</t>
  </si>
  <si>
    <t>ESTADO DE CARTERA COMFENALCO VALLE CON CORTE A JULIO 2024</t>
  </si>
  <si>
    <t>Alf+Fac</t>
  </si>
  <si>
    <t>Llave</t>
  </si>
  <si>
    <t>HRD73777</t>
  </si>
  <si>
    <t>891855438_HRD73777</t>
  </si>
  <si>
    <t>Estado de Factura EPS Agosto 13</t>
  </si>
  <si>
    <t>Boxalud</t>
  </si>
  <si>
    <t xml:space="preserve">Fecha de radicacion EPS </t>
  </si>
  <si>
    <t>Finalizada</t>
  </si>
  <si>
    <t xml:space="preserve">Valor Total Bruto 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</si>
  <si>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</si>
  <si>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</si>
  <si>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</si>
  <si>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</si>
  <si>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</si>
  <si>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</si>
  <si>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</si>
  <si>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</si>
  <si>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</si>
  <si>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</si>
  <si>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</si>
  <si>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</si>
  <si>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</si>
  <si>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</si>
  <si>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</si>
  <si>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</si>
  <si>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</si>
  <si>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</si>
  <si>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</si>
  <si>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</si>
  <si>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</si>
  <si>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</si>
  <si>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</si>
  <si>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</si>
  <si>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</si>
  <si>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</si>
  <si>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</si>
  <si>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</si>
  <si>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</si>
  <si>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Señores:ESE HOSPITAL REGIONAL DE DUITAMA</t>
  </si>
  <si>
    <t>NIT: 891855438</t>
  </si>
  <si>
    <t>Santiago de Cali, Agosto 13 del 2024</t>
  </si>
  <si>
    <t>Con Corte al dia: 30/07/2024</t>
  </si>
  <si>
    <t>Martha Lucia Forero</t>
  </si>
  <si>
    <t>Auxiliar de cartera</t>
  </si>
  <si>
    <t>A continuacion me permito remitir nuestra respuesta al estado de cartera presentado en la fecha:05/08/2024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</si>
</sst>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8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166" fontId="0" fillId="0" borderId="0" xfId="1" applyNumberFormat="1" applyFont="1"/>
    <xf numFmtId="166" fontId="1" fillId="5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center" vertical="center"/>
    </xf>
    <xf numFmtId="166" fontId="1" fillId="0" borderId="1" xfId="1" applyNumberFormat="1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4" fontId="0" fillId="0" borderId="1" xfId="0" applyNumberFormat="1" applyBorder="1"/>
    <xf numFmtId="166" fontId="6" fillId="6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1" xfId="4" applyNumberFormat="1" applyFont="1" applyBorder="1" applyAlignment="1">
      <alignment horizontal="center"/>
    </xf>
    <xf numFmtId="170" fontId="8" fillId="0" borderId="11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1" xfId="4" applyNumberFormat="1" applyFont="1" applyBorder="1" applyAlignment="1">
      <alignment horizontal="center"/>
    </xf>
    <xf numFmtId="170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9" fontId="7" fillId="0" borderId="0" xfId="2" applyNumberFormat="1" applyFont="1" applyAlignment="1">
      <alignment horizontal="right"/>
    </xf>
    <xf numFmtId="169" fontId="10" fillId="0" borderId="15" xfId="4" applyNumberFormat="1" applyFont="1" applyBorder="1" applyAlignment="1">
      <alignment horizontal="center"/>
    </xf>
    <xf numFmtId="170" fontId="10" fillId="0" borderId="15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1" xfId="3" applyNumberFormat="1" applyFont="1" applyBorder="1"/>
    <xf numFmtId="171" fontId="7" fillId="0" borderId="11" xfId="3" applyNumberFormat="1" applyFont="1" applyBorder="1"/>
    <xf numFmtId="168" fontId="10" fillId="0" borderId="11" xfId="4" applyFont="1" applyBorder="1"/>
    <xf numFmtId="170" fontId="7" fillId="0" borderId="11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1" fontId="8" fillId="0" borderId="11" xfId="3" applyNumberFormat="1" applyFont="1" applyBorder="1"/>
    <xf numFmtId="0" fontId="8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552451</xdr:colOff>
      <xdr:row>0</xdr:row>
      <xdr:rowOff>0</xdr:rowOff>
    </xdr:from>
    <xdr:ext cx="723900" cy="476250"/>
    <xdr:pic>
      <xdr:nvPicPr>
        <xdr:cNvPr id="2" name="1 Imagen" descr="Home | E.S.E. Hospital Regional de Duitama">
          <a:extLst>
            <a:ext uri="{FF2B5EF4-FFF2-40B4-BE49-F238E27FC236}">
              <a16:creationId xmlns:a16="http://schemas.microsoft.com/office/drawing/2014/main" xmlns="" id="{1DB460EE-C476-409C-8E5C-9079AA94C1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0"/>
          <a:ext cx="723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workbookViewId="0">
      <selection activeCell="B9" sqref="B9"/>
    </sheetView>
  </sheetViews>
  <sheetFormatPr baseColWidth="10" defaultRowHeight="14.5" x14ac:dyDescent="0.35"/>
  <cols>
    <col min="2" max="2" width="15.26953125" customWidth="1"/>
  </cols>
  <sheetData>
    <row r="1" spans="1:12" ht="45" customHeight="1" x14ac:dyDescent="0.35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ht="29" x14ac:dyDescent="0.35">
      <c r="A2" s="1" t="s">
        <v>1</v>
      </c>
      <c r="B2" s="1" t="s">
        <v>2</v>
      </c>
      <c r="C2" s="1" t="s">
        <v>3</v>
      </c>
      <c r="D2" s="1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1" t="s">
        <v>9</v>
      </c>
      <c r="J2" s="1" t="s">
        <v>10</v>
      </c>
      <c r="K2" s="1" t="s">
        <v>11</v>
      </c>
      <c r="L2" s="1" t="s">
        <v>12</v>
      </c>
    </row>
    <row r="3" spans="1:12" ht="43.5" x14ac:dyDescent="0.35">
      <c r="A3" s="4">
        <v>891855438</v>
      </c>
      <c r="B3" s="5" t="s">
        <v>0</v>
      </c>
      <c r="C3" s="4" t="s">
        <v>13</v>
      </c>
      <c r="D3" s="4">
        <v>73777</v>
      </c>
      <c r="E3" s="6">
        <v>44371.474999999999</v>
      </c>
      <c r="F3" s="6">
        <v>44396</v>
      </c>
      <c r="G3" s="7">
        <v>99400</v>
      </c>
      <c r="H3" s="7">
        <v>99400</v>
      </c>
      <c r="I3" s="4" t="s">
        <v>14</v>
      </c>
      <c r="J3" s="8" t="s">
        <v>15</v>
      </c>
      <c r="K3" s="9" t="s">
        <v>16</v>
      </c>
      <c r="L3" s="8" t="s">
        <v>14</v>
      </c>
    </row>
    <row r="4" spans="1:12" x14ac:dyDescent="0.35">
      <c r="A4" s="14" t="s">
        <v>17</v>
      </c>
      <c r="B4" s="15"/>
      <c r="C4" s="15"/>
      <c r="D4" s="15"/>
      <c r="E4" s="15"/>
      <c r="F4" s="15"/>
      <c r="G4" s="15"/>
      <c r="H4" s="12">
        <f>SUM(H3)</f>
        <v>99400</v>
      </c>
      <c r="I4" s="10"/>
      <c r="J4" s="10"/>
      <c r="K4" s="10"/>
      <c r="L4" s="11"/>
    </row>
  </sheetData>
  <mergeCells count="2">
    <mergeCell ref="A1:L1"/>
    <mergeCell ref="A4:G4"/>
  </mergeCells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"/>
  <sheetViews>
    <sheetView showGridLines="0" zoomScale="80" zoomScaleNormal="80" workbookViewId="0">
      <selection activeCell="I12" sqref="I12"/>
    </sheetView>
  </sheetViews>
  <sheetFormatPr baseColWidth="10" defaultRowHeight="14.5" x14ac:dyDescent="0.35"/>
  <cols>
    <col min="2" max="2" width="15.26953125" customWidth="1"/>
    <col min="6" max="6" width="20.08984375" bestFit="1" customWidth="1"/>
    <col min="10" max="11" width="10.90625" style="22"/>
    <col min="16" max="16" width="45.1796875" bestFit="1" customWidth="1"/>
    <col min="18" max="19" width="10.90625" style="22"/>
    <col min="21" max="21" width="10.90625" style="22"/>
    <col min="22" max="22" width="13.6328125" bestFit="1" customWidth="1"/>
  </cols>
  <sheetData>
    <row r="1" spans="1:23" x14ac:dyDescent="0.35">
      <c r="K1" s="22">
        <f>SUBTOTAL(9,K3)</f>
        <v>99400</v>
      </c>
      <c r="R1" s="22">
        <f t="shared" ref="R1:U1" si="0">SUBTOTAL(9,R3)</f>
        <v>99400</v>
      </c>
      <c r="S1" s="22">
        <f t="shared" si="0"/>
        <v>99400</v>
      </c>
      <c r="T1" s="22">
        <f t="shared" si="0"/>
        <v>99400</v>
      </c>
      <c r="U1" s="22">
        <f t="shared" si="0"/>
        <v>99400</v>
      </c>
    </row>
    <row r="2" spans="1:23" s="18" customFormat="1" ht="43.5" x14ac:dyDescent="0.35">
      <c r="A2" s="16" t="s">
        <v>1</v>
      </c>
      <c r="B2" s="16" t="s">
        <v>2</v>
      </c>
      <c r="C2" s="16" t="s">
        <v>3</v>
      </c>
      <c r="D2" s="16" t="s">
        <v>4</v>
      </c>
      <c r="E2" s="16" t="s">
        <v>19</v>
      </c>
      <c r="F2" s="19" t="s">
        <v>20</v>
      </c>
      <c r="G2" s="17" t="s">
        <v>5</v>
      </c>
      <c r="H2" s="17" t="s">
        <v>6</v>
      </c>
      <c r="I2" s="26" t="s">
        <v>25</v>
      </c>
      <c r="J2" s="25" t="s">
        <v>7</v>
      </c>
      <c r="K2" s="23" t="s">
        <v>8</v>
      </c>
      <c r="L2" s="16" t="s">
        <v>9</v>
      </c>
      <c r="M2" s="16" t="s">
        <v>10</v>
      </c>
      <c r="N2" s="16" t="s">
        <v>11</v>
      </c>
      <c r="O2" s="16" t="s">
        <v>12</v>
      </c>
      <c r="P2" s="20" t="s">
        <v>23</v>
      </c>
      <c r="Q2" s="16" t="s">
        <v>24</v>
      </c>
      <c r="R2" s="25" t="s">
        <v>27</v>
      </c>
      <c r="S2" s="25" t="s">
        <v>28</v>
      </c>
      <c r="T2" s="25" t="s">
        <v>29</v>
      </c>
      <c r="U2" s="29" t="s">
        <v>30</v>
      </c>
      <c r="V2" s="20" t="s">
        <v>31</v>
      </c>
      <c r="W2" s="16" t="s">
        <v>32</v>
      </c>
    </row>
    <row r="3" spans="1:23" ht="43.5" x14ac:dyDescent="0.35">
      <c r="A3" s="4">
        <v>891855438</v>
      </c>
      <c r="B3" s="5" t="s">
        <v>0</v>
      </c>
      <c r="C3" s="4" t="s">
        <v>13</v>
      </c>
      <c r="D3" s="4">
        <v>73777</v>
      </c>
      <c r="E3" s="4" t="s">
        <v>21</v>
      </c>
      <c r="F3" s="4" t="s">
        <v>22</v>
      </c>
      <c r="G3" s="6">
        <v>44371.474999999999</v>
      </c>
      <c r="H3" s="6">
        <v>44396</v>
      </c>
      <c r="I3" s="6">
        <v>44979</v>
      </c>
      <c r="J3" s="24">
        <v>99400</v>
      </c>
      <c r="K3" s="24">
        <v>99400</v>
      </c>
      <c r="L3" s="4" t="s">
        <v>14</v>
      </c>
      <c r="M3" s="8" t="s">
        <v>15</v>
      </c>
      <c r="N3" s="9" t="s">
        <v>16</v>
      </c>
      <c r="O3" s="8" t="s">
        <v>14</v>
      </c>
      <c r="P3" s="21" t="s">
        <v>33</v>
      </c>
      <c r="Q3" s="21" t="s">
        <v>26</v>
      </c>
      <c r="R3" s="27">
        <v>99400</v>
      </c>
      <c r="S3" s="27">
        <v>99400</v>
      </c>
      <c r="T3" s="27">
        <v>99400</v>
      </c>
      <c r="U3" s="27">
        <v>99400</v>
      </c>
      <c r="V3" s="21">
        <v>1222243032</v>
      </c>
      <c r="W3" s="28">
        <v>45504</v>
      </c>
    </row>
  </sheetData>
  <dataValidations count="1">
    <dataValidation type="whole" operator="greaterThan" allowBlank="1" showInputMessage="1" showErrorMessage="1" errorTitle="DATO ERRADO" error="El valor debe ser diferente de cero" sqref="J2:K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N28" sqref="N28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34</v>
      </c>
      <c r="E2" s="34"/>
      <c r="F2" s="34"/>
      <c r="G2" s="34"/>
      <c r="H2" s="34"/>
      <c r="I2" s="35"/>
      <c r="J2" s="36" t="s">
        <v>35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36</v>
      </c>
      <c r="E4" s="34"/>
      <c r="F4" s="34"/>
      <c r="G4" s="34"/>
      <c r="H4" s="34"/>
      <c r="I4" s="35"/>
      <c r="J4" s="36" t="s">
        <v>37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59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57</v>
      </c>
      <c r="J11" s="50"/>
    </row>
    <row r="12" spans="2:10" ht="13" x14ac:dyDescent="0.3">
      <c r="B12" s="49"/>
      <c r="C12" s="51" t="s">
        <v>58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63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60</v>
      </c>
      <c r="D16" s="52"/>
      <c r="G16" s="54"/>
      <c r="H16" s="56" t="s">
        <v>38</v>
      </c>
      <c r="I16" s="56" t="s">
        <v>39</v>
      </c>
      <c r="J16" s="50"/>
    </row>
    <row r="17" spans="2:14" ht="13" x14ac:dyDescent="0.3">
      <c r="B17" s="49"/>
      <c r="C17" s="51" t="s">
        <v>40</v>
      </c>
      <c r="D17" s="51"/>
      <c r="E17" s="51"/>
      <c r="F17" s="51"/>
      <c r="G17" s="54"/>
      <c r="H17" s="57">
        <v>1</v>
      </c>
      <c r="I17" s="58">
        <v>99400</v>
      </c>
      <c r="J17" s="50"/>
    </row>
    <row r="18" spans="2:14" x14ac:dyDescent="0.25">
      <c r="B18" s="49"/>
      <c r="C18" s="30" t="s">
        <v>41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42</v>
      </c>
      <c r="G19" s="54"/>
      <c r="H19" s="60">
        <v>0</v>
      </c>
      <c r="I19" s="61">
        <v>0</v>
      </c>
      <c r="J19" s="50"/>
    </row>
    <row r="20" spans="2:14" x14ac:dyDescent="0.25">
      <c r="B20" s="49"/>
      <c r="C20" s="30" t="s">
        <v>43</v>
      </c>
      <c r="H20" s="62">
        <v>0</v>
      </c>
      <c r="I20" s="63">
        <v>0</v>
      </c>
      <c r="J20" s="50"/>
    </row>
    <row r="21" spans="2:14" x14ac:dyDescent="0.25">
      <c r="B21" s="49"/>
      <c r="C21" s="30" t="s">
        <v>44</v>
      </c>
      <c r="H21" s="62">
        <v>0</v>
      </c>
      <c r="I21" s="63">
        <v>0</v>
      </c>
      <c r="J21" s="50"/>
      <c r="N21" s="64"/>
    </row>
    <row r="22" spans="2:14" ht="13" thickBot="1" x14ac:dyDescent="0.3">
      <c r="B22" s="49"/>
      <c r="C22" s="30" t="s">
        <v>45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46</v>
      </c>
      <c r="D23" s="51"/>
      <c r="E23" s="51"/>
      <c r="F23" s="51"/>
      <c r="H23" s="67">
        <f>H18+H19+H20+H21+H22</f>
        <v>0</v>
      </c>
      <c r="I23" s="68">
        <f>I18+I19+I20+I21+I22</f>
        <v>0</v>
      </c>
      <c r="J23" s="50"/>
    </row>
    <row r="24" spans="2:14" x14ac:dyDescent="0.25">
      <c r="B24" s="49"/>
      <c r="C24" s="30" t="s">
        <v>47</v>
      </c>
      <c r="H24" s="62">
        <v>1</v>
      </c>
      <c r="I24" s="63">
        <v>99400</v>
      </c>
      <c r="J24" s="50"/>
    </row>
    <row r="25" spans="2:14" ht="13" thickBot="1" x14ac:dyDescent="0.3">
      <c r="B25" s="49"/>
      <c r="C25" s="30" t="s">
        <v>48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49</v>
      </c>
      <c r="D26" s="51"/>
      <c r="E26" s="51"/>
      <c r="F26" s="51"/>
      <c r="H26" s="67">
        <f>H24+H25</f>
        <v>1</v>
      </c>
      <c r="I26" s="68">
        <f>I24+I25</f>
        <v>99400</v>
      </c>
      <c r="J26" s="50"/>
    </row>
    <row r="27" spans="2:14" ht="13.5" thickBot="1" x14ac:dyDescent="0.35">
      <c r="B27" s="49"/>
      <c r="C27" s="54" t="s">
        <v>50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51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52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1</v>
      </c>
      <c r="I31" s="61">
        <f>I23+I26+I28</f>
        <v>99400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61</v>
      </c>
      <c r="D38" s="76"/>
      <c r="E38" s="54"/>
      <c r="F38" s="54"/>
      <c r="G38" s="54"/>
      <c r="H38" s="83" t="s">
        <v>53</v>
      </c>
      <c r="I38" s="76"/>
      <c r="J38" s="72"/>
    </row>
    <row r="39" spans="2:10" ht="13" x14ac:dyDescent="0.3">
      <c r="B39" s="49"/>
      <c r="C39" s="69" t="s">
        <v>62</v>
      </c>
      <c r="D39" s="54"/>
      <c r="E39" s="54"/>
      <c r="F39" s="54"/>
      <c r="G39" s="54"/>
      <c r="H39" s="69" t="s">
        <v>54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55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84" t="s">
        <v>56</v>
      </c>
      <c r="D42" s="84"/>
      <c r="E42" s="84"/>
      <c r="F42" s="84"/>
      <c r="G42" s="84"/>
      <c r="H42" s="84"/>
      <c r="I42" s="84"/>
      <c r="J42" s="72"/>
    </row>
    <row r="43" spans="2:10" x14ac:dyDescent="0.25">
      <c r="B43" s="49"/>
      <c r="C43" s="84"/>
      <c r="D43" s="84"/>
      <c r="E43" s="84"/>
      <c r="F43" s="84"/>
      <c r="G43" s="84"/>
      <c r="H43" s="84"/>
      <c r="I43" s="84"/>
      <c r="J43" s="72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Paola Andrea Jimenez Prado</cp:lastModifiedBy>
  <cp:lastPrinted>2024-08-13T21:22:07Z</cp:lastPrinted>
  <dcterms:created xsi:type="dcterms:W3CDTF">2024-08-05T15:57:02Z</dcterms:created>
  <dcterms:modified xsi:type="dcterms:W3CDTF">2024-08-13T21:36:21Z</dcterms:modified>
</cp:coreProperties>
</file>