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901101 HOSP PIO XII E.S.E (ARGELIA)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externalReferences>
    <externalReference r:id="rId5"/>
  </externalReferences>
  <definedNames>
    <definedName name="_xlnm._FilterDatabase" localSheetId="1" hidden="1">'ESTADO DE CADA FACTURA'!$A$2:$K$3</definedName>
    <definedName name="_xlnm._FilterDatabase" localSheetId="0" hidden="1">'INFO IPS'!$A$1:$H$2</definedName>
    <definedName name="pago">[1]pagadas!$A$1:$A$109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K1" i="2"/>
  <c r="H6" i="1" l="1"/>
  <c r="G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<sst xmlns="http://schemas.openxmlformats.org/spreadsheetml/2006/main" count="138" uniqueCount="74">
  <si>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</si>
  <si>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</si>
  <si>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</si>
  <si>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</si>
  <si>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</si>
  <si>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</si>
  <si>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</si>
  <si>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</si>
  <si>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</si>
  <si>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</si>
  <si>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</si>
  <si>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</si>
  <si>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</si>
  <si>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</si>
  <si>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</si>
  <si>
    <t>Alf+Fac</t>
  </si>
  <si>
    <t>Llave</t>
  </si>
  <si>
    <t>FVPD14852</t>
  </si>
  <si>
    <t>891901101_FVPD14852</t>
  </si>
  <si>
    <t>FVPD14156</t>
  </si>
  <si>
    <t>891901101_FVPD14156</t>
  </si>
  <si>
    <t>FVPD14255</t>
  </si>
  <si>
    <t>891901101_FVPD14255</t>
  </si>
  <si>
    <t>FVPD15490</t>
  </si>
  <si>
    <t>891901101_FVPD15490</t>
  </si>
  <si>
    <t>Estado de Factura EPS Octubre 26</t>
  </si>
  <si>
    <t>Boxalud</t>
  </si>
  <si>
    <t xml:space="preserve">Fecha de radicación EPS </t>
  </si>
  <si>
    <t>Para cargar RIPS o soportes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</si>
  <si>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</si>
  <si>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</si>
  <si>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</si>
  <si>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</si>
  <si>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</si>
  <si>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</si>
  <si>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</si>
  <si>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</si>
  <si>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</si>
  <si>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</si>
  <si>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</si>
  <si>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</si>
  <si>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</si>
  <si>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</si>
  <si>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</si>
  <si>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</si>
  <si>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</si>
  <si>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</si>
  <si>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</si>
  <si>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</si>
  <si>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</si>
  <si>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</si>
  <si>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</si>
  <si>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</si>
  <si>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</si>
  <si>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</si>
  <si>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</si>
  <si>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PIO XII</t>
  </si>
  <si>
    <t>NIT: 891901101</t>
  </si>
  <si>
    <t>Santiago de  Octubre 26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</si>
  <si>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</si>
  <si>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</si>
  <si>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</si>
  <si>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</si>
  <si>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</si>
  <si>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</si>
  <si>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</si>
  <si>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</si>
  <si>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</si>
  <si>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</si>
  <si>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</si>
  <si>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</si>
  <si>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</si>
  <si>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Jorge Mario Cano Zuluaga</t>
  </si>
  <si>
    <t>Responsable de proceso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</si>
</sst>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6" fontId="0" fillId="0" borderId="0" xfId="2" applyNumberFormat="1" applyFont="1" applyAlignment="1">
      <alignment horizontal="center" vertical="center"/>
    </xf>
    <xf numFmtId="166" fontId="2" fillId="0" borderId="1" xfId="2" applyNumberFormat="1" applyFont="1" applyBorder="1" applyAlignment="1">
      <alignment horizontal="center" vertical="center" wrapText="1"/>
    </xf>
    <xf numFmtId="166" fontId="0" fillId="0" borderId="1" xfId="2" applyNumberFormat="1" applyFont="1" applyBorder="1" applyAlignment="1">
      <alignment horizontal="center" vertical="center"/>
    </xf>
    <xf numFmtId="166" fontId="1" fillId="0" borderId="1" xfId="2" applyNumberFormat="1" applyFont="1" applyBorder="1" applyAlignment="1">
      <alignment horizontal="center" vertical="center"/>
    </xf>
    <xf numFmtId="166" fontId="2" fillId="0" borderId="0" xfId="2" applyNumberFormat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7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9" fontId="8" fillId="0" borderId="0" xfId="4" applyNumberFormat="1" applyFont="1" applyAlignment="1">
      <alignment horizontal="center"/>
    </xf>
    <xf numFmtId="170" fontId="8" fillId="0" borderId="0" xfId="5" applyNumberFormat="1" applyFont="1" applyAlignment="1">
      <alignment horizontal="right"/>
    </xf>
    <xf numFmtId="170" fontId="6" fillId="0" borderId="0" xfId="5" applyNumberFormat="1" applyFont="1"/>
    <xf numFmtId="169" fontId="5" fillId="0" borderId="0" xfId="4" applyNumberFormat="1" applyFont="1" applyAlignment="1">
      <alignment horizontal="center"/>
    </xf>
    <xf numFmtId="170" fontId="5" fillId="0" borderId="0" xfId="5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70" fontId="6" fillId="0" borderId="0" xfId="5" applyNumberFormat="1" applyFont="1" applyAlignment="1">
      <alignment horizontal="right"/>
    </xf>
    <xf numFmtId="170" fontId="6" fillId="0" borderId="0" xfId="3" applyNumberFormat="1" applyFont="1"/>
    <xf numFmtId="169" fontId="6" fillId="0" borderId="10" xfId="4" applyNumberFormat="1" applyFont="1" applyBorder="1" applyAlignment="1">
      <alignment horizontal="center"/>
    </xf>
    <xf numFmtId="170" fontId="6" fillId="0" borderId="10" xfId="5" applyNumberFormat="1" applyFont="1" applyBorder="1" applyAlignment="1">
      <alignment horizontal="right"/>
    </xf>
    <xf numFmtId="169" fontId="7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0" xfId="3" applyFont="1"/>
    <xf numFmtId="169" fontId="5" fillId="0" borderId="10" xfId="4" applyNumberFormat="1" applyFont="1" applyBorder="1" applyAlignment="1">
      <alignment horizontal="center"/>
    </xf>
    <xf numFmtId="170" fontId="5" fillId="0" borderId="10" xfId="5" applyNumberFormat="1" applyFont="1" applyBorder="1" applyAlignment="1">
      <alignment horizontal="right"/>
    </xf>
    <xf numFmtId="0" fontId="5" fillId="0" borderId="8" xfId="3" applyFont="1" applyBorder="1"/>
    <xf numFmtId="169" fontId="5" fillId="0" borderId="0" xfId="5" applyNumberFormat="1" applyFont="1" applyAlignment="1">
      <alignment horizontal="right"/>
    </xf>
    <xf numFmtId="169" fontId="8" fillId="0" borderId="14" xfId="4" applyNumberFormat="1" applyFont="1" applyBorder="1" applyAlignment="1">
      <alignment horizontal="center"/>
    </xf>
    <xf numFmtId="170" fontId="8" fillId="0" borderId="14" xfId="5" applyNumberFormat="1" applyFont="1" applyBorder="1" applyAlignment="1">
      <alignment horizontal="right"/>
    </xf>
    <xf numFmtId="171" fontId="5" fillId="0" borderId="0" xfId="3" applyNumberFormat="1" applyFont="1"/>
    <xf numFmtId="168" fontId="5" fillId="0" borderId="0" xfId="4" applyFont="1"/>
    <xf numFmtId="170" fontId="5" fillId="0" borderId="0" xfId="5" applyNumberFormat="1" applyFont="1"/>
    <xf numFmtId="171" fontId="8" fillId="0" borderId="10" xfId="3" applyNumberFormat="1" applyFont="1" applyBorder="1"/>
    <xf numFmtId="171" fontId="5" fillId="0" borderId="10" xfId="3" applyNumberFormat="1" applyFont="1" applyBorder="1"/>
    <xf numFmtId="168" fontId="8" fillId="0" borderId="10" xfId="4" applyFont="1" applyBorder="1"/>
    <xf numFmtId="170" fontId="5" fillId="0" borderId="10" xfId="5" applyNumberFormat="1" applyFont="1" applyBorder="1"/>
    <xf numFmtId="171" fontId="8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171" fontId="6" fillId="0" borderId="10" xfId="3" applyNumberFormat="1" applyFont="1" applyBorder="1"/>
    <xf numFmtId="0" fontId="6" fillId="0" borderId="11" xfId="3" applyFont="1" applyBorder="1"/>
    <xf numFmtId="166" fontId="2" fillId="4" borderId="1" xfId="2" applyNumberFormat="1" applyFont="1" applyFill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5" fillId="0" borderId="7" xfId="3" applyFont="1" applyBorder="1"/>
    <xf numFmtId="167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6" fontId="8" fillId="0" borderId="0" xfId="2" applyNumberFormat="1" applyFont="1"/>
    <xf numFmtId="172" fontId="8" fillId="0" borderId="0" xfId="2" applyNumberFormat="1" applyFont="1" applyAlignment="1">
      <alignment horizontal="right"/>
    </xf>
    <xf numFmtId="166" fontId="5" fillId="0" borderId="0" xfId="2" applyNumberFormat="1" applyFont="1" applyAlignment="1">
      <alignment horizontal="center"/>
    </xf>
    <xf numFmtId="172" fontId="5" fillId="0" borderId="0" xfId="2" applyNumberFormat="1" applyFont="1" applyAlignment="1">
      <alignment horizontal="right"/>
    </xf>
    <xf numFmtId="166" fontId="5" fillId="0" borderId="19" xfId="2" applyNumberFormat="1" applyFont="1" applyBorder="1" applyAlignment="1">
      <alignment horizontal="center"/>
    </xf>
    <xf numFmtId="172" fontId="5" fillId="0" borderId="19" xfId="2" applyNumberFormat="1" applyFont="1" applyBorder="1" applyAlignment="1">
      <alignment horizontal="right"/>
    </xf>
    <xf numFmtId="166" fontId="5" fillId="0" borderId="14" xfId="2" applyNumberFormat="1" applyFont="1" applyBorder="1" applyAlignment="1">
      <alignment horizontal="center"/>
    </xf>
    <xf numFmtId="172" fontId="5" fillId="0" borderId="14" xfId="2" applyNumberFormat="1" applyFont="1" applyBorder="1" applyAlignment="1">
      <alignment horizontal="right"/>
    </xf>
    <xf numFmtId="171" fontId="5" fillId="0" borderId="0" xfId="3" applyNumberFormat="1" applyFont="1" applyAlignment="1">
      <alignment horizontal="right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9" fillId="0" borderId="0" xfId="3" applyFont="1" applyAlignment="1">
      <alignment horizontal="center" vertical="center" wrapText="1"/>
    </xf>
    <xf numFmtId="0" fontId="5" fillId="0" borderId="3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lo\HOSPITAL%20PIO%20XII\CARTERA\Corte%201%20de%20Enero-30%20de%20junio%202021\COMFENALCO%20VALLE\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workbookViewId="0">
      <selection activeCell="K9" sqref="K9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6" width="12.54296875" style="1" bestFit="1" customWidth="1"/>
    <col min="7" max="8" width="13.26953125" style="1" bestFit="1" customWidth="1"/>
    <col min="9" max="9" width="10.81640625" style="1" bestFit="1" customWidth="1"/>
    <col min="10" max="10" width="14" style="6" bestFit="1" customWidth="1"/>
    <col min="11" max="11" width="12.1796875" style="1" bestFit="1" customWidth="1"/>
    <col min="12" max="16384" width="11.453125" style="1"/>
  </cols>
  <sheetData>
    <row r="1" spans="1:11" s="6" customFormat="1" ht="29" x14ac:dyDescent="0.35">
      <c r="A1" s="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8" t="s">
        <v>5</v>
      </c>
      <c r="G1" s="10" t="s">
        <v>6</v>
      </c>
      <c r="H1" s="10" t="s">
        <v>7</v>
      </c>
      <c r="I1" s="8" t="s">
        <v>8</v>
      </c>
      <c r="J1" s="8" t="s">
        <v>12</v>
      </c>
      <c r="K1" s="8" t="s">
        <v>14</v>
      </c>
    </row>
    <row r="2" spans="1:11" x14ac:dyDescent="0.35">
      <c r="A2" s="2">
        <v>891901101</v>
      </c>
      <c r="B2" s="2" t="s">
        <v>9</v>
      </c>
      <c r="C2" s="2" t="s">
        <v>10</v>
      </c>
      <c r="D2" s="2">
        <v>14852</v>
      </c>
      <c r="E2" s="12">
        <v>45467</v>
      </c>
      <c r="F2" s="12">
        <v>45467</v>
      </c>
      <c r="G2" s="7">
        <v>24207</v>
      </c>
      <c r="H2" s="3">
        <v>24207</v>
      </c>
      <c r="I2" s="4" t="s">
        <v>11</v>
      </c>
      <c r="J2" s="5" t="s">
        <v>13</v>
      </c>
      <c r="K2" s="4" t="s">
        <v>11</v>
      </c>
    </row>
    <row r="3" spans="1:11" x14ac:dyDescent="0.35">
      <c r="A3" s="2">
        <v>891901101</v>
      </c>
      <c r="B3" s="2" t="s">
        <v>9</v>
      </c>
      <c r="C3" s="2" t="s">
        <v>10</v>
      </c>
      <c r="D3" s="2">
        <v>14156</v>
      </c>
      <c r="E3" s="12">
        <v>45310</v>
      </c>
      <c r="F3" s="12">
        <v>45455</v>
      </c>
      <c r="G3" s="7">
        <v>77450</v>
      </c>
      <c r="H3" s="3">
        <v>77450</v>
      </c>
      <c r="I3" s="4" t="s">
        <v>11</v>
      </c>
      <c r="J3" s="5" t="s">
        <v>13</v>
      </c>
      <c r="K3" s="4" t="s">
        <v>11</v>
      </c>
    </row>
    <row r="4" spans="1:11" x14ac:dyDescent="0.35">
      <c r="A4" s="2">
        <v>891901101</v>
      </c>
      <c r="B4" s="2" t="s">
        <v>9</v>
      </c>
      <c r="C4" s="2" t="s">
        <v>10</v>
      </c>
      <c r="D4" s="2">
        <v>14255</v>
      </c>
      <c r="E4" s="12">
        <v>45322</v>
      </c>
      <c r="F4" s="12">
        <v>45455</v>
      </c>
      <c r="G4" s="3">
        <v>87724</v>
      </c>
      <c r="H4" s="3">
        <v>87724</v>
      </c>
      <c r="I4" s="4" t="s">
        <v>11</v>
      </c>
      <c r="J4" s="5" t="s">
        <v>13</v>
      </c>
      <c r="K4" s="4" t="s">
        <v>11</v>
      </c>
    </row>
    <row r="5" spans="1:11" x14ac:dyDescent="0.35">
      <c r="A5" s="2">
        <v>891901101</v>
      </c>
      <c r="B5" s="2" t="s">
        <v>9</v>
      </c>
      <c r="C5" s="2" t="s">
        <v>10</v>
      </c>
      <c r="D5" s="2">
        <v>15490</v>
      </c>
      <c r="E5" s="12">
        <v>45555</v>
      </c>
      <c r="F5" s="12">
        <v>45555</v>
      </c>
      <c r="G5" s="3">
        <v>111739</v>
      </c>
      <c r="H5" s="3">
        <v>111739</v>
      </c>
      <c r="I5" s="4" t="s">
        <v>11</v>
      </c>
      <c r="J5" s="5" t="s">
        <v>13</v>
      </c>
      <c r="K5" s="4" t="s">
        <v>11</v>
      </c>
    </row>
    <row r="6" spans="1:11" x14ac:dyDescent="0.35">
      <c r="G6" s="11">
        <f>SUM(G2:G4)</f>
        <v>189381</v>
      </c>
      <c r="H6" s="11">
        <f>SUM(H2:H4)</f>
        <v>189381</v>
      </c>
    </row>
  </sheetData>
  <sortState ref="A2:K5">
    <sortCondition ref="E2"/>
  </sortState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"/>
  <sheetViews>
    <sheetView showGridLines="0" zoomScale="80" zoomScaleNormal="80" workbookViewId="0">
      <selection activeCell="A5" sqref="A5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5" width="10.453125" style="1" bestFit="1" customWidth="1"/>
    <col min="6" max="6" width="20.81640625" style="1" bestFit="1" customWidth="1"/>
    <col min="7" max="8" width="12.54296875" style="1" bestFit="1" customWidth="1"/>
    <col min="9" max="9" width="12.54296875" style="1" customWidth="1"/>
    <col min="10" max="11" width="13.26953125" style="15" bestFit="1" customWidth="1"/>
    <col min="12" max="12" width="10.81640625" style="1" bestFit="1" customWidth="1"/>
    <col min="13" max="13" width="14" style="6" bestFit="1" customWidth="1"/>
    <col min="14" max="14" width="12.1796875" style="1" bestFit="1" customWidth="1"/>
    <col min="15" max="15" width="25.90625" style="1" customWidth="1"/>
    <col min="16" max="16384" width="11.453125" style="1"/>
  </cols>
  <sheetData>
    <row r="1" spans="1:17" x14ac:dyDescent="0.35">
      <c r="K1" s="19">
        <f>SUBTOTAL(9,K3:K6)</f>
        <v>301120</v>
      </c>
    </row>
    <row r="2" spans="1:17" s="6" customFormat="1" ht="43.5" x14ac:dyDescent="0.35">
      <c r="A2" s="8" t="s">
        <v>0</v>
      </c>
      <c r="B2" s="8" t="s">
        <v>1</v>
      </c>
      <c r="C2" s="8" t="s">
        <v>2</v>
      </c>
      <c r="D2" s="9" t="s">
        <v>3</v>
      </c>
      <c r="E2" s="9" t="s">
        <v>15</v>
      </c>
      <c r="F2" s="14" t="s">
        <v>16</v>
      </c>
      <c r="G2" s="8" t="s">
        <v>4</v>
      </c>
      <c r="H2" s="8" t="s">
        <v>5</v>
      </c>
      <c r="I2" s="21" t="s">
        <v>27</v>
      </c>
      <c r="J2" s="16" t="s">
        <v>6</v>
      </c>
      <c r="K2" s="81" t="s">
        <v>7</v>
      </c>
      <c r="L2" s="8" t="s">
        <v>8</v>
      </c>
      <c r="M2" s="8" t="s">
        <v>12</v>
      </c>
      <c r="N2" s="8" t="s">
        <v>14</v>
      </c>
      <c r="O2" s="20" t="s">
        <v>25</v>
      </c>
      <c r="P2" s="8" t="s">
        <v>26</v>
      </c>
      <c r="Q2" s="8" t="s">
        <v>31</v>
      </c>
    </row>
    <row r="3" spans="1:17" x14ac:dyDescent="0.35">
      <c r="A3" s="2">
        <v>891901101</v>
      </c>
      <c r="B3" s="2" t="s">
        <v>9</v>
      </c>
      <c r="C3" s="2" t="s">
        <v>10</v>
      </c>
      <c r="D3" s="2">
        <v>14852</v>
      </c>
      <c r="E3" s="2" t="s">
        <v>17</v>
      </c>
      <c r="F3" s="2" t="s">
        <v>18</v>
      </c>
      <c r="G3" s="13">
        <v>45467</v>
      </c>
      <c r="H3" s="13">
        <v>45467</v>
      </c>
      <c r="I3" s="13"/>
      <c r="J3" s="17">
        <v>24207</v>
      </c>
      <c r="K3" s="18">
        <v>24207</v>
      </c>
      <c r="L3" s="4" t="s">
        <v>11</v>
      </c>
      <c r="M3" s="5" t="s">
        <v>13</v>
      </c>
      <c r="N3" s="4" t="s">
        <v>11</v>
      </c>
      <c r="O3" s="4" t="s">
        <v>30</v>
      </c>
      <c r="P3" s="4" t="s">
        <v>29</v>
      </c>
      <c r="Q3" s="22">
        <v>45565</v>
      </c>
    </row>
    <row r="4" spans="1:17" x14ac:dyDescent="0.35">
      <c r="A4" s="2">
        <v>891901101</v>
      </c>
      <c r="B4" s="2" t="s">
        <v>9</v>
      </c>
      <c r="C4" s="2" t="s">
        <v>10</v>
      </c>
      <c r="D4" s="2">
        <v>14156</v>
      </c>
      <c r="E4" s="2" t="s">
        <v>19</v>
      </c>
      <c r="F4" s="2" t="s">
        <v>20</v>
      </c>
      <c r="G4" s="13">
        <v>45310</v>
      </c>
      <c r="H4" s="13">
        <v>45455</v>
      </c>
      <c r="I4" s="13"/>
      <c r="J4" s="17">
        <v>77450</v>
      </c>
      <c r="K4" s="18">
        <v>77450</v>
      </c>
      <c r="L4" s="4" t="s">
        <v>11</v>
      </c>
      <c r="M4" s="5" t="s">
        <v>13</v>
      </c>
      <c r="N4" s="4" t="s">
        <v>11</v>
      </c>
      <c r="O4" s="4" t="s">
        <v>30</v>
      </c>
      <c r="P4" s="4" t="s">
        <v>28</v>
      </c>
      <c r="Q4" s="22">
        <v>45565</v>
      </c>
    </row>
    <row r="5" spans="1:17" x14ac:dyDescent="0.35">
      <c r="A5" s="2">
        <v>891901101</v>
      </c>
      <c r="B5" s="2" t="s">
        <v>9</v>
      </c>
      <c r="C5" s="2" t="s">
        <v>10</v>
      </c>
      <c r="D5" s="2">
        <v>14255</v>
      </c>
      <c r="E5" s="2" t="s">
        <v>21</v>
      </c>
      <c r="F5" s="2" t="s">
        <v>22</v>
      </c>
      <c r="G5" s="13">
        <v>45322</v>
      </c>
      <c r="H5" s="13">
        <v>45455</v>
      </c>
      <c r="I5" s="13"/>
      <c r="J5" s="18">
        <v>87724</v>
      </c>
      <c r="K5" s="18">
        <v>87724</v>
      </c>
      <c r="L5" s="4" t="s">
        <v>11</v>
      </c>
      <c r="M5" s="5" t="s">
        <v>13</v>
      </c>
      <c r="N5" s="4" t="s">
        <v>11</v>
      </c>
      <c r="O5" s="4" t="s">
        <v>30</v>
      </c>
      <c r="P5" s="4" t="s">
        <v>28</v>
      </c>
      <c r="Q5" s="22">
        <v>45565</v>
      </c>
    </row>
    <row r="6" spans="1:17" x14ac:dyDescent="0.35">
      <c r="A6" s="2">
        <v>891901101</v>
      </c>
      <c r="B6" s="2" t="s">
        <v>9</v>
      </c>
      <c r="C6" s="2" t="s">
        <v>10</v>
      </c>
      <c r="D6" s="2">
        <v>15490</v>
      </c>
      <c r="E6" s="2" t="s">
        <v>23</v>
      </c>
      <c r="F6" s="2" t="s">
        <v>24</v>
      </c>
      <c r="G6" s="13">
        <v>45555</v>
      </c>
      <c r="H6" s="13">
        <v>45555</v>
      </c>
      <c r="I6" s="13"/>
      <c r="J6" s="18">
        <v>111739</v>
      </c>
      <c r="K6" s="18">
        <v>111739</v>
      </c>
      <c r="L6" s="4" t="s">
        <v>11</v>
      </c>
      <c r="M6" s="5" t="s">
        <v>13</v>
      </c>
      <c r="N6" s="4" t="s">
        <v>11</v>
      </c>
      <c r="O6" s="4" t="s">
        <v>30</v>
      </c>
      <c r="P6" s="4" t="s">
        <v>29</v>
      </c>
      <c r="Q6" s="22">
        <v>45565</v>
      </c>
    </row>
  </sheetData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32" sqref="N32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32</v>
      </c>
      <c r="E2" s="27"/>
      <c r="F2" s="27"/>
      <c r="G2" s="27"/>
      <c r="H2" s="27"/>
      <c r="I2" s="28"/>
      <c r="J2" s="29" t="s">
        <v>33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34</v>
      </c>
      <c r="E4" s="27"/>
      <c r="F4" s="27"/>
      <c r="G4" s="27"/>
      <c r="H4" s="27"/>
      <c r="I4" s="28"/>
      <c r="J4" s="29" t="s">
        <v>35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58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56</v>
      </c>
      <c r="J11" s="43"/>
    </row>
    <row r="12" spans="2:10" ht="13" x14ac:dyDescent="0.3">
      <c r="B12" s="42"/>
      <c r="C12" s="44" t="s">
        <v>57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36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59</v>
      </c>
      <c r="D16" s="45"/>
      <c r="G16" s="47"/>
      <c r="H16" s="49" t="s">
        <v>37</v>
      </c>
      <c r="I16" s="49" t="s">
        <v>38</v>
      </c>
      <c r="J16" s="43"/>
    </row>
    <row r="17" spans="2:14" ht="13" x14ac:dyDescent="0.3">
      <c r="B17" s="42"/>
      <c r="C17" s="44" t="s">
        <v>39</v>
      </c>
      <c r="D17" s="44"/>
      <c r="E17" s="44"/>
      <c r="F17" s="44"/>
      <c r="G17" s="47"/>
      <c r="H17" s="50">
        <v>4</v>
      </c>
      <c r="I17" s="51">
        <v>301120</v>
      </c>
      <c r="J17" s="43"/>
    </row>
    <row r="18" spans="2:14" x14ac:dyDescent="0.25">
      <c r="B18" s="42"/>
      <c r="C18" s="23" t="s">
        <v>40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41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42</v>
      </c>
      <c r="H20" s="55">
        <v>4</v>
      </c>
      <c r="I20" s="56">
        <v>301120</v>
      </c>
      <c r="J20" s="43"/>
    </row>
    <row r="21" spans="2:14" x14ac:dyDescent="0.25">
      <c r="B21" s="42"/>
      <c r="C21" s="23" t="s">
        <v>43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44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45</v>
      </c>
      <c r="D23" s="44"/>
      <c r="E23" s="44"/>
      <c r="F23" s="44"/>
      <c r="H23" s="60">
        <f>H18+H19+H20+H21+H22</f>
        <v>4</v>
      </c>
      <c r="I23" s="61">
        <f>I18+I19+I20+I21+I22</f>
        <v>301120</v>
      </c>
      <c r="J23" s="43"/>
    </row>
    <row r="24" spans="2:14" x14ac:dyDescent="0.25">
      <c r="B24" s="42"/>
      <c r="C24" s="23" t="s">
        <v>46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47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48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49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50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51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4</v>
      </c>
      <c r="I31" s="54">
        <f>I23+I26+I28</f>
        <v>301120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72</v>
      </c>
      <c r="D38" s="69"/>
      <c r="E38" s="47"/>
      <c r="F38" s="47"/>
      <c r="G38" s="47"/>
      <c r="H38" s="76" t="s">
        <v>52</v>
      </c>
      <c r="I38" s="69"/>
      <c r="J38" s="65"/>
    </row>
    <row r="39" spans="2:10" ht="13" x14ac:dyDescent="0.3">
      <c r="B39" s="42"/>
      <c r="C39" s="62" t="s">
        <v>73</v>
      </c>
      <c r="D39" s="47"/>
      <c r="E39" s="47"/>
      <c r="F39" s="47"/>
      <c r="G39" s="47"/>
      <c r="H39" s="62" t="s">
        <v>53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54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100" t="s">
        <v>55</v>
      </c>
      <c r="D42" s="100"/>
      <c r="E42" s="100"/>
      <c r="F42" s="100"/>
      <c r="G42" s="100"/>
      <c r="H42" s="100"/>
      <c r="I42" s="100"/>
      <c r="J42" s="65"/>
    </row>
    <row r="43" spans="2:10" x14ac:dyDescent="0.25">
      <c r="B43" s="42"/>
      <c r="C43" s="100"/>
      <c r="D43" s="100"/>
      <c r="E43" s="100"/>
      <c r="F43" s="100"/>
      <c r="G43" s="100"/>
      <c r="H43" s="100"/>
      <c r="I43" s="100"/>
      <c r="J43" s="65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8" sqref="D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1"/>
      <c r="B1" s="102"/>
      <c r="C1" s="105" t="s">
        <v>60</v>
      </c>
      <c r="D1" s="106"/>
      <c r="E1" s="106"/>
      <c r="F1" s="106"/>
      <c r="G1" s="106"/>
      <c r="H1" s="107"/>
      <c r="I1" s="82" t="s">
        <v>33</v>
      </c>
    </row>
    <row r="2" spans="1:9" ht="53.5" customHeight="1" thickBot="1" x14ac:dyDescent="0.4">
      <c r="A2" s="103"/>
      <c r="B2" s="104"/>
      <c r="C2" s="108" t="s">
        <v>61</v>
      </c>
      <c r="D2" s="109"/>
      <c r="E2" s="109"/>
      <c r="F2" s="109"/>
      <c r="G2" s="109"/>
      <c r="H2" s="110"/>
      <c r="I2" s="83" t="s">
        <v>62</v>
      </c>
    </row>
    <row r="3" spans="1:9" x14ac:dyDescent="0.35">
      <c r="A3" s="84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84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84"/>
      <c r="B5" s="44" t="s">
        <v>58</v>
      </c>
      <c r="C5" s="85"/>
      <c r="D5" s="86"/>
      <c r="E5" s="47"/>
      <c r="F5" s="47"/>
      <c r="G5" s="47"/>
      <c r="H5" s="47"/>
      <c r="I5" s="65"/>
    </row>
    <row r="6" spans="1:9" x14ac:dyDescent="0.35">
      <c r="A6" s="84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84"/>
      <c r="B7" s="44" t="s">
        <v>56</v>
      </c>
      <c r="C7" s="47"/>
      <c r="D7" s="47"/>
      <c r="E7" s="47"/>
      <c r="F7" s="47"/>
      <c r="G7" s="47"/>
      <c r="H7" s="47"/>
      <c r="I7" s="65"/>
    </row>
    <row r="8" spans="1:9" x14ac:dyDescent="0.35">
      <c r="A8" s="84"/>
      <c r="B8" s="44" t="s">
        <v>57</v>
      </c>
      <c r="C8" s="47"/>
      <c r="D8" s="47"/>
      <c r="E8" s="47"/>
      <c r="F8" s="47"/>
      <c r="G8" s="47"/>
      <c r="H8" s="47"/>
      <c r="I8" s="65"/>
    </row>
    <row r="9" spans="1:9" x14ac:dyDescent="0.35">
      <c r="A9" s="84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84"/>
      <c r="B10" s="47" t="s">
        <v>63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84"/>
      <c r="B11" s="87"/>
      <c r="C11" s="47"/>
      <c r="D11" s="47"/>
      <c r="E11" s="47"/>
      <c r="F11" s="47"/>
      <c r="G11" s="47"/>
      <c r="H11" s="47"/>
      <c r="I11" s="65"/>
    </row>
    <row r="12" spans="1:9" x14ac:dyDescent="0.35">
      <c r="A12" s="84"/>
      <c r="B12" s="23" t="s">
        <v>59</v>
      </c>
      <c r="C12" s="86"/>
      <c r="D12" s="47"/>
      <c r="E12" s="47"/>
      <c r="F12" s="47"/>
      <c r="G12" s="49" t="s">
        <v>64</v>
      </c>
      <c r="H12" s="49" t="s">
        <v>65</v>
      </c>
      <c r="I12" s="65"/>
    </row>
    <row r="13" spans="1:9" x14ac:dyDescent="0.35">
      <c r="A13" s="84"/>
      <c r="B13" s="62" t="s">
        <v>39</v>
      </c>
      <c r="C13" s="62"/>
      <c r="D13" s="62"/>
      <c r="E13" s="62"/>
      <c r="F13" s="47"/>
      <c r="G13" s="88">
        <f>G19</f>
        <v>4</v>
      </c>
      <c r="H13" s="89">
        <f>H19</f>
        <v>301120</v>
      </c>
      <c r="I13" s="65"/>
    </row>
    <row r="14" spans="1:9" x14ac:dyDescent="0.35">
      <c r="A14" s="84"/>
      <c r="B14" s="47" t="s">
        <v>40</v>
      </c>
      <c r="C14" s="47"/>
      <c r="D14" s="47"/>
      <c r="E14" s="47"/>
      <c r="F14" s="47"/>
      <c r="G14" s="90">
        <v>0</v>
      </c>
      <c r="H14" s="91">
        <v>0</v>
      </c>
      <c r="I14" s="65"/>
    </row>
    <row r="15" spans="1:9" x14ac:dyDescent="0.35">
      <c r="A15" s="84"/>
      <c r="B15" s="47" t="s">
        <v>41</v>
      </c>
      <c r="C15" s="47"/>
      <c r="D15" s="47"/>
      <c r="E15" s="47"/>
      <c r="F15" s="47"/>
      <c r="G15" s="90">
        <v>0</v>
      </c>
      <c r="H15" s="91">
        <v>0</v>
      </c>
      <c r="I15" s="65"/>
    </row>
    <row r="16" spans="1:9" x14ac:dyDescent="0.35">
      <c r="A16" s="84"/>
      <c r="B16" s="47" t="s">
        <v>42</v>
      </c>
      <c r="C16" s="47"/>
      <c r="D16" s="47"/>
      <c r="E16" s="47"/>
      <c r="F16" s="47"/>
      <c r="G16" s="90">
        <v>4</v>
      </c>
      <c r="H16" s="91">
        <v>301120</v>
      </c>
      <c r="I16" s="65"/>
    </row>
    <row r="17" spans="1:9" x14ac:dyDescent="0.35">
      <c r="A17" s="84"/>
      <c r="B17" s="47" t="s">
        <v>43</v>
      </c>
      <c r="C17" s="47"/>
      <c r="D17" s="47"/>
      <c r="E17" s="47"/>
      <c r="F17" s="47"/>
      <c r="G17" s="90">
        <v>0</v>
      </c>
      <c r="H17" s="91">
        <v>0</v>
      </c>
      <c r="I17" s="65"/>
    </row>
    <row r="18" spans="1:9" x14ac:dyDescent="0.35">
      <c r="A18" s="84"/>
      <c r="B18" s="47" t="s">
        <v>66</v>
      </c>
      <c r="C18" s="47"/>
      <c r="D18" s="47"/>
      <c r="E18" s="47"/>
      <c r="F18" s="47"/>
      <c r="G18" s="92">
        <v>0</v>
      </c>
      <c r="H18" s="93">
        <v>0</v>
      </c>
      <c r="I18" s="65"/>
    </row>
    <row r="19" spans="1:9" x14ac:dyDescent="0.35">
      <c r="A19" s="84"/>
      <c r="B19" s="62" t="s">
        <v>67</v>
      </c>
      <c r="C19" s="62"/>
      <c r="D19" s="62"/>
      <c r="E19" s="62"/>
      <c r="F19" s="47"/>
      <c r="G19" s="90">
        <f>SUM(G14:G18)</f>
        <v>4</v>
      </c>
      <c r="H19" s="89">
        <f>(H14+H15+H16+H17+H18)</f>
        <v>301120</v>
      </c>
      <c r="I19" s="65"/>
    </row>
    <row r="20" spans="1:9" ht="15" thickBot="1" x14ac:dyDescent="0.4">
      <c r="A20" s="84"/>
      <c r="B20" s="62"/>
      <c r="C20" s="62"/>
      <c r="D20" s="47"/>
      <c r="E20" s="47"/>
      <c r="F20" s="47"/>
      <c r="G20" s="94"/>
      <c r="H20" s="95"/>
      <c r="I20" s="65"/>
    </row>
    <row r="21" spans="1:9" ht="15" thickTop="1" x14ac:dyDescent="0.35">
      <c r="A21" s="84"/>
      <c r="B21" s="62"/>
      <c r="C21" s="62"/>
      <c r="D21" s="47"/>
      <c r="E21" s="47"/>
      <c r="F21" s="47"/>
      <c r="G21" s="69"/>
      <c r="H21" s="96"/>
      <c r="I21" s="65"/>
    </row>
    <row r="22" spans="1:9" x14ac:dyDescent="0.35">
      <c r="A22" s="84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84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84"/>
      <c r="B24" s="69" t="s">
        <v>68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84"/>
      <c r="B25" s="69" t="s">
        <v>72</v>
      </c>
      <c r="C25" s="69"/>
      <c r="D25" s="47"/>
      <c r="E25" s="47"/>
      <c r="F25" s="69" t="s">
        <v>69</v>
      </c>
      <c r="G25" s="69"/>
      <c r="H25" s="69"/>
      <c r="I25" s="65"/>
    </row>
    <row r="26" spans="1:9" x14ac:dyDescent="0.35">
      <c r="A26" s="84"/>
      <c r="B26" s="69" t="s">
        <v>73</v>
      </c>
      <c r="C26" s="69"/>
      <c r="D26" s="47"/>
      <c r="E26" s="47"/>
      <c r="F26" s="69" t="s">
        <v>70</v>
      </c>
      <c r="G26" s="69"/>
      <c r="H26" s="69"/>
      <c r="I26" s="65"/>
    </row>
    <row r="27" spans="1:9" x14ac:dyDescent="0.35">
      <c r="A27" s="84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84"/>
      <c r="B28" s="111" t="s">
        <v>71</v>
      </c>
      <c r="C28" s="111"/>
      <c r="D28" s="111"/>
      <c r="E28" s="111"/>
      <c r="F28" s="111"/>
      <c r="G28" s="111"/>
      <c r="H28" s="111"/>
      <c r="I28" s="65"/>
    </row>
    <row r="29" spans="1:9" ht="15" thickBot="1" x14ac:dyDescent="0.4">
      <c r="A29" s="97"/>
      <c r="B29" s="98"/>
      <c r="C29" s="98"/>
      <c r="D29" s="98"/>
      <c r="E29" s="98"/>
      <c r="F29" s="73"/>
      <c r="G29" s="73"/>
      <c r="H29" s="73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Paola Andrea Jimenez Prado</cp:lastModifiedBy>
  <cp:lastPrinted>2024-10-26T21:31:56Z</cp:lastPrinted>
  <dcterms:created xsi:type="dcterms:W3CDTF">2023-03-09T16:36:08Z</dcterms:created>
  <dcterms:modified xsi:type="dcterms:W3CDTF">2024-10-26T21:44:08Z</dcterms:modified>
</cp:coreProperties>
</file>