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92399994 HOSP ROSARIO PUMAREJO DE LOPEZ\"/>
    </mc:Choice>
  </mc:AlternateContent>
  <bookViews>
    <workbookView xWindow="0" yWindow="0" windowWidth="19200" windowHeight="7020" firstSheet="1" activeTab="4"/>
  </bookViews>
  <sheets>
    <sheet name="CARTERA GENERAL" sheetId="2" r:id="rId1"/>
    <sheet name="INFO IPS" sheetId="1" r:id="rId2"/>
    <sheet name="TD" sheetId="4" r:id="rId3"/>
    <sheet name="ESTADO DE CADA FACTURA" sheetId="3" r:id="rId4"/>
    <sheet name="FOR-CSA-018 " sheetId="5" r:id="rId5"/>
    <sheet name="FOR CSA 004" sheetId="6" r:id="rId6"/>
  </sheets>
  <definedNames>
    <definedName name="_xlnm._FilterDatabase" localSheetId="3" hidden="1">'ESTADO DE CADA FACTURA'!$A$2:$Z$11</definedName>
  </definedNames>
  <calcPr calcId="152511"/>
  <pivotCaches>
    <pivotCache cacheId="18" r:id="rId7"/>
  </pivotCaches>
</workbook>
</file>

<file path=xl/calcChain.xml><?xml version="1.0" encoding="utf-8"?>
<calcChain xmlns="http://schemas.openxmlformats.org/spreadsheetml/2006/main">
  <c r="H19" i="6" l="1"/>
  <c r="H13" i="6" s="1"/>
  <c r="G19" i="6"/>
  <c r="G13" i="6"/>
  <c r="I28" i="5"/>
  <c r="H28" i="5"/>
  <c r="I26" i="5"/>
  <c r="H26" i="5"/>
  <c r="H31" i="5" s="1"/>
  <c r="I23" i="5"/>
  <c r="I31" i="5" s="1"/>
  <c r="H23" i="5"/>
  <c r="X1" i="3" l="1"/>
  <c r="K1" i="3"/>
  <c r="W1" i="3" l="1"/>
  <c r="V1" i="3"/>
  <c r="U1" i="3"/>
  <c r="R1" i="3"/>
  <c r="H11" i="1"/>
  <c r="G11" i="1"/>
  <c r="K12" i="2" l="1"/>
  <c r="L12" i="2"/>
  <c r="J12" i="2"/>
</calcChain>
</file>

<file path=xl/sharedStrings.xml><?xml version="1.0" encoding="utf-8"?>
<sst xmlns="http://schemas.openxmlformats.org/spreadsheetml/2006/main" count="259" uniqueCount="122">
  <si>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</si>
  <si>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</si>
  <si>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</si>
  <si>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</si>
  <si>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</si>
  <si>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</si>
  <si>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</si>
  <si>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</si>
  <si>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</si>
  <si>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</si>
  <si>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HOSPITAL ROSARIO PUMAREJO DE LOPEZ</t>
  </si>
  <si>
    <t>VALLEDUPAR</t>
  </si>
  <si>
    <t>HRPL</t>
  </si>
  <si>
    <t>TOTAL</t>
  </si>
  <si>
    <t>Numero Contrato</t>
  </si>
  <si>
    <t>NUMERO FACTURA</t>
  </si>
  <si>
    <t>VIGENCIA</t>
  </si>
  <si>
    <t>FECHA FACTURA</t>
  </si>
  <si>
    <t>FECHA RADICACION</t>
  </si>
  <si>
    <t>FECHA VENCIMIENTO</t>
  </si>
  <si>
    <t>ESTADO</t>
  </si>
  <si>
    <t>CONTRATO</t>
  </si>
  <si>
    <t>DIAS ATRASO</t>
  </si>
  <si>
    <t>RADICADO</t>
  </si>
  <si>
    <t>VALOR INICIAL FACTURA</t>
  </si>
  <si>
    <t>GLOSAS</t>
  </si>
  <si>
    <t>SALDO ACTUAL FACTURA</t>
  </si>
  <si>
    <t xml:space="preserve">ENTIDAD </t>
  </si>
  <si>
    <t>HRPL196191</t>
  </si>
  <si>
    <t>URG027</t>
  </si>
  <si>
    <t>21601</t>
  </si>
  <si>
    <t>URGENCIAS - COMFENALCO VALLE DEL CAUCA REGIMEN  SUBSIDIADO Y CONTRIBUTIVO</t>
  </si>
  <si>
    <t>HRPL196670</t>
  </si>
  <si>
    <t>373</t>
  </si>
  <si>
    <t>20909</t>
  </si>
  <si>
    <t>URGENCIAS - COMFENALCO VALLE DEL CAUCA REGIMEN CONTRIBUTIVO</t>
  </si>
  <si>
    <t>HRPL196673</t>
  </si>
  <si>
    <t>HRPL196676</t>
  </si>
  <si>
    <t>HRPL196677</t>
  </si>
  <si>
    <t>HRPL196836</t>
  </si>
  <si>
    <t>HRPL196843</t>
  </si>
  <si>
    <t>HRPL196844</t>
  </si>
  <si>
    <t>EVENTO</t>
  </si>
  <si>
    <t>HRPL229820</t>
  </si>
  <si>
    <t>22391</t>
  </si>
  <si>
    <t>Alf+Fac</t>
  </si>
  <si>
    <t>Llave</t>
  </si>
  <si>
    <t>892399994_HRPL196191</t>
  </si>
  <si>
    <t>892399994_HRPL196670</t>
  </si>
  <si>
    <t>892399994_HRPL196673</t>
  </si>
  <si>
    <t>892399994_HRPL196676</t>
  </si>
  <si>
    <t>892399994_HRPL196677</t>
  </si>
  <si>
    <t>892399994_HRPL196836</t>
  </si>
  <si>
    <t>892399994_HRPL196843</t>
  </si>
  <si>
    <t>892399994_HRPL196844</t>
  </si>
  <si>
    <t>892399994_HRPL229820</t>
  </si>
  <si>
    <t>Fecha de radicación EPS</t>
  </si>
  <si>
    <t>Estado de Factura EPS Octurbe 29</t>
  </si>
  <si>
    <t>Boxalud</t>
  </si>
  <si>
    <t>Finalizada</t>
  </si>
  <si>
    <t>para auditoria de pertinencia</t>
  </si>
  <si>
    <t>Devuelta</t>
  </si>
  <si>
    <t>Valor Total Bruto</t>
  </si>
  <si>
    <t>Valor Radicado</t>
  </si>
  <si>
    <t>Valor Glosa Aceptada</t>
  </si>
  <si>
    <t>Valor Pagar</t>
  </si>
  <si>
    <t xml:space="preserve">Valor devolucion </t>
  </si>
  <si>
    <t>Observación objección</t>
  </si>
  <si>
    <t>Por pagar SAP</t>
  </si>
  <si>
    <t>P. abiertas doc</t>
  </si>
  <si>
    <t>Fecha de corte</t>
  </si>
  <si>
    <t>FACTURA DEVUELTA</t>
  </si>
  <si>
    <t>AUT: SE REALIZA DEVOLUCIÓN DE FACTURA CON SOPORTES COMPLETOS, FACTURA NO CUENTA CON AUTORIZACIÓN PARA LOS SERVICIOS FACTURADOS, FAVOR COMUNICARSE CON EL ÁREA 
ENCARGADA, SOLICITARLA A LA CAP, CORREO ELECTRÓNICO: autorizacionescap@epsdelagente.com.co. UNA VEZ SUBSANADA LA DEVOLUCIÓN , LA FACTURA QUEDA SUJETA A AUDITORÍA INTEGRAL</t>
  </si>
  <si>
    <t xml:space="preserve">FACTURA EN PROCESO INTERNO </t>
  </si>
  <si>
    <t xml:space="preserve">FACTURA PENDIENTE EN PROGRAMACION DE PAGO </t>
  </si>
  <si>
    <t>Covid-19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</si>
  <si>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</si>
  <si>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</si>
  <si>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</si>
  <si>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</si>
  <si>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</si>
  <si>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</si>
  <si>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</si>
  <si>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</si>
  <si>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</si>
  <si>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</si>
  <si>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</si>
  <si>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</si>
  <si>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</si>
  <si>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</si>
  <si>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</si>
  <si>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</si>
  <si>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</si>
  <si>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</si>
  <si>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</si>
  <si>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</si>
  <si>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</si>
  <si>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</si>
  <si>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</si>
  <si>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</si>
  <si>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</si>
  <si>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</si>
  <si>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</si>
  <si>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ROSARIO PUMAREJO DE LOPEZ</t>
  </si>
  <si>
    <t>NIT: 892399994</t>
  </si>
  <si>
    <t>Santiago de Cali, octubre 29 del 2024</t>
  </si>
  <si>
    <t>Con Corte al dia: 30/09/2024</t>
  </si>
  <si>
    <t xml:space="preserve">Gabriel Guillen </t>
  </si>
  <si>
    <t xml:space="preserve">Jefe de cartera </t>
  </si>
  <si>
    <t xml:space="preserve">A continuacion me permito remitir nuestra respuesta al estado de cartera presentado en la fecha: 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</si>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</sst>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,##0.0_-;\-* #,##0.0_-;_-* &quot;-&quot;??_-;_-@_-"/>
    <numFmt numFmtId="166" formatCode="_-* #,##0_-;\-* #,##0_-;_-* &quot;-&quot;??_-;_-@_-"/>
    <numFmt numFmtId="168" formatCode="[$-240A]d&quot; de &quot;mmmm&quot; de &quot;yyyy;@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90">
    <xf numFmtId="0" fontId="0" fillId="0" borderId="0" xfId="0"/>
    <xf numFmtId="3" fontId="0" fillId="0" borderId="26" xfId="0" applyNumberFormat="1" applyBorder="1"/>
    <xf numFmtId="0" fontId="21" fillId="33" borderId="10" xfId="0" applyFont="1" applyFill="1" applyBorder="1" applyAlignment="1">
      <alignment horizontal="center" vertical="center" wrapText="1"/>
    </xf>
    <xf numFmtId="0" fontId="21" fillId="33" borderId="11" xfId="0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 wrapText="1"/>
    </xf>
    <xf numFmtId="0" fontId="21" fillId="33" borderId="13" xfId="0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/>
    </xf>
    <xf numFmtId="14" fontId="23" fillId="0" borderId="19" xfId="0" applyNumberFormat="1" applyFont="1" applyBorder="1" applyAlignment="1">
      <alignment horizontal="center"/>
    </xf>
    <xf numFmtId="14" fontId="23" fillId="0" borderId="18" xfId="0" applyNumberFormat="1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14" fontId="23" fillId="0" borderId="15" xfId="0" applyNumberFormat="1" applyFont="1" applyBorder="1" applyAlignment="1">
      <alignment horizontal="center"/>
    </xf>
    <xf numFmtId="14" fontId="23" fillId="0" borderId="14" xfId="0" applyNumberFormat="1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14" fontId="23" fillId="0" borderId="24" xfId="0" applyNumberFormat="1" applyFont="1" applyBorder="1" applyAlignment="1">
      <alignment horizontal="center"/>
    </xf>
    <xf numFmtId="14" fontId="23" fillId="0" borderId="23" xfId="0" applyNumberFormat="1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22" fillId="33" borderId="17" xfId="0" applyFont="1" applyFill="1" applyBorder="1" applyAlignment="1">
      <alignment horizontal="center" vertical="center"/>
    </xf>
    <xf numFmtId="0" fontId="22" fillId="33" borderId="18" xfId="0" applyFont="1" applyFill="1" applyBorder="1" applyAlignment="1">
      <alignment vertical="center"/>
    </xf>
    <xf numFmtId="0" fontId="22" fillId="33" borderId="19" xfId="0" applyFont="1" applyFill="1" applyBorder="1" applyAlignment="1">
      <alignment vertical="center"/>
    </xf>
    <xf numFmtId="3" fontId="22" fillId="33" borderId="19" xfId="0" applyNumberFormat="1" applyFont="1" applyFill="1" applyBorder="1" applyAlignment="1">
      <alignment vertical="center"/>
    </xf>
    <xf numFmtId="3" fontId="22" fillId="33" borderId="18" xfId="0" applyNumberFormat="1" applyFont="1" applyFill="1" applyBorder="1" applyAlignment="1">
      <alignment vertical="center"/>
    </xf>
    <xf numFmtId="0" fontId="22" fillId="33" borderId="19" xfId="0" applyFont="1" applyFill="1" applyBorder="1" applyAlignment="1">
      <alignment horizontal="center" vertical="center"/>
    </xf>
    <xf numFmtId="0" fontId="22" fillId="33" borderId="18" xfId="0" applyFont="1" applyFill="1" applyBorder="1" applyAlignment="1">
      <alignment horizontal="center" vertical="center"/>
    </xf>
    <xf numFmtId="0" fontId="22" fillId="33" borderId="20" xfId="0" applyFont="1" applyFill="1" applyBorder="1" applyAlignment="1">
      <alignment horizontal="center" vertical="center"/>
    </xf>
    <xf numFmtId="0" fontId="22" fillId="33" borderId="21" xfId="0" applyFont="1" applyFill="1" applyBorder="1" applyAlignment="1">
      <alignment horizontal="center" vertical="center"/>
    </xf>
    <xf numFmtId="0" fontId="22" fillId="33" borderId="14" xfId="0" applyFont="1" applyFill="1" applyBorder="1" applyAlignment="1">
      <alignment vertical="center"/>
    </xf>
    <xf numFmtId="0" fontId="22" fillId="33" borderId="15" xfId="0" applyFont="1" applyFill="1" applyBorder="1" applyAlignment="1">
      <alignment vertical="center"/>
    </xf>
    <xf numFmtId="3" fontId="22" fillId="33" borderId="15" xfId="0" applyNumberFormat="1" applyFont="1" applyFill="1" applyBorder="1" applyAlignment="1">
      <alignment vertical="center"/>
    </xf>
    <xf numFmtId="3" fontId="22" fillId="33" borderId="14" xfId="0" applyNumberFormat="1" applyFont="1" applyFill="1" applyBorder="1" applyAlignment="1">
      <alignment vertical="center"/>
    </xf>
    <xf numFmtId="0" fontId="22" fillId="33" borderId="14" xfId="0" applyFont="1" applyFill="1" applyBorder="1" applyAlignment="1">
      <alignment horizontal="center" vertical="center"/>
    </xf>
    <xf numFmtId="0" fontId="22" fillId="33" borderId="16" xfId="0" applyFont="1" applyFill="1" applyBorder="1" applyAlignment="1">
      <alignment horizontal="center" vertical="center"/>
    </xf>
    <xf numFmtId="0" fontId="23" fillId="0" borderId="15" xfId="0" applyFont="1" applyBorder="1" applyAlignment="1"/>
    <xf numFmtId="3" fontId="23" fillId="0" borderId="15" xfId="0" applyNumberFormat="1" applyFont="1" applyBorder="1" applyAlignment="1"/>
    <xf numFmtId="3" fontId="23" fillId="0" borderId="14" xfId="0" applyNumberFormat="1" applyFont="1" applyBorder="1" applyAlignment="1"/>
    <xf numFmtId="0" fontId="23" fillId="0" borderId="16" xfId="0" applyFont="1" applyBorder="1" applyAlignment="1"/>
    <xf numFmtId="0" fontId="22" fillId="33" borderId="22" xfId="0" applyFont="1" applyFill="1" applyBorder="1" applyAlignment="1">
      <alignment horizontal="center" vertical="center"/>
    </xf>
    <xf numFmtId="0" fontId="22" fillId="33" borderId="23" xfId="0" applyFont="1" applyFill="1" applyBorder="1" applyAlignment="1">
      <alignment vertical="center"/>
    </xf>
    <xf numFmtId="0" fontId="23" fillId="0" borderId="24" xfId="0" applyFont="1" applyBorder="1" applyAlignment="1"/>
    <xf numFmtId="3" fontId="23" fillId="0" borderId="24" xfId="0" applyNumberFormat="1" applyFont="1" applyBorder="1" applyAlignment="1"/>
    <xf numFmtId="3" fontId="23" fillId="0" borderId="23" xfId="0" applyNumberFormat="1" applyFont="1" applyBorder="1" applyAlignment="1"/>
    <xf numFmtId="0" fontId="22" fillId="33" borderId="23" xfId="0" applyFont="1" applyFill="1" applyBorder="1" applyAlignment="1">
      <alignment horizontal="center" vertical="center"/>
    </xf>
    <xf numFmtId="0" fontId="23" fillId="0" borderId="25" xfId="0" applyFont="1" applyBorder="1" applyAlignment="1"/>
    <xf numFmtId="0" fontId="16" fillId="0" borderId="11" xfId="0" applyFont="1" applyBorder="1" applyAlignment="1"/>
    <xf numFmtId="0" fontId="16" fillId="0" borderId="12" xfId="0" applyFont="1" applyBorder="1" applyAlignment="1"/>
    <xf numFmtId="3" fontId="16" fillId="0" borderId="12" xfId="0" applyNumberFormat="1" applyFont="1" applyBorder="1" applyAlignment="1"/>
    <xf numFmtId="3" fontId="16" fillId="0" borderId="11" xfId="0" applyNumberFormat="1" applyFont="1" applyBorder="1" applyAlignment="1"/>
    <xf numFmtId="0" fontId="16" fillId="0" borderId="13" xfId="0" applyFont="1" applyBorder="1" applyAlignment="1"/>
    <xf numFmtId="0" fontId="16" fillId="0" borderId="11" xfId="0" applyFont="1" applyBorder="1" applyAlignment="1">
      <alignment horizontal="center" wrapText="1"/>
    </xf>
    <xf numFmtId="0" fontId="16" fillId="0" borderId="10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16" fillId="0" borderId="13" xfId="0" applyFont="1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14" fontId="0" fillId="0" borderId="15" xfId="0" applyNumberFormat="1" applyBorder="1" applyAlignment="1">
      <alignment horizontal="center"/>
    </xf>
    <xf numFmtId="14" fontId="0" fillId="0" borderId="21" xfId="0" applyNumberFormat="1" applyBorder="1" applyAlignment="1">
      <alignment horizontal="center"/>
    </xf>
    <xf numFmtId="14" fontId="0" fillId="0" borderId="14" xfId="0" applyNumberFormat="1" applyBorder="1" applyAlignment="1">
      <alignment horizontal="center"/>
    </xf>
    <xf numFmtId="3" fontId="0" fillId="0" borderId="14" xfId="0" applyNumberFormat="1" applyBorder="1"/>
    <xf numFmtId="3" fontId="0" fillId="0" borderId="15" xfId="0" applyNumberFormat="1" applyFont="1" applyFill="1" applyBorder="1"/>
    <xf numFmtId="0" fontId="16" fillId="0" borderId="12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14" fontId="16" fillId="0" borderId="12" xfId="0" applyNumberFormat="1" applyFont="1" applyBorder="1" applyAlignment="1">
      <alignment horizontal="center"/>
    </xf>
    <xf numFmtId="14" fontId="16" fillId="0" borderId="10" xfId="0" applyNumberFormat="1" applyFont="1" applyBorder="1" applyAlignment="1">
      <alignment horizontal="center"/>
    </xf>
    <xf numFmtId="14" fontId="16" fillId="0" borderId="11" xfId="0" applyNumberFormat="1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3" fontId="16" fillId="0" borderId="11" xfId="0" applyNumberFormat="1" applyFont="1" applyBorder="1"/>
    <xf numFmtId="0" fontId="0" fillId="0" borderId="0" xfId="0" applyFont="1"/>
    <xf numFmtId="0" fontId="24" fillId="33" borderId="27" xfId="0" applyFont="1" applyFill="1" applyBorder="1" applyAlignment="1">
      <alignment horizontal="center" vertical="center" wrapText="1"/>
    </xf>
    <xf numFmtId="0" fontId="25" fillId="33" borderId="27" xfId="0" applyFont="1" applyFill="1" applyBorder="1" applyAlignment="1">
      <alignment horizontal="center" vertical="center"/>
    </xf>
    <xf numFmtId="0" fontId="25" fillId="33" borderId="27" xfId="0" applyFont="1" applyFill="1" applyBorder="1" applyAlignment="1">
      <alignment vertical="center"/>
    </xf>
    <xf numFmtId="0" fontId="0" fillId="0" borderId="27" xfId="0" applyFont="1" applyBorder="1" applyAlignment="1">
      <alignment horizontal="center"/>
    </xf>
    <xf numFmtId="14" fontId="0" fillId="0" borderId="27" xfId="0" applyNumberFormat="1" applyFont="1" applyBorder="1" applyAlignment="1">
      <alignment horizontal="center"/>
    </xf>
    <xf numFmtId="3" fontId="25" fillId="33" borderId="27" xfId="0" applyNumberFormat="1" applyFont="1" applyFill="1" applyBorder="1" applyAlignment="1">
      <alignment vertical="center"/>
    </xf>
    <xf numFmtId="0" fontId="0" fillId="0" borderId="27" xfId="0" applyFont="1" applyBorder="1" applyAlignment="1"/>
    <xf numFmtId="3" fontId="0" fillId="0" borderId="27" xfId="0" applyNumberFormat="1" applyFont="1" applyBorder="1" applyAlignment="1"/>
    <xf numFmtId="3" fontId="0" fillId="0" borderId="27" xfId="0" applyNumberFormat="1" applyFont="1" applyBorder="1"/>
    <xf numFmtId="0" fontId="24" fillId="34" borderId="27" xfId="0" applyFont="1" applyFill="1" applyBorder="1" applyAlignment="1">
      <alignment horizontal="center" vertical="center" wrapText="1"/>
    </xf>
    <xf numFmtId="0" fontId="24" fillId="35" borderId="27" xfId="0" applyFont="1" applyFill="1" applyBorder="1" applyAlignment="1">
      <alignment horizontal="center" vertical="center" wrapText="1"/>
    </xf>
    <xf numFmtId="0" fontId="24" fillId="36" borderId="27" xfId="0" applyFont="1" applyFill="1" applyBorder="1" applyAlignment="1">
      <alignment horizontal="center" vertical="center" wrapText="1"/>
    </xf>
    <xf numFmtId="0" fontId="24" fillId="37" borderId="27" xfId="0" applyFont="1" applyFill="1" applyBorder="1" applyAlignment="1">
      <alignment horizontal="center" vertical="center" wrapText="1"/>
    </xf>
    <xf numFmtId="0" fontId="24" fillId="38" borderId="27" xfId="0" applyFont="1" applyFill="1" applyBorder="1" applyAlignment="1">
      <alignment horizontal="center" vertical="center" wrapText="1"/>
    </xf>
    <xf numFmtId="165" fontId="0" fillId="0" borderId="0" xfId="54" applyNumberFormat="1" applyFont="1"/>
    <xf numFmtId="166" fontId="0" fillId="0" borderId="0" xfId="54" applyNumberFormat="1" applyFont="1"/>
    <xf numFmtId="166" fontId="16" fillId="0" borderId="0" xfId="54" applyNumberFormat="1" applyFont="1"/>
    <xf numFmtId="0" fontId="0" fillId="0" borderId="27" xfId="0" applyFont="1" applyBorder="1"/>
    <xf numFmtId="166" fontId="26" fillId="0" borderId="27" xfId="54" applyNumberFormat="1" applyFont="1" applyBorder="1" applyAlignment="1">
      <alignment horizontal="center" vertical="center" wrapText="1"/>
    </xf>
    <xf numFmtId="165" fontId="16" fillId="0" borderId="0" xfId="54" applyNumberFormat="1" applyFont="1"/>
    <xf numFmtId="165" fontId="0" fillId="0" borderId="27" xfId="54" applyNumberFormat="1" applyFont="1" applyBorder="1"/>
    <xf numFmtId="166" fontId="0" fillId="0" borderId="27" xfId="54" applyNumberFormat="1" applyFont="1" applyBorder="1"/>
    <xf numFmtId="166" fontId="26" fillId="39" borderId="27" xfId="54" applyNumberFormat="1" applyFont="1" applyFill="1" applyBorder="1" applyAlignment="1">
      <alignment horizontal="center" vertical="center" wrapText="1"/>
    </xf>
    <xf numFmtId="165" fontId="24" fillId="38" borderId="27" xfId="54" applyNumberFormat="1" applyFont="1" applyFill="1" applyBorder="1" applyAlignment="1">
      <alignment horizontal="center" vertical="center" wrapText="1"/>
    </xf>
    <xf numFmtId="14" fontId="0" fillId="0" borderId="27" xfId="0" applyNumberFormat="1" applyFont="1" applyBorder="1"/>
    <xf numFmtId="166" fontId="0" fillId="0" borderId="27" xfId="54" applyNumberFormat="1" applyFont="1" applyBorder="1" applyAlignment="1">
      <alignment wrapText="1"/>
    </xf>
    <xf numFmtId="166" fontId="0" fillId="0" borderId="32" xfId="54" applyNumberFormat="1" applyFont="1" applyBorder="1"/>
    <xf numFmtId="0" fontId="0" fillId="0" borderId="37" xfId="0" applyBorder="1" applyAlignment="1">
      <alignment horizontal="left"/>
    </xf>
    <xf numFmtId="0" fontId="0" fillId="0" borderId="37" xfId="0" applyNumberFormat="1" applyBorder="1"/>
    <xf numFmtId="0" fontId="0" fillId="0" borderId="11" xfId="0" pivotButton="1" applyBorder="1"/>
    <xf numFmtId="0" fontId="0" fillId="0" borderId="11" xfId="0" applyBorder="1"/>
    <xf numFmtId="166" fontId="0" fillId="0" borderId="13" xfId="54" applyNumberFormat="1" applyFont="1" applyBorder="1"/>
    <xf numFmtId="0" fontId="0" fillId="0" borderId="11" xfId="0" applyBorder="1" applyAlignment="1">
      <alignment horizontal="left"/>
    </xf>
    <xf numFmtId="0" fontId="0" fillId="0" borderId="11" xfId="0" applyNumberFormat="1" applyBorder="1"/>
    <xf numFmtId="0" fontId="27" fillId="0" borderId="0" xfId="50" applyFont="1"/>
    <xf numFmtId="0" fontId="27" fillId="0" borderId="28" xfId="50" applyFont="1" applyBorder="1" applyAlignment="1">
      <alignment horizontal="centerContinuous"/>
    </xf>
    <xf numFmtId="0" fontId="27" fillId="0" borderId="30" xfId="50" applyFont="1" applyBorder="1" applyAlignment="1">
      <alignment horizontal="centerContinuous"/>
    </xf>
    <xf numFmtId="0" fontId="28" fillId="0" borderId="28" xfId="50" applyFont="1" applyBorder="1" applyAlignment="1">
      <alignment horizontal="centerContinuous" vertical="center"/>
    </xf>
    <xf numFmtId="0" fontId="28" fillId="0" borderId="29" xfId="50" applyFont="1" applyBorder="1" applyAlignment="1">
      <alignment horizontal="centerContinuous" vertical="center"/>
    </xf>
    <xf numFmtId="0" fontId="28" fillId="0" borderId="30" xfId="50" applyFont="1" applyBorder="1" applyAlignment="1">
      <alignment horizontal="centerContinuous" vertical="center"/>
    </xf>
    <xf numFmtId="0" fontId="28" fillId="0" borderId="36" xfId="50" applyFont="1" applyBorder="1" applyAlignment="1">
      <alignment horizontal="centerContinuous" vertical="center"/>
    </xf>
    <xf numFmtId="0" fontId="27" fillId="0" borderId="31" xfId="50" applyFont="1" applyBorder="1" applyAlignment="1">
      <alignment horizontal="centerContinuous"/>
    </xf>
    <xf numFmtId="0" fontId="27" fillId="0" borderId="32" xfId="50" applyFont="1" applyBorder="1" applyAlignment="1">
      <alignment horizontal="centerContinuous"/>
    </xf>
    <xf numFmtId="0" fontId="28" fillId="0" borderId="33" xfId="50" applyFont="1" applyBorder="1" applyAlignment="1">
      <alignment horizontal="centerContinuous" vertical="center"/>
    </xf>
    <xf numFmtId="0" fontId="28" fillId="0" borderId="34" xfId="50" applyFont="1" applyBorder="1" applyAlignment="1">
      <alignment horizontal="centerContinuous" vertical="center"/>
    </xf>
    <xf numFmtId="0" fontId="28" fillId="0" borderId="35" xfId="50" applyFont="1" applyBorder="1" applyAlignment="1">
      <alignment horizontal="centerContinuous" vertical="center"/>
    </xf>
    <xf numFmtId="0" fontId="28" fillId="0" borderId="38" xfId="50" applyFont="1" applyBorder="1" applyAlignment="1">
      <alignment horizontal="centerContinuous" vertical="center"/>
    </xf>
    <xf numFmtId="0" fontId="28" fillId="0" borderId="31" xfId="50" applyFont="1" applyBorder="1" applyAlignment="1">
      <alignment horizontal="centerContinuous" vertical="center"/>
    </xf>
    <xf numFmtId="0" fontId="28" fillId="0" borderId="0" xfId="50" applyFont="1" applyAlignment="1">
      <alignment horizontal="centerContinuous" vertical="center"/>
    </xf>
    <xf numFmtId="0" fontId="28" fillId="0" borderId="32" xfId="50" applyFont="1" applyBorder="1" applyAlignment="1">
      <alignment horizontal="centerContinuous" vertical="center"/>
    </xf>
    <xf numFmtId="0" fontId="28" fillId="0" borderId="37" xfId="50" applyFont="1" applyBorder="1" applyAlignment="1">
      <alignment horizontal="centerContinuous" vertical="center"/>
    </xf>
    <xf numFmtId="0" fontId="27" fillId="0" borderId="33" xfId="50" applyFont="1" applyBorder="1" applyAlignment="1">
      <alignment horizontal="centerContinuous"/>
    </xf>
    <xf numFmtId="0" fontId="27" fillId="0" borderId="35" xfId="50" applyFont="1" applyBorder="1" applyAlignment="1">
      <alignment horizontal="centerContinuous"/>
    </xf>
    <xf numFmtId="0" fontId="27" fillId="0" borderId="31" xfId="50" applyFont="1" applyBorder="1"/>
    <xf numFmtId="0" fontId="27" fillId="0" borderId="32" xfId="50" applyFont="1" applyBorder="1"/>
    <xf numFmtId="0" fontId="28" fillId="0" borderId="0" xfId="50" applyFont="1"/>
    <xf numFmtId="14" fontId="27" fillId="0" borderId="0" xfId="50" applyNumberFormat="1" applyFont="1"/>
    <xf numFmtId="168" fontId="27" fillId="0" borderId="0" xfId="50" applyNumberFormat="1" applyFont="1"/>
    <xf numFmtId="0" fontId="20" fillId="0" borderId="0" xfId="50" applyFont="1"/>
    <xf numFmtId="14" fontId="27" fillId="0" borderId="0" xfId="50" applyNumberFormat="1" applyFont="1" applyAlignment="1">
      <alignment horizontal="left"/>
    </xf>
    <xf numFmtId="0" fontId="29" fillId="0" borderId="0" xfId="50" applyFont="1" applyAlignment="1">
      <alignment horizontal="center"/>
    </xf>
    <xf numFmtId="169" fontId="29" fillId="0" borderId="0" xfId="56" applyNumberFormat="1" applyFont="1" applyAlignment="1">
      <alignment horizontal="center"/>
    </xf>
    <xf numFmtId="170" fontId="29" fillId="0" borderId="0" xfId="55" applyNumberFormat="1" applyFont="1" applyAlignment="1">
      <alignment horizontal="right"/>
    </xf>
    <xf numFmtId="170" fontId="27" fillId="0" borderId="0" xfId="55" applyNumberFormat="1" applyFont="1"/>
    <xf numFmtId="169" fontId="20" fillId="0" borderId="0" xfId="56" applyNumberFormat="1" applyFont="1" applyAlignment="1">
      <alignment horizontal="center"/>
    </xf>
    <xf numFmtId="170" fontId="20" fillId="0" borderId="0" xfId="55" applyNumberFormat="1" applyFont="1" applyAlignment="1">
      <alignment horizontal="right"/>
    </xf>
    <xf numFmtId="169" fontId="27" fillId="0" borderId="0" xfId="56" applyNumberFormat="1" applyFont="1" applyAlignment="1">
      <alignment horizontal="center"/>
    </xf>
    <xf numFmtId="170" fontId="27" fillId="0" borderId="0" xfId="55" applyNumberFormat="1" applyFont="1" applyAlignment="1">
      <alignment horizontal="right"/>
    </xf>
    <xf numFmtId="170" fontId="27" fillId="0" borderId="0" xfId="50" applyNumberFormat="1" applyFont="1"/>
    <xf numFmtId="169" fontId="27" fillId="0" borderId="34" xfId="56" applyNumberFormat="1" applyFont="1" applyBorder="1" applyAlignment="1">
      <alignment horizontal="center"/>
    </xf>
    <xf numFmtId="170" fontId="27" fillId="0" borderId="34" xfId="55" applyNumberFormat="1" applyFont="1" applyBorder="1" applyAlignment="1">
      <alignment horizontal="right"/>
    </xf>
    <xf numFmtId="169" fontId="28" fillId="0" borderId="0" xfId="55" applyNumberFormat="1" applyFont="1" applyAlignment="1">
      <alignment horizontal="right"/>
    </xf>
    <xf numFmtId="170" fontId="28" fillId="0" borderId="0" xfId="55" applyNumberFormat="1" applyFont="1" applyAlignment="1">
      <alignment horizontal="right"/>
    </xf>
    <xf numFmtId="0" fontId="29" fillId="0" borderId="0" xfId="50" applyFont="1"/>
    <xf numFmtId="169" fontId="20" fillId="0" borderId="34" xfId="56" applyNumberFormat="1" applyFont="1" applyBorder="1" applyAlignment="1">
      <alignment horizontal="center"/>
    </xf>
    <xf numFmtId="170" fontId="20" fillId="0" borderId="34" xfId="55" applyNumberFormat="1" applyFont="1" applyBorder="1" applyAlignment="1">
      <alignment horizontal="right"/>
    </xf>
    <xf numFmtId="0" fontId="20" fillId="0" borderId="32" xfId="50" applyFont="1" applyBorder="1"/>
    <xf numFmtId="169" fontId="20" fillId="0" borderId="0" xfId="55" applyNumberFormat="1" applyFont="1" applyAlignment="1">
      <alignment horizontal="right"/>
    </xf>
    <xf numFmtId="169" fontId="29" fillId="0" borderId="39" xfId="56" applyNumberFormat="1" applyFont="1" applyBorder="1" applyAlignment="1">
      <alignment horizontal="center"/>
    </xf>
    <xf numFmtId="170" fontId="29" fillId="0" borderId="39" xfId="55" applyNumberFormat="1" applyFont="1" applyBorder="1" applyAlignment="1">
      <alignment horizontal="right"/>
    </xf>
    <xf numFmtId="171" fontId="20" fillId="0" borderId="0" xfId="50" applyNumberFormat="1" applyFont="1"/>
    <xf numFmtId="164" fontId="20" fillId="0" borderId="0" xfId="56" applyFont="1"/>
    <xf numFmtId="170" fontId="20" fillId="0" borderId="0" xfId="55" applyNumberFormat="1" applyFont="1"/>
    <xf numFmtId="171" fontId="29" fillId="0" borderId="34" xfId="50" applyNumberFormat="1" applyFont="1" applyBorder="1"/>
    <xf numFmtId="171" fontId="20" fillId="0" borderId="34" xfId="50" applyNumberFormat="1" applyFont="1" applyBorder="1"/>
    <xf numFmtId="164" fontId="29" fillId="0" borderId="34" xfId="56" applyFont="1" applyBorder="1"/>
    <xf numFmtId="170" fontId="20" fillId="0" borderId="34" xfId="55" applyNumberFormat="1" applyFont="1" applyBorder="1"/>
    <xf numFmtId="171" fontId="29" fillId="0" borderId="0" xfId="50" applyNumberFormat="1" applyFont="1"/>
    <xf numFmtId="0" fontId="30" fillId="0" borderId="0" xfId="50" applyFont="1" applyAlignment="1">
      <alignment horizontal="center" vertical="center" wrapText="1"/>
    </xf>
    <xf numFmtId="0" fontId="27" fillId="0" borderId="33" xfId="50" applyFont="1" applyBorder="1"/>
    <xf numFmtId="0" fontId="27" fillId="0" borderId="34" xfId="50" applyFont="1" applyBorder="1"/>
    <xf numFmtId="171" fontId="27" fillId="0" borderId="34" xfId="50" applyNumberFormat="1" applyFont="1" applyBorder="1"/>
    <xf numFmtId="0" fontId="27" fillId="0" borderId="35" xfId="50" applyFont="1" applyBorder="1"/>
    <xf numFmtId="0" fontId="20" fillId="0" borderId="28" xfId="50" applyFont="1" applyBorder="1" applyAlignment="1">
      <alignment horizontal="center"/>
    </xf>
    <xf numFmtId="0" fontId="20" fillId="0" borderId="30" xfId="50" applyFont="1" applyBorder="1" applyAlignment="1">
      <alignment horizontal="center"/>
    </xf>
    <xf numFmtId="0" fontId="29" fillId="0" borderId="28" xfId="50" applyFont="1" applyBorder="1" applyAlignment="1">
      <alignment horizontal="center" vertical="center"/>
    </xf>
    <xf numFmtId="0" fontId="29" fillId="0" borderId="29" xfId="50" applyFont="1" applyBorder="1" applyAlignment="1">
      <alignment horizontal="center" vertical="center"/>
    </xf>
    <xf numFmtId="0" fontId="29" fillId="0" borderId="30" xfId="50" applyFont="1" applyBorder="1" applyAlignment="1">
      <alignment horizontal="center" vertical="center"/>
    </xf>
    <xf numFmtId="0" fontId="29" fillId="0" borderId="36" xfId="50" applyFont="1" applyBorder="1" applyAlignment="1">
      <alignment horizontal="center" vertical="center"/>
    </xf>
    <xf numFmtId="0" fontId="20" fillId="0" borderId="33" xfId="50" applyFont="1" applyBorder="1" applyAlignment="1">
      <alignment horizontal="center"/>
    </xf>
    <xf numFmtId="0" fontId="20" fillId="0" borderId="35" xfId="50" applyFont="1" applyBorder="1" applyAlignment="1">
      <alignment horizontal="center"/>
    </xf>
    <xf numFmtId="0" fontId="29" fillId="0" borderId="10" xfId="50" applyFont="1" applyBorder="1" applyAlignment="1">
      <alignment horizontal="center" vertical="center" wrapText="1"/>
    </xf>
    <xf numFmtId="0" fontId="29" fillId="0" borderId="12" xfId="50" applyFont="1" applyBorder="1" applyAlignment="1">
      <alignment horizontal="center" vertical="center" wrapText="1"/>
    </xf>
    <xf numFmtId="0" fontId="29" fillId="0" borderId="13" xfId="50" applyFont="1" applyBorder="1" applyAlignment="1">
      <alignment horizontal="center" vertical="center" wrapText="1"/>
    </xf>
    <xf numFmtId="0" fontId="29" fillId="0" borderId="11" xfId="50" applyFont="1" applyBorder="1" applyAlignment="1">
      <alignment horizontal="center" vertical="center"/>
    </xf>
    <xf numFmtId="0" fontId="20" fillId="0" borderId="31" xfId="50" applyFont="1" applyBorder="1"/>
    <xf numFmtId="168" fontId="20" fillId="0" borderId="0" xfId="50" applyNumberFormat="1" applyFont="1"/>
    <xf numFmtId="14" fontId="20" fillId="0" borderId="0" xfId="50" applyNumberFormat="1" applyFont="1"/>
    <xf numFmtId="14" fontId="20" fillId="0" borderId="0" xfId="50" applyNumberFormat="1" applyFont="1" applyAlignment="1">
      <alignment horizontal="left"/>
    </xf>
    <xf numFmtId="166" fontId="29" fillId="0" borderId="0" xfId="54" applyNumberFormat="1" applyFont="1"/>
    <xf numFmtId="172" fontId="29" fillId="0" borderId="0" xfId="54" applyNumberFormat="1" applyFont="1" applyAlignment="1">
      <alignment horizontal="right"/>
    </xf>
    <xf numFmtId="166" fontId="20" fillId="0" borderId="0" xfId="54" applyNumberFormat="1" applyFont="1" applyAlignment="1">
      <alignment horizontal="center"/>
    </xf>
    <xf numFmtId="172" fontId="20" fillId="0" borderId="0" xfId="54" applyNumberFormat="1" applyFont="1" applyAlignment="1">
      <alignment horizontal="right"/>
    </xf>
    <xf numFmtId="166" fontId="20" fillId="0" borderId="19" xfId="54" applyNumberFormat="1" applyFont="1" applyBorder="1" applyAlignment="1">
      <alignment horizontal="center"/>
    </xf>
    <xf numFmtId="172" fontId="20" fillId="0" borderId="19" xfId="54" applyNumberFormat="1" applyFont="1" applyBorder="1" applyAlignment="1">
      <alignment horizontal="right"/>
    </xf>
    <xf numFmtId="166" fontId="20" fillId="0" borderId="39" xfId="54" applyNumberFormat="1" applyFont="1" applyBorder="1" applyAlignment="1">
      <alignment horizontal="center"/>
    </xf>
    <xf numFmtId="172" fontId="20" fillId="0" borderId="39" xfId="54" applyNumberFormat="1" applyFont="1" applyBorder="1" applyAlignment="1">
      <alignment horizontal="right"/>
    </xf>
    <xf numFmtId="171" fontId="20" fillId="0" borderId="0" xfId="50" applyNumberFormat="1" applyFont="1" applyAlignment="1">
      <alignment horizontal="right"/>
    </xf>
    <xf numFmtId="0" fontId="30" fillId="0" borderId="0" xfId="0" applyFont="1" applyAlignment="1">
      <alignment horizontal="center" vertical="center" wrapText="1"/>
    </xf>
    <xf numFmtId="0" fontId="20" fillId="0" borderId="33" xfId="50" applyFont="1" applyBorder="1"/>
    <xf numFmtId="0" fontId="20" fillId="0" borderId="34" xfId="50" applyFont="1" applyBorder="1"/>
    <xf numFmtId="0" fontId="20" fillId="0" borderId="35" xfId="50" applyFont="1" applyBorder="1"/>
  </cellXfs>
  <cellStyles count="57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1 2" xfId="44"/>
    <cellStyle name="60% - Énfasis2" xfId="25" builtinId="36" customBuiltin="1"/>
    <cellStyle name="60% - Énfasis2 2" xfId="45"/>
    <cellStyle name="60% - Énfasis3" xfId="29" builtinId="40" customBuiltin="1"/>
    <cellStyle name="60% - Énfasis3 2" xfId="46"/>
    <cellStyle name="60% - Énfasis4" xfId="33" builtinId="44" customBuiltin="1"/>
    <cellStyle name="60% - Énfasis4 2" xfId="47"/>
    <cellStyle name="60% - Énfasis5" xfId="37" builtinId="48" customBuiltin="1"/>
    <cellStyle name="60% - Énfasis5 2" xfId="48"/>
    <cellStyle name="60% - Énfasis6" xfId="41" builtinId="52" customBuiltin="1"/>
    <cellStyle name="60% - Énfasis6 2" xfId="49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54" builtinId="3"/>
    <cellStyle name="Millares 2" xfId="51"/>
    <cellStyle name="Millares 2 2" xfId="53"/>
    <cellStyle name="Millares 2 3" xfId="56"/>
    <cellStyle name="Millares 3" xfId="52"/>
    <cellStyle name="Moneda" xfId="55" builtinId="4"/>
    <cellStyle name="Neutral" xfId="8" builtinId="28" customBuiltin="1"/>
    <cellStyle name="Neutral 2" xfId="43"/>
    <cellStyle name="Normal" xfId="0" builtinId="0"/>
    <cellStyle name="Normal 2 2" xfId="5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ítulo 4" xfId="42"/>
    <cellStyle name="Total" xfId="17" builtinId="25" customBuiltin="1"/>
  </cellStyles>
  <dxfs count="17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0</xdr:rowOff>
    </xdr:from>
    <xdr:to>
      <xdr:col>0</xdr:col>
      <xdr:colOff>304800</xdr:colOff>
      <xdr:row>16</xdr:row>
      <xdr:rowOff>114300</xdr:rowOff>
    </xdr:to>
    <xdr:sp macro="" textlink="">
      <xdr:nvSpPr>
        <xdr:cNvPr id="1025" name="AutoShape 1" descr="https://mail.google.com/mail/u/0?ui=2&amp;ik=aed18d9fdb&amp;attid=0.0.1&amp;permmsgid=msg-f:1811753011887646018&amp;th=1924a3c3e64ea542&amp;view=fimg&amp;fur=ip&amp;sz=s0-l75-ft&amp;attbid=ANGjdJ9737XdZ2cUKhVRQwUgmvjYVrlYCm_Nxg7l_JwndgQLCD8y4QswBVHxPGBq9mqNnhRTxG1cqoHiLERye9Hvs9ebHhHNwSeIDxZ6mnTiU2U6quCyrgubUzIBCjk&amp;disp=emb&amp;realattid=ii_1924a3afeaa4e4eb7081"/>
        <xdr:cNvSpPr>
          <a:spLocks noChangeAspect="1" noChangeArrowheads="1"/>
        </xdr:cNvSpPr>
      </xdr:nvSpPr>
      <xdr:spPr bwMode="auto">
        <a:xfrm>
          <a:off x="762000" y="3467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13</xdr:row>
      <xdr:rowOff>0</xdr:rowOff>
    </xdr:from>
    <xdr:to>
      <xdr:col>0</xdr:col>
      <xdr:colOff>304800</xdr:colOff>
      <xdr:row>14</xdr:row>
      <xdr:rowOff>114299</xdr:rowOff>
    </xdr:to>
    <xdr:sp macro="" textlink="">
      <xdr:nvSpPr>
        <xdr:cNvPr id="2" name="AutoShape 1" descr="https://mail.google.com/mail/u/0?ui=2&amp;ik=aed18d9fdb&amp;attid=0.0.1&amp;permmsgid=msg-f:1811753011887646018&amp;th=1924a3c3e64ea542&amp;view=fimg&amp;fur=ip&amp;sz=s0-l75-ft&amp;attbid=ANGjdJ9737XdZ2cUKhVRQwUgmvjYVrlYCm_Nxg7l_JwndgQLCD8y4QswBVHxPGBq9mqNnhRTxG1cqoHiLERye9Hvs9ebHhHNwSeIDxZ6mnTiU2U6quCyrgubUzIBCjk&amp;disp=emb&amp;realattid=ii_1924a3afeaa4e4eb7081"/>
        <xdr:cNvSpPr>
          <a:spLocks noChangeAspect="1" noChangeArrowheads="1"/>
        </xdr:cNvSpPr>
      </xdr:nvSpPr>
      <xdr:spPr bwMode="auto">
        <a:xfrm>
          <a:off x="0" y="2952750"/>
          <a:ext cx="304800" cy="29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94.348528125003" createdVersion="5" refreshedVersion="5" minRefreshableVersion="3" recordCount="9">
  <cacheSource type="worksheet">
    <worksheetSource ref="A2:Z11" sheet="ESTADO DE CADA FACTURA"/>
  </cacheSource>
  <cacheFields count="26">
    <cacheField name="NIT IPS" numFmtId="0">
      <sharedItems containsSemiMixedTypes="0" containsString="0" containsNumber="1" containsInteger="1" minValue="892399994" maxValue="892399994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96191" maxValue="229820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4-06-03T23:46:45" maxDate="2024-09-18T15:54:33"/>
    </cacheField>
    <cacheField name="IPS Fecha radicado" numFmtId="14">
      <sharedItems containsNonDate="0" containsDate="1" containsString="0" containsBlank="1" minDate="2024-06-12T00:00:00" maxDate="2024-06-13T00:00:00"/>
    </cacheField>
    <cacheField name="Fecha de radicación EPS" numFmtId="14">
      <sharedItems containsSemiMixedTypes="0" containsNonDate="0" containsDate="1" containsString="0" minDate="2024-10-01T00:00:00" maxDate="2024-10-04T00:00:00"/>
    </cacheField>
    <cacheField name="IPS Valor Factura" numFmtId="3">
      <sharedItems containsSemiMixedTypes="0" containsString="0" containsNumber="1" containsInteger="1" minValue="261735" maxValue="10652813"/>
    </cacheField>
    <cacheField name="IPS Saldo Factura" numFmtId="3">
      <sharedItems containsSemiMixedTypes="0" containsString="0" containsNumber="1" containsInteger="1" minValue="261735" maxValue="10652813"/>
    </cacheField>
    <cacheField name="Tipo de Contrato" numFmtId="0">
      <sharedItems/>
    </cacheField>
    <cacheField name="Sede / Ciudad" numFmtId="0">
      <sharedItems/>
    </cacheField>
    <cacheField name="Numero Contrato" numFmtId="0">
      <sharedItems containsNonDate="0" containsString="0" containsBlank="1"/>
    </cacheField>
    <cacheField name="Estado de Factura EPS Octurbe 29" numFmtId="0">
      <sharedItems count="3">
        <s v="FACTURA PENDIENTE EN PROGRAMACION DE PAGO "/>
        <s v="FACTURA EN PROCESO INTERNO "/>
        <s v="FACTURA DEVUELTA"/>
      </sharedItems>
    </cacheField>
    <cacheField name="Boxalud" numFmtId="0">
      <sharedItems/>
    </cacheField>
    <cacheField name="Covid-19" numFmtId="0">
      <sharedItems containsNonDate="0" containsString="0" containsBlank="1"/>
    </cacheField>
    <cacheField name="Valor Total Bruto" numFmtId="166">
      <sharedItems containsSemiMixedTypes="0" containsString="0" containsNumber="1" containsInteger="1" minValue="0" maxValue="3863570"/>
    </cacheField>
    <cacheField name="Valor devolucion " numFmtId="0">
      <sharedItems containsString="0" containsBlank="1" containsNumber="1" containsInteger="1" minValue="261735" maxValue="322060"/>
    </cacheField>
    <cacheField name="Observación objección" numFmtId="166">
      <sharedItems containsBlank="1" longText="1"/>
    </cacheField>
    <cacheField name="Valor Radicado" numFmtId="166">
      <sharedItems containsSemiMixedTypes="0" containsString="0" containsNumber="1" containsInteger="1" minValue="0" maxValue="3863570"/>
    </cacheField>
    <cacheField name="Valor Glosa Aceptada" numFmtId="166">
      <sharedItems containsSemiMixedTypes="0" containsString="0" containsNumber="1" containsInteger="1" minValue="0" maxValue="0"/>
    </cacheField>
    <cacheField name="Valor Pagar" numFmtId="166">
      <sharedItems containsSemiMixedTypes="0" containsString="0" containsNumber="1" containsInteger="1" minValue="0" maxValue="3863570"/>
    </cacheField>
    <cacheField name="Por pagar SAP" numFmtId="165">
      <sharedItems containsSemiMixedTypes="0" containsString="0" containsNumber="1" containsInteger="1" minValue="0" maxValue="0"/>
    </cacheField>
    <cacheField name="P. abiertas doc" numFmtId="0">
      <sharedItems containsNonDate="0" containsString="0" containsBlank="1"/>
    </cacheField>
    <cacheField name="Fecha de corte" numFmtId="14">
      <sharedItems containsSemiMixedTypes="0" containsNonDate="0" containsDate="1" containsString="0" minDate="2024-09-30T00:00:00" maxDate="2024-10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92399994"/>
    <s v="HOSPITAL ROSARIO PUMAREJO DE LOPEZ"/>
    <s v="HRPL"/>
    <n v="196191"/>
    <s v="HRPL196191"/>
    <s v="892399994_HRPL196191"/>
    <d v="2024-06-03T23:46:45"/>
    <m/>
    <d v="2024-10-03T00:00:00"/>
    <n v="687213"/>
    <n v="687213"/>
    <s v="EVENTO"/>
    <s v="VALLEDUPAR"/>
    <m/>
    <x v="0"/>
    <s v="Finalizada"/>
    <m/>
    <n v="687213"/>
    <m/>
    <m/>
    <n v="687213"/>
    <n v="0"/>
    <n v="687213"/>
    <n v="0"/>
    <m/>
    <d v="2024-09-30T00:00:00"/>
  </r>
  <r>
    <n v="892399994"/>
    <s v="HOSPITAL ROSARIO PUMAREJO DE LOPEZ"/>
    <s v="HRPL"/>
    <n v="196670"/>
    <s v="HRPL196670"/>
    <s v="892399994_HRPL196670"/>
    <d v="2024-06-06T18:52:05"/>
    <d v="2024-06-12T00:00:00"/>
    <d v="2024-10-01T00:00:00"/>
    <n v="929090"/>
    <n v="828138"/>
    <s v="EVENTO"/>
    <s v="VALLEDUPAR"/>
    <m/>
    <x v="0"/>
    <s v="Finalizada"/>
    <m/>
    <n v="929090"/>
    <m/>
    <m/>
    <n v="929090"/>
    <n v="0"/>
    <n v="828138"/>
    <n v="0"/>
    <m/>
    <d v="2024-09-30T00:00:00"/>
  </r>
  <r>
    <n v="892399994"/>
    <s v="HOSPITAL ROSARIO PUMAREJO DE LOPEZ"/>
    <s v="HRPL"/>
    <n v="196673"/>
    <s v="HRPL196673"/>
    <s v="892399994_HRPL196673"/>
    <d v="2024-06-06T19:37:12"/>
    <d v="2024-06-12T00:00:00"/>
    <d v="2024-10-01T00:00:00"/>
    <n v="3863570"/>
    <n v="3863570"/>
    <s v="EVENTO"/>
    <s v="VALLEDUPAR"/>
    <m/>
    <x v="0"/>
    <s v="Finalizada"/>
    <m/>
    <n v="3863570"/>
    <m/>
    <m/>
    <n v="3863570"/>
    <n v="0"/>
    <n v="3863570"/>
    <n v="0"/>
    <m/>
    <d v="2024-09-30T00:00:00"/>
  </r>
  <r>
    <n v="892399994"/>
    <s v="HOSPITAL ROSARIO PUMAREJO DE LOPEZ"/>
    <s v="HRPL"/>
    <n v="196676"/>
    <s v="HRPL196676"/>
    <s v="892399994_HRPL196676"/>
    <d v="2024-06-06T20:00:27"/>
    <d v="2024-06-12T00:00:00"/>
    <d v="2024-10-01T00:00:00"/>
    <n v="6256684"/>
    <n v="6256684"/>
    <s v="EVENTO"/>
    <s v="VALLEDUPAR"/>
    <m/>
    <x v="1"/>
    <s v="para auditoria de pertinencia"/>
    <m/>
    <n v="0"/>
    <m/>
    <m/>
    <n v="0"/>
    <n v="0"/>
    <n v="0"/>
    <n v="0"/>
    <m/>
    <d v="2024-09-30T00:00:00"/>
  </r>
  <r>
    <n v="892399994"/>
    <s v="HOSPITAL ROSARIO PUMAREJO DE LOPEZ"/>
    <s v="HRPL"/>
    <n v="196677"/>
    <s v="HRPL196677"/>
    <s v="892399994_HRPL196677"/>
    <d v="2024-06-06T20:13:33"/>
    <d v="2024-06-12T00:00:00"/>
    <d v="2024-10-01T00:00:00"/>
    <n v="1558288"/>
    <n v="1558288"/>
    <s v="EVENTO"/>
    <s v="VALLEDUPAR"/>
    <m/>
    <x v="0"/>
    <s v="Finalizada"/>
    <m/>
    <n v="1558288"/>
    <m/>
    <m/>
    <n v="1558288"/>
    <n v="0"/>
    <n v="1558288"/>
    <n v="0"/>
    <m/>
    <d v="2024-09-30T00:00:00"/>
  </r>
  <r>
    <n v="892399994"/>
    <s v="HOSPITAL ROSARIO PUMAREJO DE LOPEZ"/>
    <s v="HRPL"/>
    <n v="196836"/>
    <s v="HRPL196836"/>
    <s v="892399994_HRPL196836"/>
    <d v="2024-06-07T18:24:57"/>
    <d v="2024-06-12T00:00:00"/>
    <d v="2024-10-01T00:00:00"/>
    <n v="261735"/>
    <n v="261735"/>
    <s v="EVENTO"/>
    <s v="VALLEDUPAR"/>
    <m/>
    <x v="2"/>
    <s v="Devuelta"/>
    <m/>
    <n v="0"/>
    <n v="261735"/>
    <s v="AUT: SE REALIZA DEVOLUCIÓN DE FACTURA CON SOPORTES COMPLETOS, FACTURA NO CUENTA CON AUTORIZACIÓN PARA LOS SERVICIOS FACTURADOS, FAVOR COMUNICARSE CON EL ÁREA _x000a_ENCARGADA, SOLICITARLA A LA CAP, CORREO ELECTRÓNICO: autorizacionescap@epsdelagente.com.co. UNA VEZ SUBSANADA LA DEVOLUCIÓN , LA FACTURA QUEDA SUJETA A AUDITORÍA INTEGRAL"/>
    <n v="0"/>
    <n v="0"/>
    <n v="0"/>
    <n v="0"/>
    <m/>
    <d v="2024-09-30T00:00:00"/>
  </r>
  <r>
    <n v="892399994"/>
    <s v="HOSPITAL ROSARIO PUMAREJO DE LOPEZ"/>
    <s v="HRPL"/>
    <n v="196843"/>
    <s v="HRPL196843"/>
    <s v="892399994_HRPL196843"/>
    <d v="2024-06-07T18:49:14"/>
    <d v="2024-06-12T00:00:00"/>
    <d v="2024-10-01T00:00:00"/>
    <n v="322060"/>
    <n v="322060"/>
    <s v="EVENTO"/>
    <s v="VALLEDUPAR"/>
    <m/>
    <x v="2"/>
    <s v="Devuelta"/>
    <m/>
    <n v="0"/>
    <n v="322060"/>
    <s v="AUT: SE REALIZA DEVOLUCIÓN DE FACTURA CON SOPORTES COMPLETOS, FACTURA NO CUENTA CON AUTORIZACIÓN PARA LOS SERVICIOS FACTURADOS, FAVOR COMUNICARSE CON EL ÁREA _x000a_ENCARGADA, SOLICITARLA A LA CAP, CORREO ELECTRÓNICO: autorizacionescap@epsdelagente.com.co. UNA VEZ SUBSANADA LA DEVOLUCIÓN , LA FACTURA QUEDA SUJETA A AUDITORÍA INTEGRAL"/>
    <n v="0"/>
    <n v="0"/>
    <n v="0"/>
    <n v="0"/>
    <m/>
    <d v="2024-09-30T00:00:00"/>
  </r>
  <r>
    <n v="892399994"/>
    <s v="HOSPITAL ROSARIO PUMAREJO DE LOPEZ"/>
    <s v="HRPL"/>
    <n v="196844"/>
    <s v="HRPL196844"/>
    <s v="892399994_HRPL196844"/>
    <d v="2024-06-07T19:15:10"/>
    <d v="2024-06-12T00:00:00"/>
    <d v="2024-10-01T00:00:00"/>
    <n v="273445"/>
    <n v="273445"/>
    <s v="EVENTO"/>
    <s v="VALLEDUPAR"/>
    <m/>
    <x v="0"/>
    <s v="Finalizada"/>
    <m/>
    <n v="273445"/>
    <m/>
    <m/>
    <n v="273445"/>
    <n v="0"/>
    <n v="273445"/>
    <n v="0"/>
    <m/>
    <d v="2024-09-30T00:00:00"/>
  </r>
  <r>
    <n v="892399994"/>
    <s v="HOSPITAL ROSARIO PUMAREJO DE LOPEZ"/>
    <s v="HRPL"/>
    <n v="229820"/>
    <s v="HRPL229820"/>
    <s v="892399994_HRPL229820"/>
    <d v="2024-09-18T15:54:33"/>
    <m/>
    <d v="2024-10-01T00:00:00"/>
    <n v="10652813"/>
    <n v="10652813"/>
    <s v="EVENTO"/>
    <s v="VALLEDUPAR"/>
    <m/>
    <x v="1"/>
    <s v="para auditoria de pertinencia"/>
    <m/>
    <n v="0"/>
    <m/>
    <m/>
    <n v="0"/>
    <n v="0"/>
    <n v="0"/>
    <n v="0"/>
    <m/>
    <d v="2024-09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7" firstHeaderRow="0" firstDataRow="1" firstDataCol="1"/>
  <pivotFields count="26">
    <pivotField showAll="0"/>
    <pivotField showAll="0"/>
    <pivotField showAll="0"/>
    <pivotField showAll="0"/>
    <pivotField showAll="0"/>
    <pivotField showAll="0"/>
    <pivotField numFmtId="14" showAll="0"/>
    <pivotField showAll="0"/>
    <pivotField numFmtId="14" showAll="0"/>
    <pivotField numFmtId="3" showAll="0"/>
    <pivotField dataField="1" numFmtId="3" showAll="0"/>
    <pivotField showAll="0"/>
    <pivotField showAll="0"/>
    <pivotField showAll="0"/>
    <pivotField axis="axisRow" dataField="1" showAll="0">
      <items count="4">
        <item x="2"/>
        <item x="1"/>
        <item x="0"/>
        <item t="default"/>
      </items>
    </pivotField>
    <pivotField showAll="0"/>
    <pivotField showAll="0"/>
    <pivotField numFmtId="166" showAll="0"/>
    <pivotField showAll="0"/>
    <pivotField showAll="0"/>
    <pivotField numFmtId="166" showAll="0"/>
    <pivotField numFmtId="166" showAll="0"/>
    <pivotField numFmtId="166" showAll="0"/>
    <pivotField numFmtId="165" showAll="0"/>
    <pivotField showAll="0"/>
    <pivotField numFmtId="14" showAll="0"/>
  </pivotFields>
  <rowFields count="1">
    <field x="14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4" subtotal="count" baseField="0" baseItem="0"/>
    <dataField name="Saldo IPS " fld="10" baseField="0" baseItem="0" numFmtId="166"/>
  </dataFields>
  <formats count="17"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4" type="button" dataOnly="0" labelOnly="1" outline="0" axis="axisRow" fieldPosition="0"/>
    </format>
    <format dxfId="11">
      <pivotArea dataOnly="0" labelOnly="1" fieldPosition="0">
        <references count="1">
          <reference field="14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4" type="button" dataOnly="0" labelOnly="1" outline="0" axis="axisRow" fieldPosition="0"/>
    </format>
    <format dxfId="7">
      <pivotArea dataOnly="0" labelOnly="1" fieldPosition="0">
        <references count="1">
          <reference field="14" count="0"/>
        </references>
      </pivotArea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4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>
      <selection activeCell="A39" sqref="A39"/>
    </sheetView>
  </sheetViews>
  <sheetFormatPr baseColWidth="10" defaultRowHeight="14.5" x14ac:dyDescent="0.35"/>
  <cols>
    <col min="4" max="4" width="12.54296875" customWidth="1"/>
    <col min="5" max="5" width="13.54296875" customWidth="1"/>
    <col min="6" max="6" width="8" bestFit="1" customWidth="1"/>
    <col min="10" max="10" width="14.7265625" bestFit="1" customWidth="1"/>
    <col min="11" max="11" width="8" bestFit="1" customWidth="1"/>
    <col min="12" max="12" width="14.7265625" bestFit="1" customWidth="1"/>
    <col min="13" max="13" width="78.453125" bestFit="1" customWidth="1"/>
  </cols>
  <sheetData>
    <row r="1" spans="1:13" ht="15" thickBot="1" x14ac:dyDescent="0.4"/>
    <row r="2" spans="1:13" ht="29.5" thickBot="1" x14ac:dyDescent="0.4">
      <c r="A2" s="49" t="s">
        <v>15</v>
      </c>
      <c r="B2" s="47" t="s">
        <v>16</v>
      </c>
      <c r="C2" s="49" t="s">
        <v>17</v>
      </c>
      <c r="D2" s="48" t="s">
        <v>18</v>
      </c>
      <c r="E2" s="47" t="s">
        <v>19</v>
      </c>
      <c r="F2" s="47" t="s">
        <v>20</v>
      </c>
      <c r="G2" s="50" t="s">
        <v>21</v>
      </c>
      <c r="H2" s="47" t="s">
        <v>22</v>
      </c>
      <c r="I2" s="50" t="s">
        <v>23</v>
      </c>
      <c r="J2" s="49" t="s">
        <v>24</v>
      </c>
      <c r="K2" s="47" t="s">
        <v>25</v>
      </c>
      <c r="L2" s="47" t="s">
        <v>26</v>
      </c>
      <c r="M2" s="47" t="s">
        <v>27</v>
      </c>
    </row>
    <row r="3" spans="1:13" x14ac:dyDescent="0.35">
      <c r="A3" s="53" t="s">
        <v>28</v>
      </c>
      <c r="B3" s="54">
        <v>2024</v>
      </c>
      <c r="C3" s="55">
        <v>45446.990798611114</v>
      </c>
      <c r="D3" s="56"/>
      <c r="E3" s="57">
        <v>45476.990798611114</v>
      </c>
      <c r="F3" s="53">
        <v>1</v>
      </c>
      <c r="G3" s="51" t="s">
        <v>29</v>
      </c>
      <c r="H3" s="54">
        <v>119</v>
      </c>
      <c r="I3" s="53" t="s">
        <v>30</v>
      </c>
      <c r="J3" s="58">
        <v>687213</v>
      </c>
      <c r="K3" s="1">
        <v>0</v>
      </c>
      <c r="L3" s="59">
        <v>687213</v>
      </c>
      <c r="M3" s="52" t="s">
        <v>31</v>
      </c>
    </row>
    <row r="4" spans="1:13" x14ac:dyDescent="0.35">
      <c r="A4" s="53" t="s">
        <v>32</v>
      </c>
      <c r="B4" s="54">
        <v>2024</v>
      </c>
      <c r="C4" s="55">
        <v>45449.786168981482</v>
      </c>
      <c r="D4" s="56">
        <v>45566.375</v>
      </c>
      <c r="E4" s="57">
        <v>45479.786168981482</v>
      </c>
      <c r="F4" s="53">
        <v>2</v>
      </c>
      <c r="G4" s="51" t="s">
        <v>33</v>
      </c>
      <c r="H4" s="54">
        <v>116</v>
      </c>
      <c r="I4" s="53" t="s">
        <v>34</v>
      </c>
      <c r="J4" s="58">
        <v>929090</v>
      </c>
      <c r="K4" s="58">
        <v>0</v>
      </c>
      <c r="L4" s="59">
        <v>828138</v>
      </c>
      <c r="M4" s="52" t="s">
        <v>35</v>
      </c>
    </row>
    <row r="5" spans="1:13" x14ac:dyDescent="0.35">
      <c r="A5" s="53" t="s">
        <v>36</v>
      </c>
      <c r="B5" s="54">
        <v>2024</v>
      </c>
      <c r="C5" s="55">
        <v>45449.817499999997</v>
      </c>
      <c r="D5" s="56">
        <v>45566.375</v>
      </c>
      <c r="E5" s="57">
        <v>45479.817499999997</v>
      </c>
      <c r="F5" s="53">
        <v>2</v>
      </c>
      <c r="G5" s="51" t="s">
        <v>33</v>
      </c>
      <c r="H5" s="54">
        <v>116</v>
      </c>
      <c r="I5" s="53" t="s">
        <v>34</v>
      </c>
      <c r="J5" s="58">
        <v>3863570</v>
      </c>
      <c r="K5" s="58">
        <v>0</v>
      </c>
      <c r="L5" s="59">
        <v>3863570</v>
      </c>
      <c r="M5" s="52" t="s">
        <v>35</v>
      </c>
    </row>
    <row r="6" spans="1:13" x14ac:dyDescent="0.35">
      <c r="A6" s="53" t="s">
        <v>37</v>
      </c>
      <c r="B6" s="54">
        <v>2024</v>
      </c>
      <c r="C6" s="55">
        <v>45449.833645833336</v>
      </c>
      <c r="D6" s="56">
        <v>45566.375</v>
      </c>
      <c r="E6" s="57">
        <v>45479.833645833336</v>
      </c>
      <c r="F6" s="53">
        <v>2</v>
      </c>
      <c r="G6" s="51" t="s">
        <v>33</v>
      </c>
      <c r="H6" s="54">
        <v>116</v>
      </c>
      <c r="I6" s="53" t="s">
        <v>34</v>
      </c>
      <c r="J6" s="58">
        <v>6256684</v>
      </c>
      <c r="K6" s="58">
        <v>0</v>
      </c>
      <c r="L6" s="59">
        <v>6256684</v>
      </c>
      <c r="M6" s="52" t="s">
        <v>35</v>
      </c>
    </row>
    <row r="7" spans="1:13" x14ac:dyDescent="0.35">
      <c r="A7" s="53" t="s">
        <v>38</v>
      </c>
      <c r="B7" s="54">
        <v>2024</v>
      </c>
      <c r="C7" s="55">
        <v>45449.842743055553</v>
      </c>
      <c r="D7" s="56">
        <v>45566.375</v>
      </c>
      <c r="E7" s="57">
        <v>45479.842743055553</v>
      </c>
      <c r="F7" s="53">
        <v>2</v>
      </c>
      <c r="G7" s="51" t="s">
        <v>33</v>
      </c>
      <c r="H7" s="54">
        <v>116</v>
      </c>
      <c r="I7" s="53" t="s">
        <v>34</v>
      </c>
      <c r="J7" s="58">
        <v>1558288</v>
      </c>
      <c r="K7" s="58">
        <v>0</v>
      </c>
      <c r="L7" s="59">
        <v>1558288</v>
      </c>
      <c r="M7" s="52" t="s">
        <v>35</v>
      </c>
    </row>
    <row r="8" spans="1:13" x14ac:dyDescent="0.35">
      <c r="A8" s="53" t="s">
        <v>39</v>
      </c>
      <c r="B8" s="54">
        <v>2024</v>
      </c>
      <c r="C8" s="55">
        <v>45450.767326388886</v>
      </c>
      <c r="D8" s="56">
        <v>45566.375</v>
      </c>
      <c r="E8" s="57">
        <v>45480.767326388886</v>
      </c>
      <c r="F8" s="53">
        <v>2</v>
      </c>
      <c r="G8" s="51" t="s">
        <v>33</v>
      </c>
      <c r="H8" s="54">
        <v>115</v>
      </c>
      <c r="I8" s="53" t="s">
        <v>34</v>
      </c>
      <c r="J8" s="58">
        <v>261735</v>
      </c>
      <c r="K8" s="58">
        <v>0</v>
      </c>
      <c r="L8" s="59">
        <v>261735</v>
      </c>
      <c r="M8" s="52" t="s">
        <v>35</v>
      </c>
    </row>
    <row r="9" spans="1:13" x14ac:dyDescent="0.35">
      <c r="A9" s="53" t="s">
        <v>40</v>
      </c>
      <c r="B9" s="54">
        <v>2024</v>
      </c>
      <c r="C9" s="55">
        <v>45450.784189814818</v>
      </c>
      <c r="D9" s="56">
        <v>45566.375</v>
      </c>
      <c r="E9" s="57">
        <v>45480.784189814818</v>
      </c>
      <c r="F9" s="53">
        <v>2</v>
      </c>
      <c r="G9" s="51" t="s">
        <v>33</v>
      </c>
      <c r="H9" s="54">
        <v>115</v>
      </c>
      <c r="I9" s="53" t="s">
        <v>34</v>
      </c>
      <c r="J9" s="58">
        <v>322060</v>
      </c>
      <c r="K9" s="58">
        <v>0</v>
      </c>
      <c r="L9" s="59">
        <v>322060</v>
      </c>
      <c r="M9" s="52" t="s">
        <v>35</v>
      </c>
    </row>
    <row r="10" spans="1:13" x14ac:dyDescent="0.35">
      <c r="A10" s="53" t="s">
        <v>41</v>
      </c>
      <c r="B10" s="54">
        <v>2024</v>
      </c>
      <c r="C10" s="55">
        <v>45450.802199074074</v>
      </c>
      <c r="D10" s="56">
        <v>45566.375</v>
      </c>
      <c r="E10" s="57">
        <v>45480.802199074074</v>
      </c>
      <c r="F10" s="53">
        <v>2</v>
      </c>
      <c r="G10" s="51" t="s">
        <v>33</v>
      </c>
      <c r="H10" s="54">
        <v>115</v>
      </c>
      <c r="I10" s="53" t="s">
        <v>34</v>
      </c>
      <c r="J10" s="58">
        <v>273445</v>
      </c>
      <c r="K10" s="58">
        <v>0</v>
      </c>
      <c r="L10" s="59">
        <v>273445</v>
      </c>
      <c r="M10" s="52" t="s">
        <v>35</v>
      </c>
    </row>
    <row r="11" spans="1:13" ht="16.5" customHeight="1" thickBot="1" x14ac:dyDescent="0.4">
      <c r="A11" s="53" t="s">
        <v>43</v>
      </c>
      <c r="B11" s="54">
        <v>2024</v>
      </c>
      <c r="C11" s="55">
        <v>45553.662881944445</v>
      </c>
      <c r="D11" s="56"/>
      <c r="E11" s="57">
        <v>45583.662881944445</v>
      </c>
      <c r="F11" s="53">
        <v>1</v>
      </c>
      <c r="G11" s="51" t="s">
        <v>29</v>
      </c>
      <c r="H11" s="54">
        <v>12</v>
      </c>
      <c r="I11" s="53" t="s">
        <v>44</v>
      </c>
      <c r="J11" s="58">
        <v>10652813</v>
      </c>
      <c r="K11" s="58">
        <v>0</v>
      </c>
      <c r="L11" s="59">
        <v>10652813</v>
      </c>
      <c r="M11" s="52" t="s">
        <v>31</v>
      </c>
    </row>
    <row r="12" spans="1:13" ht="15" thickBot="1" x14ac:dyDescent="0.4">
      <c r="A12" s="62" t="s">
        <v>13</v>
      </c>
      <c r="B12" s="63"/>
      <c r="C12" s="64"/>
      <c r="D12" s="60"/>
      <c r="E12" s="65"/>
      <c r="F12" s="61"/>
      <c r="G12" s="60"/>
      <c r="H12" s="66"/>
      <c r="I12" s="66"/>
      <c r="J12" s="66">
        <f>SUM(J3:J11)</f>
        <v>24804898</v>
      </c>
      <c r="K12" s="66">
        <f t="shared" ref="K12:L12" si="0">SUM(K3:K11)</f>
        <v>0</v>
      </c>
      <c r="L12" s="66">
        <f t="shared" si="0"/>
        <v>24703946</v>
      </c>
      <c r="M12" s="6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B21" sqref="B21"/>
    </sheetView>
  </sheetViews>
  <sheetFormatPr baseColWidth="10" defaultRowHeight="14.5" x14ac:dyDescent="0.35"/>
  <cols>
    <col min="2" max="2" width="45.26953125" bestFit="1" customWidth="1"/>
    <col min="10" max="10" width="14.54296875" bestFit="1" customWidth="1"/>
  </cols>
  <sheetData>
    <row r="1" spans="1:11" ht="28.5" thickBot="1" x14ac:dyDescent="0.4">
      <c r="A1" s="2" t="s">
        <v>0</v>
      </c>
      <c r="B1" s="3" t="s">
        <v>1</v>
      </c>
      <c r="C1" s="4" t="s">
        <v>2</v>
      </c>
      <c r="D1" s="3" t="s">
        <v>3</v>
      </c>
      <c r="E1" s="4" t="s">
        <v>4</v>
      </c>
      <c r="F1" s="3" t="s">
        <v>5</v>
      </c>
      <c r="G1" s="4" t="s">
        <v>6</v>
      </c>
      <c r="H1" s="3" t="s">
        <v>7</v>
      </c>
      <c r="I1" s="4" t="s">
        <v>8</v>
      </c>
      <c r="J1" s="3" t="s">
        <v>9</v>
      </c>
      <c r="K1" s="5" t="s">
        <v>14</v>
      </c>
    </row>
    <row r="2" spans="1:11" x14ac:dyDescent="0.35">
      <c r="A2" s="16">
        <v>892399994</v>
      </c>
      <c r="B2" s="17" t="s">
        <v>10</v>
      </c>
      <c r="C2" s="18" t="s">
        <v>12</v>
      </c>
      <c r="D2" s="6">
        <v>196191</v>
      </c>
      <c r="E2" s="7">
        <v>45446.990798611114</v>
      </c>
      <c r="F2" s="8"/>
      <c r="G2" s="19">
        <v>687213</v>
      </c>
      <c r="H2" s="20">
        <v>687213</v>
      </c>
      <c r="I2" s="21" t="s">
        <v>42</v>
      </c>
      <c r="J2" s="22" t="s">
        <v>11</v>
      </c>
      <c r="K2" s="23"/>
    </row>
    <row r="3" spans="1:11" x14ac:dyDescent="0.35">
      <c r="A3" s="24">
        <v>892399994</v>
      </c>
      <c r="B3" s="25" t="s">
        <v>10</v>
      </c>
      <c r="C3" s="26" t="s">
        <v>12</v>
      </c>
      <c r="D3" s="9">
        <v>196670</v>
      </c>
      <c r="E3" s="10">
        <v>45449.786168981482</v>
      </c>
      <c r="F3" s="11">
        <v>45455</v>
      </c>
      <c r="G3" s="27">
        <v>929090</v>
      </c>
      <c r="H3" s="28">
        <v>828138</v>
      </c>
      <c r="I3" s="21" t="s">
        <v>42</v>
      </c>
      <c r="J3" s="29" t="s">
        <v>11</v>
      </c>
      <c r="K3" s="30"/>
    </row>
    <row r="4" spans="1:11" x14ac:dyDescent="0.35">
      <c r="A4" s="24">
        <v>892399994</v>
      </c>
      <c r="B4" s="25" t="s">
        <v>10</v>
      </c>
      <c r="C4" s="31" t="s">
        <v>12</v>
      </c>
      <c r="D4" s="9">
        <v>196673</v>
      </c>
      <c r="E4" s="10">
        <v>45449.817499999997</v>
      </c>
      <c r="F4" s="11">
        <v>45455</v>
      </c>
      <c r="G4" s="32">
        <v>3863570</v>
      </c>
      <c r="H4" s="33">
        <v>3863570</v>
      </c>
      <c r="I4" s="21" t="s">
        <v>42</v>
      </c>
      <c r="J4" s="29" t="s">
        <v>11</v>
      </c>
      <c r="K4" s="34"/>
    </row>
    <row r="5" spans="1:11" x14ac:dyDescent="0.35">
      <c r="A5" s="24">
        <v>892399994</v>
      </c>
      <c r="B5" s="25" t="s">
        <v>10</v>
      </c>
      <c r="C5" s="31" t="s">
        <v>12</v>
      </c>
      <c r="D5" s="9">
        <v>196676</v>
      </c>
      <c r="E5" s="10">
        <v>45449.833645833336</v>
      </c>
      <c r="F5" s="11">
        <v>45455</v>
      </c>
      <c r="G5" s="32">
        <v>6256684</v>
      </c>
      <c r="H5" s="33">
        <v>6256684</v>
      </c>
      <c r="I5" s="21" t="s">
        <v>42</v>
      </c>
      <c r="J5" s="29" t="s">
        <v>11</v>
      </c>
      <c r="K5" s="34"/>
    </row>
    <row r="6" spans="1:11" x14ac:dyDescent="0.35">
      <c r="A6" s="24">
        <v>892399994</v>
      </c>
      <c r="B6" s="25" t="s">
        <v>10</v>
      </c>
      <c r="C6" s="31" t="s">
        <v>12</v>
      </c>
      <c r="D6" s="9">
        <v>196677</v>
      </c>
      <c r="E6" s="10">
        <v>45449.842743055553</v>
      </c>
      <c r="F6" s="11">
        <v>45455</v>
      </c>
      <c r="G6" s="32">
        <v>1558288</v>
      </c>
      <c r="H6" s="33">
        <v>1558288</v>
      </c>
      <c r="I6" s="21" t="s">
        <v>42</v>
      </c>
      <c r="J6" s="29" t="s">
        <v>11</v>
      </c>
      <c r="K6" s="34"/>
    </row>
    <row r="7" spans="1:11" x14ac:dyDescent="0.35">
      <c r="A7" s="24">
        <v>892399994</v>
      </c>
      <c r="B7" s="25" t="s">
        <v>10</v>
      </c>
      <c r="C7" s="31" t="s">
        <v>12</v>
      </c>
      <c r="D7" s="9">
        <v>196836</v>
      </c>
      <c r="E7" s="10">
        <v>45450.767326388886</v>
      </c>
      <c r="F7" s="11">
        <v>45455</v>
      </c>
      <c r="G7" s="32">
        <v>261735</v>
      </c>
      <c r="H7" s="33">
        <v>261735</v>
      </c>
      <c r="I7" s="21" t="s">
        <v>42</v>
      </c>
      <c r="J7" s="29" t="s">
        <v>11</v>
      </c>
      <c r="K7" s="34"/>
    </row>
    <row r="8" spans="1:11" x14ac:dyDescent="0.35">
      <c r="A8" s="24">
        <v>892399994</v>
      </c>
      <c r="B8" s="25" t="s">
        <v>10</v>
      </c>
      <c r="C8" s="31" t="s">
        <v>12</v>
      </c>
      <c r="D8" s="9">
        <v>196843</v>
      </c>
      <c r="E8" s="10">
        <v>45450.784189814818</v>
      </c>
      <c r="F8" s="11">
        <v>45455</v>
      </c>
      <c r="G8" s="32">
        <v>322060</v>
      </c>
      <c r="H8" s="33">
        <v>322060</v>
      </c>
      <c r="I8" s="21" t="s">
        <v>42</v>
      </c>
      <c r="J8" s="29" t="s">
        <v>11</v>
      </c>
      <c r="K8" s="34"/>
    </row>
    <row r="9" spans="1:11" x14ac:dyDescent="0.35">
      <c r="A9" s="35">
        <v>892399994</v>
      </c>
      <c r="B9" s="36" t="s">
        <v>10</v>
      </c>
      <c r="C9" s="37" t="s">
        <v>12</v>
      </c>
      <c r="D9" s="12">
        <v>196844</v>
      </c>
      <c r="E9" s="13">
        <v>45450.802199074074</v>
      </c>
      <c r="F9" s="14">
        <v>45455</v>
      </c>
      <c r="G9" s="38">
        <v>273445</v>
      </c>
      <c r="H9" s="39">
        <v>273445</v>
      </c>
      <c r="I9" s="21" t="s">
        <v>42</v>
      </c>
      <c r="J9" s="40" t="s">
        <v>11</v>
      </c>
      <c r="K9" s="41"/>
    </row>
    <row r="10" spans="1:11" ht="15" thickBot="1" x14ac:dyDescent="0.4">
      <c r="A10" s="35">
        <v>892399994</v>
      </c>
      <c r="B10" s="36" t="s">
        <v>10</v>
      </c>
      <c r="C10" s="37" t="s">
        <v>12</v>
      </c>
      <c r="D10" s="9">
        <v>229820</v>
      </c>
      <c r="E10" s="10">
        <v>45553.662881944445</v>
      </c>
      <c r="F10" s="11"/>
      <c r="G10" s="58">
        <v>10652813</v>
      </c>
      <c r="H10" s="58">
        <v>10652813</v>
      </c>
      <c r="I10" s="21" t="s">
        <v>42</v>
      </c>
      <c r="J10" s="40" t="s">
        <v>11</v>
      </c>
      <c r="K10" s="34"/>
    </row>
    <row r="11" spans="1:11" ht="15" thickBot="1" x14ac:dyDescent="0.4">
      <c r="A11" s="15" t="s">
        <v>13</v>
      </c>
      <c r="B11" s="42"/>
      <c r="C11" s="43"/>
      <c r="D11" s="42"/>
      <c r="E11" s="43"/>
      <c r="F11" s="42"/>
      <c r="G11" s="44">
        <f>SUM(G2:G10)</f>
        <v>24804898</v>
      </c>
      <c r="H11" s="45">
        <f>SUM(H2:H10)</f>
        <v>24703946</v>
      </c>
      <c r="I11" s="43"/>
      <c r="J11" s="42"/>
      <c r="K11" s="46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showGridLines="0" zoomScale="80" zoomScaleNormal="80" workbookViewId="0">
      <selection activeCell="B6" sqref="B6:C6"/>
    </sheetView>
  </sheetViews>
  <sheetFormatPr baseColWidth="10" defaultRowHeight="14.5" x14ac:dyDescent="0.35"/>
  <cols>
    <col min="1" max="1" width="44.7265625" bestFit="1" customWidth="1"/>
    <col min="2" max="2" width="13.26953125" bestFit="1" customWidth="1"/>
    <col min="3" max="3" width="13.7265625" style="83" bestFit="1" customWidth="1"/>
  </cols>
  <sheetData>
    <row r="2" spans="1:3" ht="15" thickBot="1" x14ac:dyDescent="0.4"/>
    <row r="3" spans="1:3" ht="15" thickBot="1" x14ac:dyDescent="0.4">
      <c r="A3" s="97" t="s">
        <v>76</v>
      </c>
      <c r="B3" s="98" t="s">
        <v>78</v>
      </c>
      <c r="C3" s="99" t="s">
        <v>79</v>
      </c>
    </row>
    <row r="4" spans="1:3" x14ac:dyDescent="0.35">
      <c r="A4" s="95" t="s">
        <v>71</v>
      </c>
      <c r="B4" s="96">
        <v>2</v>
      </c>
      <c r="C4" s="94">
        <v>583795</v>
      </c>
    </row>
    <row r="5" spans="1:3" x14ac:dyDescent="0.35">
      <c r="A5" s="95" t="s">
        <v>73</v>
      </c>
      <c r="B5" s="96">
        <v>2</v>
      </c>
      <c r="C5" s="94">
        <v>16909497</v>
      </c>
    </row>
    <row r="6" spans="1:3" ht="15" thickBot="1" x14ac:dyDescent="0.4">
      <c r="A6" s="95" t="s">
        <v>74</v>
      </c>
      <c r="B6" s="96">
        <v>5</v>
      </c>
      <c r="C6" s="94">
        <v>7210654</v>
      </c>
    </row>
    <row r="7" spans="1:3" ht="15" thickBot="1" x14ac:dyDescent="0.4">
      <c r="A7" s="100" t="s">
        <v>77</v>
      </c>
      <c r="B7" s="101">
        <v>9</v>
      </c>
      <c r="C7" s="99">
        <v>24703946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zoomScale="80" zoomScaleNormal="80" workbookViewId="0">
      <selection activeCell="A4" sqref="A4"/>
    </sheetView>
  </sheetViews>
  <sheetFormatPr baseColWidth="10" defaultRowHeight="14.5" x14ac:dyDescent="0.35"/>
  <cols>
    <col min="1" max="1" width="10.90625" style="67"/>
    <col min="2" max="2" width="36" style="67" bestFit="1" customWidth="1"/>
    <col min="3" max="5" width="10.90625" style="67"/>
    <col min="6" max="6" width="21.90625" style="67" bestFit="1" customWidth="1"/>
    <col min="7" max="10" width="10.90625" style="67"/>
    <col min="11" max="11" width="14.1796875" style="67" bestFit="1" customWidth="1"/>
    <col min="12" max="12" width="10.90625" style="67"/>
    <col min="13" max="13" width="14.54296875" style="67" bestFit="1" customWidth="1"/>
    <col min="14" max="14" width="10.90625" style="67"/>
    <col min="15" max="15" width="23" style="67" customWidth="1"/>
    <col min="16" max="17" width="10.90625" style="67"/>
    <col min="18" max="18" width="13.26953125" style="83" bestFit="1" customWidth="1"/>
    <col min="19" max="19" width="10.90625" style="83"/>
    <col min="20" max="20" width="13" style="83" customWidth="1"/>
    <col min="21" max="21" width="13.26953125" style="83" bestFit="1" customWidth="1"/>
    <col min="22" max="22" width="11" style="83" bestFit="1" customWidth="1"/>
    <col min="23" max="23" width="13.26953125" style="83" bestFit="1" customWidth="1"/>
    <col min="24" max="24" width="10.90625" style="82"/>
    <col min="25" max="16384" width="10.90625" style="67"/>
  </cols>
  <sheetData>
    <row r="1" spans="1:26" x14ac:dyDescent="0.35">
      <c r="K1" s="84">
        <f>SUBTOTAL(9,K3:K11)</f>
        <v>24703946</v>
      </c>
      <c r="R1" s="84">
        <f t="shared" ref="R1:X1" si="0">SUBTOTAL(9,R3:R11)</f>
        <v>7311606</v>
      </c>
      <c r="S1" s="84"/>
      <c r="T1" s="84"/>
      <c r="U1" s="84">
        <f t="shared" si="0"/>
        <v>7311606</v>
      </c>
      <c r="V1" s="84">
        <f t="shared" si="0"/>
        <v>0</v>
      </c>
      <c r="W1" s="84">
        <f t="shared" si="0"/>
        <v>7210654</v>
      </c>
      <c r="X1" s="87">
        <f t="shared" si="0"/>
        <v>0</v>
      </c>
    </row>
    <row r="2" spans="1:26" ht="43.5" x14ac:dyDescent="0.35">
      <c r="A2" s="68" t="s">
        <v>0</v>
      </c>
      <c r="B2" s="68" t="s">
        <v>1</v>
      </c>
      <c r="C2" s="68" t="s">
        <v>2</v>
      </c>
      <c r="D2" s="68" t="s">
        <v>3</v>
      </c>
      <c r="E2" s="68" t="s">
        <v>45</v>
      </c>
      <c r="F2" s="79" t="s">
        <v>46</v>
      </c>
      <c r="G2" s="68" t="s">
        <v>4</v>
      </c>
      <c r="H2" s="68" t="s">
        <v>5</v>
      </c>
      <c r="I2" s="80" t="s">
        <v>56</v>
      </c>
      <c r="J2" s="68" t="s">
        <v>6</v>
      </c>
      <c r="K2" s="78" t="s">
        <v>7</v>
      </c>
      <c r="L2" s="68" t="s">
        <v>8</v>
      </c>
      <c r="M2" s="68" t="s">
        <v>9</v>
      </c>
      <c r="N2" s="68" t="s">
        <v>14</v>
      </c>
      <c r="O2" s="81" t="s">
        <v>57</v>
      </c>
      <c r="P2" s="68" t="s">
        <v>58</v>
      </c>
      <c r="Q2" s="77" t="s">
        <v>75</v>
      </c>
      <c r="R2" s="86" t="s">
        <v>62</v>
      </c>
      <c r="S2" s="90" t="s">
        <v>66</v>
      </c>
      <c r="T2" s="90" t="s">
        <v>67</v>
      </c>
      <c r="U2" s="86" t="s">
        <v>63</v>
      </c>
      <c r="V2" s="90" t="s">
        <v>64</v>
      </c>
      <c r="W2" s="86" t="s">
        <v>65</v>
      </c>
      <c r="X2" s="91" t="s">
        <v>68</v>
      </c>
      <c r="Y2" s="81" t="s">
        <v>69</v>
      </c>
      <c r="Z2" s="86" t="s">
        <v>70</v>
      </c>
    </row>
    <row r="3" spans="1:26" x14ac:dyDescent="0.35">
      <c r="A3" s="69">
        <v>892399994</v>
      </c>
      <c r="B3" s="70" t="s">
        <v>10</v>
      </c>
      <c r="C3" s="70" t="s">
        <v>12</v>
      </c>
      <c r="D3" s="71">
        <v>196191</v>
      </c>
      <c r="E3" s="71" t="s">
        <v>28</v>
      </c>
      <c r="F3" s="71" t="s">
        <v>47</v>
      </c>
      <c r="G3" s="72">
        <v>45446.990798611114</v>
      </c>
      <c r="H3" s="72"/>
      <c r="I3" s="72">
        <v>45568</v>
      </c>
      <c r="J3" s="73">
        <v>687213</v>
      </c>
      <c r="K3" s="73">
        <v>687213</v>
      </c>
      <c r="L3" s="69" t="s">
        <v>42</v>
      </c>
      <c r="M3" s="69" t="s">
        <v>11</v>
      </c>
      <c r="N3" s="69"/>
      <c r="O3" s="85" t="s">
        <v>74</v>
      </c>
      <c r="P3" s="85" t="s">
        <v>59</v>
      </c>
      <c r="Q3" s="85"/>
      <c r="R3" s="89">
        <v>687213</v>
      </c>
      <c r="S3" s="89"/>
      <c r="T3" s="89"/>
      <c r="U3" s="89">
        <v>687213</v>
      </c>
      <c r="V3" s="89">
        <v>0</v>
      </c>
      <c r="W3" s="89">
        <v>687213</v>
      </c>
      <c r="X3" s="88">
        <v>0</v>
      </c>
      <c r="Y3" s="85"/>
      <c r="Z3" s="92">
        <v>45565</v>
      </c>
    </row>
    <row r="4" spans="1:26" x14ac:dyDescent="0.35">
      <c r="A4" s="69">
        <v>892399994</v>
      </c>
      <c r="B4" s="70" t="s">
        <v>10</v>
      </c>
      <c r="C4" s="70" t="s">
        <v>12</v>
      </c>
      <c r="D4" s="71">
        <v>196670</v>
      </c>
      <c r="E4" s="71" t="s">
        <v>32</v>
      </c>
      <c r="F4" s="71" t="s">
        <v>48</v>
      </c>
      <c r="G4" s="72">
        <v>45449.786168981482</v>
      </c>
      <c r="H4" s="72">
        <v>45455</v>
      </c>
      <c r="I4" s="72">
        <v>45566</v>
      </c>
      <c r="J4" s="73">
        <v>929090</v>
      </c>
      <c r="K4" s="73">
        <v>828138</v>
      </c>
      <c r="L4" s="69" t="s">
        <v>42</v>
      </c>
      <c r="M4" s="69" t="s">
        <v>11</v>
      </c>
      <c r="N4" s="69"/>
      <c r="O4" s="85" t="s">
        <v>74</v>
      </c>
      <c r="P4" s="85" t="s">
        <v>59</v>
      </c>
      <c r="Q4" s="85"/>
      <c r="R4" s="89">
        <v>929090</v>
      </c>
      <c r="S4" s="89"/>
      <c r="T4" s="89"/>
      <c r="U4" s="89">
        <v>929090</v>
      </c>
      <c r="V4" s="89">
        <v>0</v>
      </c>
      <c r="W4" s="89">
        <v>828138</v>
      </c>
      <c r="X4" s="88">
        <v>0</v>
      </c>
      <c r="Y4" s="85"/>
      <c r="Z4" s="92">
        <v>45565</v>
      </c>
    </row>
    <row r="5" spans="1:26" x14ac:dyDescent="0.35">
      <c r="A5" s="69">
        <v>892399994</v>
      </c>
      <c r="B5" s="70" t="s">
        <v>10</v>
      </c>
      <c r="C5" s="74" t="s">
        <v>12</v>
      </c>
      <c r="D5" s="71">
        <v>196673</v>
      </c>
      <c r="E5" s="71" t="s">
        <v>36</v>
      </c>
      <c r="F5" s="71" t="s">
        <v>49</v>
      </c>
      <c r="G5" s="72">
        <v>45449.817499999997</v>
      </c>
      <c r="H5" s="72">
        <v>45455</v>
      </c>
      <c r="I5" s="72">
        <v>45566</v>
      </c>
      <c r="J5" s="75">
        <v>3863570</v>
      </c>
      <c r="K5" s="75">
        <v>3863570</v>
      </c>
      <c r="L5" s="69" t="s">
        <v>42</v>
      </c>
      <c r="M5" s="69" t="s">
        <v>11</v>
      </c>
      <c r="N5" s="74"/>
      <c r="O5" s="85" t="s">
        <v>74</v>
      </c>
      <c r="P5" s="85" t="s">
        <v>59</v>
      </c>
      <c r="Q5" s="85"/>
      <c r="R5" s="89">
        <v>3863570</v>
      </c>
      <c r="S5" s="89"/>
      <c r="T5" s="89"/>
      <c r="U5" s="89">
        <v>3863570</v>
      </c>
      <c r="V5" s="89">
        <v>0</v>
      </c>
      <c r="W5" s="89">
        <v>3863570</v>
      </c>
      <c r="X5" s="88">
        <v>0</v>
      </c>
      <c r="Y5" s="85"/>
      <c r="Z5" s="92">
        <v>45565</v>
      </c>
    </row>
    <row r="6" spans="1:26" x14ac:dyDescent="0.35">
      <c r="A6" s="69">
        <v>892399994</v>
      </c>
      <c r="B6" s="70" t="s">
        <v>10</v>
      </c>
      <c r="C6" s="74" t="s">
        <v>12</v>
      </c>
      <c r="D6" s="71">
        <v>196676</v>
      </c>
      <c r="E6" s="71" t="s">
        <v>37</v>
      </c>
      <c r="F6" s="71" t="s">
        <v>50</v>
      </c>
      <c r="G6" s="72">
        <v>45449.833645833336</v>
      </c>
      <c r="H6" s="72">
        <v>45455</v>
      </c>
      <c r="I6" s="72">
        <v>45566</v>
      </c>
      <c r="J6" s="75">
        <v>6256684</v>
      </c>
      <c r="K6" s="75">
        <v>6256684</v>
      </c>
      <c r="L6" s="69" t="s">
        <v>42</v>
      </c>
      <c r="M6" s="69" t="s">
        <v>11</v>
      </c>
      <c r="N6" s="74"/>
      <c r="O6" s="85" t="s">
        <v>73</v>
      </c>
      <c r="P6" s="85" t="s">
        <v>60</v>
      </c>
      <c r="Q6" s="85"/>
      <c r="R6" s="89">
        <v>0</v>
      </c>
      <c r="S6" s="89"/>
      <c r="T6" s="89"/>
      <c r="U6" s="89">
        <v>0</v>
      </c>
      <c r="V6" s="89">
        <v>0</v>
      </c>
      <c r="W6" s="89">
        <v>0</v>
      </c>
      <c r="X6" s="88">
        <v>0</v>
      </c>
      <c r="Y6" s="85"/>
      <c r="Z6" s="92">
        <v>45565</v>
      </c>
    </row>
    <row r="7" spans="1:26" x14ac:dyDescent="0.35">
      <c r="A7" s="69">
        <v>892399994</v>
      </c>
      <c r="B7" s="70" t="s">
        <v>10</v>
      </c>
      <c r="C7" s="74" t="s">
        <v>12</v>
      </c>
      <c r="D7" s="71">
        <v>196677</v>
      </c>
      <c r="E7" s="71" t="s">
        <v>38</v>
      </c>
      <c r="F7" s="71" t="s">
        <v>51</v>
      </c>
      <c r="G7" s="72">
        <v>45449.842743055553</v>
      </c>
      <c r="H7" s="72">
        <v>45455</v>
      </c>
      <c r="I7" s="72">
        <v>45566</v>
      </c>
      <c r="J7" s="75">
        <v>1558288</v>
      </c>
      <c r="K7" s="75">
        <v>1558288</v>
      </c>
      <c r="L7" s="69" t="s">
        <v>42</v>
      </c>
      <c r="M7" s="69" t="s">
        <v>11</v>
      </c>
      <c r="N7" s="74"/>
      <c r="O7" s="85" t="s">
        <v>74</v>
      </c>
      <c r="P7" s="85" t="s">
        <v>59</v>
      </c>
      <c r="Q7" s="85"/>
      <c r="R7" s="89">
        <v>1558288</v>
      </c>
      <c r="S7" s="89"/>
      <c r="T7" s="89"/>
      <c r="U7" s="89">
        <v>1558288</v>
      </c>
      <c r="V7" s="89">
        <v>0</v>
      </c>
      <c r="W7" s="89">
        <v>1558288</v>
      </c>
      <c r="X7" s="88">
        <v>0</v>
      </c>
      <c r="Y7" s="85"/>
      <c r="Z7" s="92">
        <v>45565</v>
      </c>
    </row>
    <row r="8" spans="1:26" x14ac:dyDescent="0.35">
      <c r="A8" s="69">
        <v>892399994</v>
      </c>
      <c r="B8" s="70" t="s">
        <v>10</v>
      </c>
      <c r="C8" s="74" t="s">
        <v>12</v>
      </c>
      <c r="D8" s="71">
        <v>196836</v>
      </c>
      <c r="E8" s="71" t="s">
        <v>39</v>
      </c>
      <c r="F8" s="71" t="s">
        <v>52</v>
      </c>
      <c r="G8" s="72">
        <v>45450.767326388886</v>
      </c>
      <c r="H8" s="72">
        <v>45455</v>
      </c>
      <c r="I8" s="72">
        <v>45566</v>
      </c>
      <c r="J8" s="75">
        <v>261735</v>
      </c>
      <c r="K8" s="75">
        <v>261735</v>
      </c>
      <c r="L8" s="69" t="s">
        <v>42</v>
      </c>
      <c r="M8" s="69" t="s">
        <v>11</v>
      </c>
      <c r="N8" s="74"/>
      <c r="O8" s="85" t="s">
        <v>71</v>
      </c>
      <c r="P8" s="85" t="s">
        <v>61</v>
      </c>
      <c r="Q8" s="85"/>
      <c r="R8" s="89">
        <v>0</v>
      </c>
      <c r="S8" s="75">
        <v>261735</v>
      </c>
      <c r="T8" s="93" t="s">
        <v>72</v>
      </c>
      <c r="U8" s="89">
        <v>0</v>
      </c>
      <c r="V8" s="89">
        <v>0</v>
      </c>
      <c r="W8" s="89">
        <v>0</v>
      </c>
      <c r="X8" s="88">
        <v>0</v>
      </c>
      <c r="Y8" s="85"/>
      <c r="Z8" s="92">
        <v>45565</v>
      </c>
    </row>
    <row r="9" spans="1:26" x14ac:dyDescent="0.35">
      <c r="A9" s="69">
        <v>892399994</v>
      </c>
      <c r="B9" s="70" t="s">
        <v>10</v>
      </c>
      <c r="C9" s="74" t="s">
        <v>12</v>
      </c>
      <c r="D9" s="71">
        <v>196843</v>
      </c>
      <c r="E9" s="71" t="s">
        <v>40</v>
      </c>
      <c r="F9" s="71" t="s">
        <v>53</v>
      </c>
      <c r="G9" s="72">
        <v>45450.784189814818</v>
      </c>
      <c r="H9" s="72">
        <v>45455</v>
      </c>
      <c r="I9" s="72">
        <v>45566</v>
      </c>
      <c r="J9" s="75">
        <v>322060</v>
      </c>
      <c r="K9" s="75">
        <v>322060</v>
      </c>
      <c r="L9" s="69" t="s">
        <v>42</v>
      </c>
      <c r="M9" s="69" t="s">
        <v>11</v>
      </c>
      <c r="N9" s="74"/>
      <c r="O9" s="85" t="s">
        <v>71</v>
      </c>
      <c r="P9" s="85" t="s">
        <v>61</v>
      </c>
      <c r="Q9" s="85"/>
      <c r="R9" s="89">
        <v>0</v>
      </c>
      <c r="S9" s="75">
        <v>322060</v>
      </c>
      <c r="T9" s="93" t="s">
        <v>72</v>
      </c>
      <c r="U9" s="89">
        <v>0</v>
      </c>
      <c r="V9" s="89">
        <v>0</v>
      </c>
      <c r="W9" s="89">
        <v>0</v>
      </c>
      <c r="X9" s="88">
        <v>0</v>
      </c>
      <c r="Y9" s="85"/>
      <c r="Z9" s="92">
        <v>45565</v>
      </c>
    </row>
    <row r="10" spans="1:26" x14ac:dyDescent="0.35">
      <c r="A10" s="69">
        <v>892399994</v>
      </c>
      <c r="B10" s="70" t="s">
        <v>10</v>
      </c>
      <c r="C10" s="74" t="s">
        <v>12</v>
      </c>
      <c r="D10" s="71">
        <v>196844</v>
      </c>
      <c r="E10" s="71" t="s">
        <v>41</v>
      </c>
      <c r="F10" s="71" t="s">
        <v>54</v>
      </c>
      <c r="G10" s="72">
        <v>45450.802199074074</v>
      </c>
      <c r="H10" s="72">
        <v>45455</v>
      </c>
      <c r="I10" s="72">
        <v>45566</v>
      </c>
      <c r="J10" s="75">
        <v>273445</v>
      </c>
      <c r="K10" s="75">
        <v>273445</v>
      </c>
      <c r="L10" s="69" t="s">
        <v>42</v>
      </c>
      <c r="M10" s="69" t="s">
        <v>11</v>
      </c>
      <c r="N10" s="74"/>
      <c r="O10" s="85" t="s">
        <v>74</v>
      </c>
      <c r="P10" s="85" t="s">
        <v>59</v>
      </c>
      <c r="Q10" s="85"/>
      <c r="R10" s="89">
        <v>273445</v>
      </c>
      <c r="S10" s="89"/>
      <c r="T10" s="89"/>
      <c r="U10" s="89">
        <v>273445</v>
      </c>
      <c r="V10" s="89">
        <v>0</v>
      </c>
      <c r="W10" s="89">
        <v>273445</v>
      </c>
      <c r="X10" s="88">
        <v>0</v>
      </c>
      <c r="Y10" s="85"/>
      <c r="Z10" s="92">
        <v>45565</v>
      </c>
    </row>
    <row r="11" spans="1:26" x14ac:dyDescent="0.35">
      <c r="A11" s="69">
        <v>892399994</v>
      </c>
      <c r="B11" s="70" t="s">
        <v>10</v>
      </c>
      <c r="C11" s="74" t="s">
        <v>12</v>
      </c>
      <c r="D11" s="71">
        <v>229820</v>
      </c>
      <c r="E11" s="71" t="s">
        <v>43</v>
      </c>
      <c r="F11" s="71" t="s">
        <v>55</v>
      </c>
      <c r="G11" s="72">
        <v>45553.662881944445</v>
      </c>
      <c r="H11" s="72"/>
      <c r="I11" s="72">
        <v>45566</v>
      </c>
      <c r="J11" s="76">
        <v>10652813</v>
      </c>
      <c r="K11" s="76">
        <v>10652813</v>
      </c>
      <c r="L11" s="69" t="s">
        <v>42</v>
      </c>
      <c r="M11" s="69" t="s">
        <v>11</v>
      </c>
      <c r="N11" s="74"/>
      <c r="O11" s="85" t="s">
        <v>73</v>
      </c>
      <c r="P11" s="85" t="s">
        <v>60</v>
      </c>
      <c r="Q11" s="85"/>
      <c r="R11" s="89">
        <v>0</v>
      </c>
      <c r="S11" s="89"/>
      <c r="T11" s="89"/>
      <c r="U11" s="89">
        <v>0</v>
      </c>
      <c r="V11" s="89">
        <v>0</v>
      </c>
      <c r="W11" s="89">
        <v>0</v>
      </c>
      <c r="X11" s="88">
        <v>0</v>
      </c>
      <c r="Y11" s="85"/>
      <c r="Z11" s="92">
        <v>45565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O25" sqref="O25"/>
    </sheetView>
  </sheetViews>
  <sheetFormatPr baseColWidth="10" defaultRowHeight="12.5" x14ac:dyDescent="0.25"/>
  <cols>
    <col min="1" max="1" width="1" style="102" customWidth="1"/>
    <col min="2" max="2" width="7.81640625" style="102" customWidth="1"/>
    <col min="3" max="3" width="17.54296875" style="102" customWidth="1"/>
    <col min="4" max="4" width="11.54296875" style="102" customWidth="1"/>
    <col min="5" max="6" width="11.453125" style="102" customWidth="1"/>
    <col min="7" max="7" width="8.1796875" style="102" customWidth="1"/>
    <col min="8" max="8" width="20.81640625" style="102" customWidth="1"/>
    <col min="9" max="9" width="25.453125" style="102" customWidth="1"/>
    <col min="10" max="10" width="12.453125" style="102" customWidth="1"/>
    <col min="11" max="11" width="1.7265625" style="102" customWidth="1"/>
    <col min="12" max="12" width="8.7265625" style="102" customWidth="1"/>
    <col min="13" max="13" width="16.54296875" style="131" bestFit="1" customWidth="1"/>
    <col min="14" max="14" width="13.81640625" style="102" bestFit="1" customWidth="1"/>
    <col min="15" max="15" width="7.453125" style="102" bestFit="1" customWidth="1"/>
    <col min="16" max="16" width="13.26953125" style="102" bestFit="1" customWidth="1"/>
    <col min="17" max="225" width="10.90625" style="102"/>
    <col min="226" max="226" width="4.453125" style="102" customWidth="1"/>
    <col min="227" max="227" width="10.90625" style="102"/>
    <col min="228" max="228" width="17.54296875" style="102" customWidth="1"/>
    <col min="229" max="229" width="11.54296875" style="102" customWidth="1"/>
    <col min="230" max="233" width="10.90625" style="102"/>
    <col min="234" max="234" width="22.54296875" style="102" customWidth="1"/>
    <col min="235" max="235" width="14" style="102" customWidth="1"/>
    <col min="236" max="236" width="1.7265625" style="102" customWidth="1"/>
    <col min="237" max="481" width="10.90625" style="102"/>
    <col min="482" max="482" width="4.453125" style="102" customWidth="1"/>
    <col min="483" max="483" width="10.90625" style="102"/>
    <col min="484" max="484" width="17.54296875" style="102" customWidth="1"/>
    <col min="485" max="485" width="11.54296875" style="102" customWidth="1"/>
    <col min="486" max="489" width="10.90625" style="102"/>
    <col min="490" max="490" width="22.54296875" style="102" customWidth="1"/>
    <col min="491" max="491" width="14" style="102" customWidth="1"/>
    <col min="492" max="492" width="1.7265625" style="102" customWidth="1"/>
    <col min="493" max="737" width="10.90625" style="102"/>
    <col min="738" max="738" width="4.453125" style="102" customWidth="1"/>
    <col min="739" max="739" width="10.90625" style="102"/>
    <col min="740" max="740" width="17.54296875" style="102" customWidth="1"/>
    <col min="741" max="741" width="11.54296875" style="102" customWidth="1"/>
    <col min="742" max="745" width="10.90625" style="102"/>
    <col min="746" max="746" width="22.54296875" style="102" customWidth="1"/>
    <col min="747" max="747" width="14" style="102" customWidth="1"/>
    <col min="748" max="748" width="1.7265625" style="102" customWidth="1"/>
    <col min="749" max="993" width="10.90625" style="102"/>
    <col min="994" max="994" width="4.453125" style="102" customWidth="1"/>
    <col min="995" max="995" width="10.90625" style="102"/>
    <col min="996" max="996" width="17.54296875" style="102" customWidth="1"/>
    <col min="997" max="997" width="11.54296875" style="102" customWidth="1"/>
    <col min="998" max="1001" width="10.90625" style="102"/>
    <col min="1002" max="1002" width="22.54296875" style="102" customWidth="1"/>
    <col min="1003" max="1003" width="14" style="102" customWidth="1"/>
    <col min="1004" max="1004" width="1.7265625" style="102" customWidth="1"/>
    <col min="1005" max="1249" width="10.90625" style="102"/>
    <col min="1250" max="1250" width="4.453125" style="102" customWidth="1"/>
    <col min="1251" max="1251" width="10.90625" style="102"/>
    <col min="1252" max="1252" width="17.54296875" style="102" customWidth="1"/>
    <col min="1253" max="1253" width="11.54296875" style="102" customWidth="1"/>
    <col min="1254" max="1257" width="10.90625" style="102"/>
    <col min="1258" max="1258" width="22.54296875" style="102" customWidth="1"/>
    <col min="1259" max="1259" width="14" style="102" customWidth="1"/>
    <col min="1260" max="1260" width="1.7265625" style="102" customWidth="1"/>
    <col min="1261" max="1505" width="10.90625" style="102"/>
    <col min="1506" max="1506" width="4.453125" style="102" customWidth="1"/>
    <col min="1507" max="1507" width="10.90625" style="102"/>
    <col min="1508" max="1508" width="17.54296875" style="102" customWidth="1"/>
    <col min="1509" max="1509" width="11.54296875" style="102" customWidth="1"/>
    <col min="1510" max="1513" width="10.90625" style="102"/>
    <col min="1514" max="1514" width="22.54296875" style="102" customWidth="1"/>
    <col min="1515" max="1515" width="14" style="102" customWidth="1"/>
    <col min="1516" max="1516" width="1.7265625" style="102" customWidth="1"/>
    <col min="1517" max="1761" width="10.90625" style="102"/>
    <col min="1762" max="1762" width="4.453125" style="102" customWidth="1"/>
    <col min="1763" max="1763" width="10.90625" style="102"/>
    <col min="1764" max="1764" width="17.54296875" style="102" customWidth="1"/>
    <col min="1765" max="1765" width="11.54296875" style="102" customWidth="1"/>
    <col min="1766" max="1769" width="10.90625" style="102"/>
    <col min="1770" max="1770" width="22.54296875" style="102" customWidth="1"/>
    <col min="1771" max="1771" width="14" style="102" customWidth="1"/>
    <col min="1772" max="1772" width="1.7265625" style="102" customWidth="1"/>
    <col min="1773" max="2017" width="10.90625" style="102"/>
    <col min="2018" max="2018" width="4.453125" style="102" customWidth="1"/>
    <col min="2019" max="2019" width="10.90625" style="102"/>
    <col min="2020" max="2020" width="17.54296875" style="102" customWidth="1"/>
    <col min="2021" max="2021" width="11.54296875" style="102" customWidth="1"/>
    <col min="2022" max="2025" width="10.90625" style="102"/>
    <col min="2026" max="2026" width="22.54296875" style="102" customWidth="1"/>
    <col min="2027" max="2027" width="14" style="102" customWidth="1"/>
    <col min="2028" max="2028" width="1.7265625" style="102" customWidth="1"/>
    <col min="2029" max="2273" width="10.90625" style="102"/>
    <col min="2274" max="2274" width="4.453125" style="102" customWidth="1"/>
    <col min="2275" max="2275" width="10.90625" style="102"/>
    <col min="2276" max="2276" width="17.54296875" style="102" customWidth="1"/>
    <col min="2277" max="2277" width="11.54296875" style="102" customWidth="1"/>
    <col min="2278" max="2281" width="10.90625" style="102"/>
    <col min="2282" max="2282" width="22.54296875" style="102" customWidth="1"/>
    <col min="2283" max="2283" width="14" style="102" customWidth="1"/>
    <col min="2284" max="2284" width="1.7265625" style="102" customWidth="1"/>
    <col min="2285" max="2529" width="10.90625" style="102"/>
    <col min="2530" max="2530" width="4.453125" style="102" customWidth="1"/>
    <col min="2531" max="2531" width="10.90625" style="102"/>
    <col min="2532" max="2532" width="17.54296875" style="102" customWidth="1"/>
    <col min="2533" max="2533" width="11.54296875" style="102" customWidth="1"/>
    <col min="2534" max="2537" width="10.90625" style="102"/>
    <col min="2538" max="2538" width="22.54296875" style="102" customWidth="1"/>
    <col min="2539" max="2539" width="14" style="102" customWidth="1"/>
    <col min="2540" max="2540" width="1.7265625" style="102" customWidth="1"/>
    <col min="2541" max="2785" width="10.90625" style="102"/>
    <col min="2786" max="2786" width="4.453125" style="102" customWidth="1"/>
    <col min="2787" max="2787" width="10.90625" style="102"/>
    <col min="2788" max="2788" width="17.54296875" style="102" customWidth="1"/>
    <col min="2789" max="2789" width="11.54296875" style="102" customWidth="1"/>
    <col min="2790" max="2793" width="10.90625" style="102"/>
    <col min="2794" max="2794" width="22.54296875" style="102" customWidth="1"/>
    <col min="2795" max="2795" width="14" style="102" customWidth="1"/>
    <col min="2796" max="2796" width="1.7265625" style="102" customWidth="1"/>
    <col min="2797" max="3041" width="10.90625" style="102"/>
    <col min="3042" max="3042" width="4.453125" style="102" customWidth="1"/>
    <col min="3043" max="3043" width="10.90625" style="102"/>
    <col min="3044" max="3044" width="17.54296875" style="102" customWidth="1"/>
    <col min="3045" max="3045" width="11.54296875" style="102" customWidth="1"/>
    <col min="3046" max="3049" width="10.90625" style="102"/>
    <col min="3050" max="3050" width="22.54296875" style="102" customWidth="1"/>
    <col min="3051" max="3051" width="14" style="102" customWidth="1"/>
    <col min="3052" max="3052" width="1.7265625" style="102" customWidth="1"/>
    <col min="3053" max="3297" width="10.90625" style="102"/>
    <col min="3298" max="3298" width="4.453125" style="102" customWidth="1"/>
    <col min="3299" max="3299" width="10.90625" style="102"/>
    <col min="3300" max="3300" width="17.54296875" style="102" customWidth="1"/>
    <col min="3301" max="3301" width="11.54296875" style="102" customWidth="1"/>
    <col min="3302" max="3305" width="10.90625" style="102"/>
    <col min="3306" max="3306" width="22.54296875" style="102" customWidth="1"/>
    <col min="3307" max="3307" width="14" style="102" customWidth="1"/>
    <col min="3308" max="3308" width="1.7265625" style="102" customWidth="1"/>
    <col min="3309" max="3553" width="10.90625" style="102"/>
    <col min="3554" max="3554" width="4.453125" style="102" customWidth="1"/>
    <col min="3555" max="3555" width="10.90625" style="102"/>
    <col min="3556" max="3556" width="17.54296875" style="102" customWidth="1"/>
    <col min="3557" max="3557" width="11.54296875" style="102" customWidth="1"/>
    <col min="3558" max="3561" width="10.90625" style="102"/>
    <col min="3562" max="3562" width="22.54296875" style="102" customWidth="1"/>
    <col min="3563" max="3563" width="14" style="102" customWidth="1"/>
    <col min="3564" max="3564" width="1.7265625" style="102" customWidth="1"/>
    <col min="3565" max="3809" width="10.90625" style="102"/>
    <col min="3810" max="3810" width="4.453125" style="102" customWidth="1"/>
    <col min="3811" max="3811" width="10.90625" style="102"/>
    <col min="3812" max="3812" width="17.54296875" style="102" customWidth="1"/>
    <col min="3813" max="3813" width="11.54296875" style="102" customWidth="1"/>
    <col min="3814" max="3817" width="10.90625" style="102"/>
    <col min="3818" max="3818" width="22.54296875" style="102" customWidth="1"/>
    <col min="3819" max="3819" width="14" style="102" customWidth="1"/>
    <col min="3820" max="3820" width="1.7265625" style="102" customWidth="1"/>
    <col min="3821" max="4065" width="10.90625" style="102"/>
    <col min="4066" max="4066" width="4.453125" style="102" customWidth="1"/>
    <col min="4067" max="4067" width="10.90625" style="102"/>
    <col min="4068" max="4068" width="17.54296875" style="102" customWidth="1"/>
    <col min="4069" max="4069" width="11.54296875" style="102" customWidth="1"/>
    <col min="4070" max="4073" width="10.90625" style="102"/>
    <col min="4074" max="4074" width="22.54296875" style="102" customWidth="1"/>
    <col min="4075" max="4075" width="14" style="102" customWidth="1"/>
    <col min="4076" max="4076" width="1.7265625" style="102" customWidth="1"/>
    <col min="4077" max="4321" width="10.90625" style="102"/>
    <col min="4322" max="4322" width="4.453125" style="102" customWidth="1"/>
    <col min="4323" max="4323" width="10.90625" style="102"/>
    <col min="4324" max="4324" width="17.54296875" style="102" customWidth="1"/>
    <col min="4325" max="4325" width="11.54296875" style="102" customWidth="1"/>
    <col min="4326" max="4329" width="10.90625" style="102"/>
    <col min="4330" max="4330" width="22.54296875" style="102" customWidth="1"/>
    <col min="4331" max="4331" width="14" style="102" customWidth="1"/>
    <col min="4332" max="4332" width="1.7265625" style="102" customWidth="1"/>
    <col min="4333" max="4577" width="10.90625" style="102"/>
    <col min="4578" max="4578" width="4.453125" style="102" customWidth="1"/>
    <col min="4579" max="4579" width="10.90625" style="102"/>
    <col min="4580" max="4580" width="17.54296875" style="102" customWidth="1"/>
    <col min="4581" max="4581" width="11.54296875" style="102" customWidth="1"/>
    <col min="4582" max="4585" width="10.90625" style="102"/>
    <col min="4586" max="4586" width="22.54296875" style="102" customWidth="1"/>
    <col min="4587" max="4587" width="14" style="102" customWidth="1"/>
    <col min="4588" max="4588" width="1.7265625" style="102" customWidth="1"/>
    <col min="4589" max="4833" width="10.90625" style="102"/>
    <col min="4834" max="4834" width="4.453125" style="102" customWidth="1"/>
    <col min="4835" max="4835" width="10.90625" style="102"/>
    <col min="4836" max="4836" width="17.54296875" style="102" customWidth="1"/>
    <col min="4837" max="4837" width="11.54296875" style="102" customWidth="1"/>
    <col min="4838" max="4841" width="10.90625" style="102"/>
    <col min="4842" max="4842" width="22.54296875" style="102" customWidth="1"/>
    <col min="4843" max="4843" width="14" style="102" customWidth="1"/>
    <col min="4844" max="4844" width="1.7265625" style="102" customWidth="1"/>
    <col min="4845" max="5089" width="10.90625" style="102"/>
    <col min="5090" max="5090" width="4.453125" style="102" customWidth="1"/>
    <col min="5091" max="5091" width="10.90625" style="102"/>
    <col min="5092" max="5092" width="17.54296875" style="102" customWidth="1"/>
    <col min="5093" max="5093" width="11.54296875" style="102" customWidth="1"/>
    <col min="5094" max="5097" width="10.90625" style="102"/>
    <col min="5098" max="5098" width="22.54296875" style="102" customWidth="1"/>
    <col min="5099" max="5099" width="14" style="102" customWidth="1"/>
    <col min="5100" max="5100" width="1.7265625" style="102" customWidth="1"/>
    <col min="5101" max="5345" width="10.90625" style="102"/>
    <col min="5346" max="5346" width="4.453125" style="102" customWidth="1"/>
    <col min="5347" max="5347" width="10.90625" style="102"/>
    <col min="5348" max="5348" width="17.54296875" style="102" customWidth="1"/>
    <col min="5349" max="5349" width="11.54296875" style="102" customWidth="1"/>
    <col min="5350" max="5353" width="10.90625" style="102"/>
    <col min="5354" max="5354" width="22.54296875" style="102" customWidth="1"/>
    <col min="5355" max="5355" width="14" style="102" customWidth="1"/>
    <col min="5356" max="5356" width="1.7265625" style="102" customWidth="1"/>
    <col min="5357" max="5601" width="10.90625" style="102"/>
    <col min="5602" max="5602" width="4.453125" style="102" customWidth="1"/>
    <col min="5603" max="5603" width="10.90625" style="102"/>
    <col min="5604" max="5604" width="17.54296875" style="102" customWidth="1"/>
    <col min="5605" max="5605" width="11.54296875" style="102" customWidth="1"/>
    <col min="5606" max="5609" width="10.90625" style="102"/>
    <col min="5610" max="5610" width="22.54296875" style="102" customWidth="1"/>
    <col min="5611" max="5611" width="14" style="102" customWidth="1"/>
    <col min="5612" max="5612" width="1.7265625" style="102" customWidth="1"/>
    <col min="5613" max="5857" width="10.90625" style="102"/>
    <col min="5858" max="5858" width="4.453125" style="102" customWidth="1"/>
    <col min="5859" max="5859" width="10.90625" style="102"/>
    <col min="5860" max="5860" width="17.54296875" style="102" customWidth="1"/>
    <col min="5861" max="5861" width="11.54296875" style="102" customWidth="1"/>
    <col min="5862" max="5865" width="10.90625" style="102"/>
    <col min="5866" max="5866" width="22.54296875" style="102" customWidth="1"/>
    <col min="5867" max="5867" width="14" style="102" customWidth="1"/>
    <col min="5868" max="5868" width="1.7265625" style="102" customWidth="1"/>
    <col min="5869" max="6113" width="10.90625" style="102"/>
    <col min="6114" max="6114" width="4.453125" style="102" customWidth="1"/>
    <col min="6115" max="6115" width="10.90625" style="102"/>
    <col min="6116" max="6116" width="17.54296875" style="102" customWidth="1"/>
    <col min="6117" max="6117" width="11.54296875" style="102" customWidth="1"/>
    <col min="6118" max="6121" width="10.90625" style="102"/>
    <col min="6122" max="6122" width="22.54296875" style="102" customWidth="1"/>
    <col min="6123" max="6123" width="14" style="102" customWidth="1"/>
    <col min="6124" max="6124" width="1.7265625" style="102" customWidth="1"/>
    <col min="6125" max="6369" width="10.90625" style="102"/>
    <col min="6370" max="6370" width="4.453125" style="102" customWidth="1"/>
    <col min="6371" max="6371" width="10.90625" style="102"/>
    <col min="6372" max="6372" width="17.54296875" style="102" customWidth="1"/>
    <col min="6373" max="6373" width="11.54296875" style="102" customWidth="1"/>
    <col min="6374" max="6377" width="10.90625" style="102"/>
    <col min="6378" max="6378" width="22.54296875" style="102" customWidth="1"/>
    <col min="6379" max="6379" width="14" style="102" customWidth="1"/>
    <col min="6380" max="6380" width="1.7265625" style="102" customWidth="1"/>
    <col min="6381" max="6625" width="10.90625" style="102"/>
    <col min="6626" max="6626" width="4.453125" style="102" customWidth="1"/>
    <col min="6627" max="6627" width="10.90625" style="102"/>
    <col min="6628" max="6628" width="17.54296875" style="102" customWidth="1"/>
    <col min="6629" max="6629" width="11.54296875" style="102" customWidth="1"/>
    <col min="6630" max="6633" width="10.90625" style="102"/>
    <col min="6634" max="6634" width="22.54296875" style="102" customWidth="1"/>
    <col min="6635" max="6635" width="14" style="102" customWidth="1"/>
    <col min="6636" max="6636" width="1.7265625" style="102" customWidth="1"/>
    <col min="6637" max="6881" width="10.90625" style="102"/>
    <col min="6882" max="6882" width="4.453125" style="102" customWidth="1"/>
    <col min="6883" max="6883" width="10.90625" style="102"/>
    <col min="6884" max="6884" width="17.54296875" style="102" customWidth="1"/>
    <col min="6885" max="6885" width="11.54296875" style="102" customWidth="1"/>
    <col min="6886" max="6889" width="10.90625" style="102"/>
    <col min="6890" max="6890" width="22.54296875" style="102" customWidth="1"/>
    <col min="6891" max="6891" width="14" style="102" customWidth="1"/>
    <col min="6892" max="6892" width="1.7265625" style="102" customWidth="1"/>
    <col min="6893" max="7137" width="10.90625" style="102"/>
    <col min="7138" max="7138" width="4.453125" style="102" customWidth="1"/>
    <col min="7139" max="7139" width="10.90625" style="102"/>
    <col min="7140" max="7140" width="17.54296875" style="102" customWidth="1"/>
    <col min="7141" max="7141" width="11.54296875" style="102" customWidth="1"/>
    <col min="7142" max="7145" width="10.90625" style="102"/>
    <col min="7146" max="7146" width="22.54296875" style="102" customWidth="1"/>
    <col min="7147" max="7147" width="14" style="102" customWidth="1"/>
    <col min="7148" max="7148" width="1.7265625" style="102" customWidth="1"/>
    <col min="7149" max="7393" width="10.90625" style="102"/>
    <col min="7394" max="7394" width="4.453125" style="102" customWidth="1"/>
    <col min="7395" max="7395" width="10.90625" style="102"/>
    <col min="7396" max="7396" width="17.54296875" style="102" customWidth="1"/>
    <col min="7397" max="7397" width="11.54296875" style="102" customWidth="1"/>
    <col min="7398" max="7401" width="10.90625" style="102"/>
    <col min="7402" max="7402" width="22.54296875" style="102" customWidth="1"/>
    <col min="7403" max="7403" width="14" style="102" customWidth="1"/>
    <col min="7404" max="7404" width="1.7265625" style="102" customWidth="1"/>
    <col min="7405" max="7649" width="10.90625" style="102"/>
    <col min="7650" max="7650" width="4.453125" style="102" customWidth="1"/>
    <col min="7651" max="7651" width="10.90625" style="102"/>
    <col min="7652" max="7652" width="17.54296875" style="102" customWidth="1"/>
    <col min="7653" max="7653" width="11.54296875" style="102" customWidth="1"/>
    <col min="7654" max="7657" width="10.90625" style="102"/>
    <col min="7658" max="7658" width="22.54296875" style="102" customWidth="1"/>
    <col min="7659" max="7659" width="14" style="102" customWidth="1"/>
    <col min="7660" max="7660" width="1.7265625" style="102" customWidth="1"/>
    <col min="7661" max="7905" width="10.90625" style="102"/>
    <col min="7906" max="7906" width="4.453125" style="102" customWidth="1"/>
    <col min="7907" max="7907" width="10.90625" style="102"/>
    <col min="7908" max="7908" width="17.54296875" style="102" customWidth="1"/>
    <col min="7909" max="7909" width="11.54296875" style="102" customWidth="1"/>
    <col min="7910" max="7913" width="10.90625" style="102"/>
    <col min="7914" max="7914" width="22.54296875" style="102" customWidth="1"/>
    <col min="7915" max="7915" width="14" style="102" customWidth="1"/>
    <col min="7916" max="7916" width="1.7265625" style="102" customWidth="1"/>
    <col min="7917" max="8161" width="10.90625" style="102"/>
    <col min="8162" max="8162" width="4.453125" style="102" customWidth="1"/>
    <col min="8163" max="8163" width="10.90625" style="102"/>
    <col min="8164" max="8164" width="17.54296875" style="102" customWidth="1"/>
    <col min="8165" max="8165" width="11.54296875" style="102" customWidth="1"/>
    <col min="8166" max="8169" width="10.90625" style="102"/>
    <col min="8170" max="8170" width="22.54296875" style="102" customWidth="1"/>
    <col min="8171" max="8171" width="14" style="102" customWidth="1"/>
    <col min="8172" max="8172" width="1.7265625" style="102" customWidth="1"/>
    <col min="8173" max="8417" width="10.90625" style="102"/>
    <col min="8418" max="8418" width="4.453125" style="102" customWidth="1"/>
    <col min="8419" max="8419" width="10.90625" style="102"/>
    <col min="8420" max="8420" width="17.54296875" style="102" customWidth="1"/>
    <col min="8421" max="8421" width="11.54296875" style="102" customWidth="1"/>
    <col min="8422" max="8425" width="10.90625" style="102"/>
    <col min="8426" max="8426" width="22.54296875" style="102" customWidth="1"/>
    <col min="8427" max="8427" width="14" style="102" customWidth="1"/>
    <col min="8428" max="8428" width="1.7265625" style="102" customWidth="1"/>
    <col min="8429" max="8673" width="10.90625" style="102"/>
    <col min="8674" max="8674" width="4.453125" style="102" customWidth="1"/>
    <col min="8675" max="8675" width="10.90625" style="102"/>
    <col min="8676" max="8676" width="17.54296875" style="102" customWidth="1"/>
    <col min="8677" max="8677" width="11.54296875" style="102" customWidth="1"/>
    <col min="8678" max="8681" width="10.90625" style="102"/>
    <col min="8682" max="8682" width="22.54296875" style="102" customWidth="1"/>
    <col min="8683" max="8683" width="14" style="102" customWidth="1"/>
    <col min="8684" max="8684" width="1.7265625" style="102" customWidth="1"/>
    <col min="8685" max="8929" width="10.90625" style="102"/>
    <col min="8930" max="8930" width="4.453125" style="102" customWidth="1"/>
    <col min="8931" max="8931" width="10.90625" style="102"/>
    <col min="8932" max="8932" width="17.54296875" style="102" customWidth="1"/>
    <col min="8933" max="8933" width="11.54296875" style="102" customWidth="1"/>
    <col min="8934" max="8937" width="10.90625" style="102"/>
    <col min="8938" max="8938" width="22.54296875" style="102" customWidth="1"/>
    <col min="8939" max="8939" width="14" style="102" customWidth="1"/>
    <col min="8940" max="8940" width="1.7265625" style="102" customWidth="1"/>
    <col min="8941" max="9185" width="10.90625" style="102"/>
    <col min="9186" max="9186" width="4.453125" style="102" customWidth="1"/>
    <col min="9187" max="9187" width="10.90625" style="102"/>
    <col min="9188" max="9188" width="17.54296875" style="102" customWidth="1"/>
    <col min="9189" max="9189" width="11.54296875" style="102" customWidth="1"/>
    <col min="9190" max="9193" width="10.90625" style="102"/>
    <col min="9194" max="9194" width="22.54296875" style="102" customWidth="1"/>
    <col min="9195" max="9195" width="14" style="102" customWidth="1"/>
    <col min="9196" max="9196" width="1.7265625" style="102" customWidth="1"/>
    <col min="9197" max="9441" width="10.90625" style="102"/>
    <col min="9442" max="9442" width="4.453125" style="102" customWidth="1"/>
    <col min="9443" max="9443" width="10.90625" style="102"/>
    <col min="9444" max="9444" width="17.54296875" style="102" customWidth="1"/>
    <col min="9445" max="9445" width="11.54296875" style="102" customWidth="1"/>
    <col min="9446" max="9449" width="10.90625" style="102"/>
    <col min="9450" max="9450" width="22.54296875" style="102" customWidth="1"/>
    <col min="9451" max="9451" width="14" style="102" customWidth="1"/>
    <col min="9452" max="9452" width="1.7265625" style="102" customWidth="1"/>
    <col min="9453" max="9697" width="10.90625" style="102"/>
    <col min="9698" max="9698" width="4.453125" style="102" customWidth="1"/>
    <col min="9699" max="9699" width="10.90625" style="102"/>
    <col min="9700" max="9700" width="17.54296875" style="102" customWidth="1"/>
    <col min="9701" max="9701" width="11.54296875" style="102" customWidth="1"/>
    <col min="9702" max="9705" width="10.90625" style="102"/>
    <col min="9706" max="9706" width="22.54296875" style="102" customWidth="1"/>
    <col min="9707" max="9707" width="14" style="102" customWidth="1"/>
    <col min="9708" max="9708" width="1.7265625" style="102" customWidth="1"/>
    <col min="9709" max="9953" width="10.90625" style="102"/>
    <col min="9954" max="9954" width="4.453125" style="102" customWidth="1"/>
    <col min="9955" max="9955" width="10.90625" style="102"/>
    <col min="9956" max="9956" width="17.54296875" style="102" customWidth="1"/>
    <col min="9957" max="9957" width="11.54296875" style="102" customWidth="1"/>
    <col min="9958" max="9961" width="10.90625" style="102"/>
    <col min="9962" max="9962" width="22.54296875" style="102" customWidth="1"/>
    <col min="9963" max="9963" width="14" style="102" customWidth="1"/>
    <col min="9964" max="9964" width="1.7265625" style="102" customWidth="1"/>
    <col min="9965" max="10209" width="10.90625" style="102"/>
    <col min="10210" max="10210" width="4.453125" style="102" customWidth="1"/>
    <col min="10211" max="10211" width="10.90625" style="102"/>
    <col min="10212" max="10212" width="17.54296875" style="102" customWidth="1"/>
    <col min="10213" max="10213" width="11.54296875" style="102" customWidth="1"/>
    <col min="10214" max="10217" width="10.90625" style="102"/>
    <col min="10218" max="10218" width="22.54296875" style="102" customWidth="1"/>
    <col min="10219" max="10219" width="14" style="102" customWidth="1"/>
    <col min="10220" max="10220" width="1.7265625" style="102" customWidth="1"/>
    <col min="10221" max="10465" width="10.90625" style="102"/>
    <col min="10466" max="10466" width="4.453125" style="102" customWidth="1"/>
    <col min="10467" max="10467" width="10.90625" style="102"/>
    <col min="10468" max="10468" width="17.54296875" style="102" customWidth="1"/>
    <col min="10469" max="10469" width="11.54296875" style="102" customWidth="1"/>
    <col min="10470" max="10473" width="10.90625" style="102"/>
    <col min="10474" max="10474" width="22.54296875" style="102" customWidth="1"/>
    <col min="10475" max="10475" width="14" style="102" customWidth="1"/>
    <col min="10476" max="10476" width="1.7265625" style="102" customWidth="1"/>
    <col min="10477" max="10721" width="10.90625" style="102"/>
    <col min="10722" max="10722" width="4.453125" style="102" customWidth="1"/>
    <col min="10723" max="10723" width="10.90625" style="102"/>
    <col min="10724" max="10724" width="17.54296875" style="102" customWidth="1"/>
    <col min="10725" max="10725" width="11.54296875" style="102" customWidth="1"/>
    <col min="10726" max="10729" width="10.90625" style="102"/>
    <col min="10730" max="10730" width="22.54296875" style="102" customWidth="1"/>
    <col min="10731" max="10731" width="14" style="102" customWidth="1"/>
    <col min="10732" max="10732" width="1.7265625" style="102" customWidth="1"/>
    <col min="10733" max="10977" width="10.90625" style="102"/>
    <col min="10978" max="10978" width="4.453125" style="102" customWidth="1"/>
    <col min="10979" max="10979" width="10.90625" style="102"/>
    <col min="10980" max="10980" width="17.54296875" style="102" customWidth="1"/>
    <col min="10981" max="10981" width="11.54296875" style="102" customWidth="1"/>
    <col min="10982" max="10985" width="10.90625" style="102"/>
    <col min="10986" max="10986" width="22.54296875" style="102" customWidth="1"/>
    <col min="10987" max="10987" width="14" style="102" customWidth="1"/>
    <col min="10988" max="10988" width="1.7265625" style="102" customWidth="1"/>
    <col min="10989" max="11233" width="10.90625" style="102"/>
    <col min="11234" max="11234" width="4.453125" style="102" customWidth="1"/>
    <col min="11235" max="11235" width="10.90625" style="102"/>
    <col min="11236" max="11236" width="17.54296875" style="102" customWidth="1"/>
    <col min="11237" max="11237" width="11.54296875" style="102" customWidth="1"/>
    <col min="11238" max="11241" width="10.90625" style="102"/>
    <col min="11242" max="11242" width="22.54296875" style="102" customWidth="1"/>
    <col min="11243" max="11243" width="14" style="102" customWidth="1"/>
    <col min="11244" max="11244" width="1.7265625" style="102" customWidth="1"/>
    <col min="11245" max="11489" width="10.90625" style="102"/>
    <col min="11490" max="11490" width="4.453125" style="102" customWidth="1"/>
    <col min="11491" max="11491" width="10.90625" style="102"/>
    <col min="11492" max="11492" width="17.54296875" style="102" customWidth="1"/>
    <col min="11493" max="11493" width="11.54296875" style="102" customWidth="1"/>
    <col min="11494" max="11497" width="10.90625" style="102"/>
    <col min="11498" max="11498" width="22.54296875" style="102" customWidth="1"/>
    <col min="11499" max="11499" width="14" style="102" customWidth="1"/>
    <col min="11500" max="11500" width="1.7265625" style="102" customWidth="1"/>
    <col min="11501" max="11745" width="10.90625" style="102"/>
    <col min="11746" max="11746" width="4.453125" style="102" customWidth="1"/>
    <col min="11747" max="11747" width="10.90625" style="102"/>
    <col min="11748" max="11748" width="17.54296875" style="102" customWidth="1"/>
    <col min="11749" max="11749" width="11.54296875" style="102" customWidth="1"/>
    <col min="11750" max="11753" width="10.90625" style="102"/>
    <col min="11754" max="11754" width="22.54296875" style="102" customWidth="1"/>
    <col min="11755" max="11755" width="14" style="102" customWidth="1"/>
    <col min="11756" max="11756" width="1.7265625" style="102" customWidth="1"/>
    <col min="11757" max="12001" width="10.90625" style="102"/>
    <col min="12002" max="12002" width="4.453125" style="102" customWidth="1"/>
    <col min="12003" max="12003" width="10.90625" style="102"/>
    <col min="12004" max="12004" width="17.54296875" style="102" customWidth="1"/>
    <col min="12005" max="12005" width="11.54296875" style="102" customWidth="1"/>
    <col min="12006" max="12009" width="10.90625" style="102"/>
    <col min="12010" max="12010" width="22.54296875" style="102" customWidth="1"/>
    <col min="12011" max="12011" width="14" style="102" customWidth="1"/>
    <col min="12012" max="12012" width="1.7265625" style="102" customWidth="1"/>
    <col min="12013" max="12257" width="10.90625" style="102"/>
    <col min="12258" max="12258" width="4.453125" style="102" customWidth="1"/>
    <col min="12259" max="12259" width="10.90625" style="102"/>
    <col min="12260" max="12260" width="17.54296875" style="102" customWidth="1"/>
    <col min="12261" max="12261" width="11.54296875" style="102" customWidth="1"/>
    <col min="12262" max="12265" width="10.90625" style="102"/>
    <col min="12266" max="12266" width="22.54296875" style="102" customWidth="1"/>
    <col min="12267" max="12267" width="14" style="102" customWidth="1"/>
    <col min="12268" max="12268" width="1.7265625" style="102" customWidth="1"/>
    <col min="12269" max="12513" width="10.90625" style="102"/>
    <col min="12514" max="12514" width="4.453125" style="102" customWidth="1"/>
    <col min="12515" max="12515" width="10.90625" style="102"/>
    <col min="12516" max="12516" width="17.54296875" style="102" customWidth="1"/>
    <col min="12517" max="12517" width="11.54296875" style="102" customWidth="1"/>
    <col min="12518" max="12521" width="10.90625" style="102"/>
    <col min="12522" max="12522" width="22.54296875" style="102" customWidth="1"/>
    <col min="12523" max="12523" width="14" style="102" customWidth="1"/>
    <col min="12524" max="12524" width="1.7265625" style="102" customWidth="1"/>
    <col min="12525" max="12769" width="10.90625" style="102"/>
    <col min="12770" max="12770" width="4.453125" style="102" customWidth="1"/>
    <col min="12771" max="12771" width="10.90625" style="102"/>
    <col min="12772" max="12772" width="17.54296875" style="102" customWidth="1"/>
    <col min="12773" max="12773" width="11.54296875" style="102" customWidth="1"/>
    <col min="12774" max="12777" width="10.90625" style="102"/>
    <col min="12778" max="12778" width="22.54296875" style="102" customWidth="1"/>
    <col min="12779" max="12779" width="14" style="102" customWidth="1"/>
    <col min="12780" max="12780" width="1.7265625" style="102" customWidth="1"/>
    <col min="12781" max="13025" width="10.90625" style="102"/>
    <col min="13026" max="13026" width="4.453125" style="102" customWidth="1"/>
    <col min="13027" max="13027" width="10.90625" style="102"/>
    <col min="13028" max="13028" width="17.54296875" style="102" customWidth="1"/>
    <col min="13029" max="13029" width="11.54296875" style="102" customWidth="1"/>
    <col min="13030" max="13033" width="10.90625" style="102"/>
    <col min="13034" max="13034" width="22.54296875" style="102" customWidth="1"/>
    <col min="13035" max="13035" width="14" style="102" customWidth="1"/>
    <col min="13036" max="13036" width="1.7265625" style="102" customWidth="1"/>
    <col min="13037" max="13281" width="10.90625" style="102"/>
    <col min="13282" max="13282" width="4.453125" style="102" customWidth="1"/>
    <col min="13283" max="13283" width="10.90625" style="102"/>
    <col min="13284" max="13284" width="17.54296875" style="102" customWidth="1"/>
    <col min="13285" max="13285" width="11.54296875" style="102" customWidth="1"/>
    <col min="13286" max="13289" width="10.90625" style="102"/>
    <col min="13290" max="13290" width="22.54296875" style="102" customWidth="1"/>
    <col min="13291" max="13291" width="14" style="102" customWidth="1"/>
    <col min="13292" max="13292" width="1.7265625" style="102" customWidth="1"/>
    <col min="13293" max="13537" width="10.90625" style="102"/>
    <col min="13538" max="13538" width="4.453125" style="102" customWidth="1"/>
    <col min="13539" max="13539" width="10.90625" style="102"/>
    <col min="13540" max="13540" width="17.54296875" style="102" customWidth="1"/>
    <col min="13541" max="13541" width="11.54296875" style="102" customWidth="1"/>
    <col min="13542" max="13545" width="10.90625" style="102"/>
    <col min="13546" max="13546" width="22.54296875" style="102" customWidth="1"/>
    <col min="13547" max="13547" width="14" style="102" customWidth="1"/>
    <col min="13548" max="13548" width="1.7265625" style="102" customWidth="1"/>
    <col min="13549" max="13793" width="10.90625" style="102"/>
    <col min="13794" max="13794" width="4.453125" style="102" customWidth="1"/>
    <col min="13795" max="13795" width="10.90625" style="102"/>
    <col min="13796" max="13796" width="17.54296875" style="102" customWidth="1"/>
    <col min="13797" max="13797" width="11.54296875" style="102" customWidth="1"/>
    <col min="13798" max="13801" width="10.90625" style="102"/>
    <col min="13802" max="13802" width="22.54296875" style="102" customWidth="1"/>
    <col min="13803" max="13803" width="14" style="102" customWidth="1"/>
    <col min="13804" max="13804" width="1.7265625" style="102" customWidth="1"/>
    <col min="13805" max="14049" width="10.90625" style="102"/>
    <col min="14050" max="14050" width="4.453125" style="102" customWidth="1"/>
    <col min="14051" max="14051" width="10.90625" style="102"/>
    <col min="14052" max="14052" width="17.54296875" style="102" customWidth="1"/>
    <col min="14053" max="14053" width="11.54296875" style="102" customWidth="1"/>
    <col min="14054" max="14057" width="10.90625" style="102"/>
    <col min="14058" max="14058" width="22.54296875" style="102" customWidth="1"/>
    <col min="14059" max="14059" width="14" style="102" customWidth="1"/>
    <col min="14060" max="14060" width="1.7265625" style="102" customWidth="1"/>
    <col min="14061" max="14305" width="10.90625" style="102"/>
    <col min="14306" max="14306" width="4.453125" style="102" customWidth="1"/>
    <col min="14307" max="14307" width="10.90625" style="102"/>
    <col min="14308" max="14308" width="17.54296875" style="102" customWidth="1"/>
    <col min="14309" max="14309" width="11.54296875" style="102" customWidth="1"/>
    <col min="14310" max="14313" width="10.90625" style="102"/>
    <col min="14314" max="14314" width="22.54296875" style="102" customWidth="1"/>
    <col min="14315" max="14315" width="14" style="102" customWidth="1"/>
    <col min="14316" max="14316" width="1.7265625" style="102" customWidth="1"/>
    <col min="14317" max="14561" width="10.90625" style="102"/>
    <col min="14562" max="14562" width="4.453125" style="102" customWidth="1"/>
    <col min="14563" max="14563" width="10.90625" style="102"/>
    <col min="14564" max="14564" width="17.54296875" style="102" customWidth="1"/>
    <col min="14565" max="14565" width="11.54296875" style="102" customWidth="1"/>
    <col min="14566" max="14569" width="10.90625" style="102"/>
    <col min="14570" max="14570" width="22.54296875" style="102" customWidth="1"/>
    <col min="14571" max="14571" width="14" style="102" customWidth="1"/>
    <col min="14572" max="14572" width="1.7265625" style="102" customWidth="1"/>
    <col min="14573" max="14817" width="10.90625" style="102"/>
    <col min="14818" max="14818" width="4.453125" style="102" customWidth="1"/>
    <col min="14819" max="14819" width="10.90625" style="102"/>
    <col min="14820" max="14820" width="17.54296875" style="102" customWidth="1"/>
    <col min="14821" max="14821" width="11.54296875" style="102" customWidth="1"/>
    <col min="14822" max="14825" width="10.90625" style="102"/>
    <col min="14826" max="14826" width="22.54296875" style="102" customWidth="1"/>
    <col min="14827" max="14827" width="14" style="102" customWidth="1"/>
    <col min="14828" max="14828" width="1.7265625" style="102" customWidth="1"/>
    <col min="14829" max="15073" width="10.90625" style="102"/>
    <col min="15074" max="15074" width="4.453125" style="102" customWidth="1"/>
    <col min="15075" max="15075" width="10.90625" style="102"/>
    <col min="15076" max="15076" width="17.54296875" style="102" customWidth="1"/>
    <col min="15077" max="15077" width="11.54296875" style="102" customWidth="1"/>
    <col min="15078" max="15081" width="10.90625" style="102"/>
    <col min="15082" max="15082" width="22.54296875" style="102" customWidth="1"/>
    <col min="15083" max="15083" width="14" style="102" customWidth="1"/>
    <col min="15084" max="15084" width="1.7265625" style="102" customWidth="1"/>
    <col min="15085" max="15329" width="10.90625" style="102"/>
    <col min="15330" max="15330" width="4.453125" style="102" customWidth="1"/>
    <col min="15331" max="15331" width="10.90625" style="102"/>
    <col min="15332" max="15332" width="17.54296875" style="102" customWidth="1"/>
    <col min="15333" max="15333" width="11.54296875" style="102" customWidth="1"/>
    <col min="15334" max="15337" width="10.90625" style="102"/>
    <col min="15338" max="15338" width="22.54296875" style="102" customWidth="1"/>
    <col min="15339" max="15339" width="14" style="102" customWidth="1"/>
    <col min="15340" max="15340" width="1.7265625" style="102" customWidth="1"/>
    <col min="15341" max="15585" width="10.90625" style="102"/>
    <col min="15586" max="15586" width="4.453125" style="102" customWidth="1"/>
    <col min="15587" max="15587" width="10.90625" style="102"/>
    <col min="15588" max="15588" width="17.54296875" style="102" customWidth="1"/>
    <col min="15589" max="15589" width="11.54296875" style="102" customWidth="1"/>
    <col min="15590" max="15593" width="10.90625" style="102"/>
    <col min="15594" max="15594" width="22.54296875" style="102" customWidth="1"/>
    <col min="15595" max="15595" width="14" style="102" customWidth="1"/>
    <col min="15596" max="15596" width="1.7265625" style="102" customWidth="1"/>
    <col min="15597" max="15841" width="10.90625" style="102"/>
    <col min="15842" max="15842" width="4.453125" style="102" customWidth="1"/>
    <col min="15843" max="15843" width="10.90625" style="102"/>
    <col min="15844" max="15844" width="17.54296875" style="102" customWidth="1"/>
    <col min="15845" max="15845" width="11.54296875" style="102" customWidth="1"/>
    <col min="15846" max="15849" width="10.90625" style="102"/>
    <col min="15850" max="15850" width="22.54296875" style="102" customWidth="1"/>
    <col min="15851" max="15851" width="14" style="102" customWidth="1"/>
    <col min="15852" max="15852" width="1.7265625" style="102" customWidth="1"/>
    <col min="15853" max="16097" width="10.90625" style="102"/>
    <col min="16098" max="16098" width="4.453125" style="102" customWidth="1"/>
    <col min="16099" max="16099" width="10.90625" style="102"/>
    <col min="16100" max="16100" width="17.54296875" style="102" customWidth="1"/>
    <col min="16101" max="16101" width="11.54296875" style="102" customWidth="1"/>
    <col min="16102" max="16105" width="10.90625" style="102"/>
    <col min="16106" max="16106" width="22.54296875" style="102" customWidth="1"/>
    <col min="16107" max="16107" width="14" style="102" customWidth="1"/>
    <col min="16108" max="16108" width="1.7265625" style="102" customWidth="1"/>
    <col min="16109" max="16384" width="10.90625" style="102"/>
  </cols>
  <sheetData>
    <row r="1" spans="2:10" ht="6" customHeight="1" thickBot="1" x14ac:dyDescent="0.3"/>
    <row r="2" spans="2:10" ht="19.5" customHeight="1" x14ac:dyDescent="0.25">
      <c r="B2" s="103"/>
      <c r="C2" s="104"/>
      <c r="D2" s="105" t="s">
        <v>80</v>
      </c>
      <c r="E2" s="106"/>
      <c r="F2" s="106"/>
      <c r="G2" s="106"/>
      <c r="H2" s="106"/>
      <c r="I2" s="107"/>
      <c r="J2" s="108" t="s">
        <v>81</v>
      </c>
    </row>
    <row r="3" spans="2:10" ht="4.5" customHeight="1" thickBot="1" x14ac:dyDescent="0.3">
      <c r="B3" s="109"/>
      <c r="C3" s="110"/>
      <c r="D3" s="111"/>
      <c r="E3" s="112"/>
      <c r="F3" s="112"/>
      <c r="G3" s="112"/>
      <c r="H3" s="112"/>
      <c r="I3" s="113"/>
      <c r="J3" s="114"/>
    </row>
    <row r="4" spans="2:10" ht="13" x14ac:dyDescent="0.25">
      <c r="B4" s="109"/>
      <c r="C4" s="110"/>
      <c r="D4" s="105" t="s">
        <v>82</v>
      </c>
      <c r="E4" s="106"/>
      <c r="F4" s="106"/>
      <c r="G4" s="106"/>
      <c r="H4" s="106"/>
      <c r="I4" s="107"/>
      <c r="J4" s="108" t="s">
        <v>83</v>
      </c>
    </row>
    <row r="5" spans="2:10" ht="5.25" customHeight="1" x14ac:dyDescent="0.25">
      <c r="B5" s="109"/>
      <c r="C5" s="110"/>
      <c r="D5" s="115"/>
      <c r="E5" s="116"/>
      <c r="F5" s="116"/>
      <c r="G5" s="116"/>
      <c r="H5" s="116"/>
      <c r="I5" s="117"/>
      <c r="J5" s="118"/>
    </row>
    <row r="6" spans="2:10" ht="4.5" customHeight="1" thickBot="1" x14ac:dyDescent="0.3">
      <c r="B6" s="119"/>
      <c r="C6" s="120"/>
      <c r="D6" s="111"/>
      <c r="E6" s="112"/>
      <c r="F6" s="112"/>
      <c r="G6" s="112"/>
      <c r="H6" s="112"/>
      <c r="I6" s="113"/>
      <c r="J6" s="114"/>
    </row>
    <row r="7" spans="2:10" ht="6" customHeight="1" x14ac:dyDescent="0.25">
      <c r="B7" s="121"/>
      <c r="J7" s="122"/>
    </row>
    <row r="8" spans="2:10" ht="9" customHeight="1" x14ac:dyDescent="0.25">
      <c r="B8" s="121"/>
      <c r="J8" s="122"/>
    </row>
    <row r="9" spans="2:10" ht="13" x14ac:dyDescent="0.3">
      <c r="B9" s="121"/>
      <c r="C9" s="123" t="s">
        <v>105</v>
      </c>
      <c r="E9" s="124"/>
      <c r="H9" s="125"/>
      <c r="J9" s="122"/>
    </row>
    <row r="10" spans="2:10" ht="8.25" customHeight="1" x14ac:dyDescent="0.25">
      <c r="B10" s="121"/>
      <c r="J10" s="122"/>
    </row>
    <row r="11" spans="2:10" ht="13" x14ac:dyDescent="0.3">
      <c r="B11" s="121"/>
      <c r="C11" s="123" t="s">
        <v>103</v>
      </c>
      <c r="J11" s="122"/>
    </row>
    <row r="12" spans="2:10" ht="13" x14ac:dyDescent="0.3">
      <c r="B12" s="121"/>
      <c r="C12" s="123" t="s">
        <v>104</v>
      </c>
      <c r="J12" s="122"/>
    </row>
    <row r="13" spans="2:10" x14ac:dyDescent="0.25">
      <c r="B13" s="121"/>
      <c r="J13" s="122"/>
    </row>
    <row r="14" spans="2:10" x14ac:dyDescent="0.25">
      <c r="B14" s="121"/>
      <c r="C14" s="102" t="s">
        <v>109</v>
      </c>
      <c r="G14" s="126"/>
      <c r="H14" s="126"/>
      <c r="I14" s="126"/>
      <c r="J14" s="122"/>
    </row>
    <row r="15" spans="2:10" ht="9" customHeight="1" x14ac:dyDescent="0.25">
      <c r="B15" s="121"/>
      <c r="C15" s="127"/>
      <c r="G15" s="126"/>
      <c r="H15" s="126"/>
      <c r="I15" s="126"/>
      <c r="J15" s="122"/>
    </row>
    <row r="16" spans="2:10" ht="13" x14ac:dyDescent="0.3">
      <c r="B16" s="121"/>
      <c r="C16" s="102" t="s">
        <v>106</v>
      </c>
      <c r="D16" s="124"/>
      <c r="G16" s="126"/>
      <c r="H16" s="128" t="s">
        <v>84</v>
      </c>
      <c r="I16" s="128" t="s">
        <v>85</v>
      </c>
      <c r="J16" s="122"/>
    </row>
    <row r="17" spans="2:14" ht="13" x14ac:dyDescent="0.3">
      <c r="B17" s="121"/>
      <c r="C17" s="123" t="s">
        <v>86</v>
      </c>
      <c r="D17" s="123"/>
      <c r="E17" s="123"/>
      <c r="F17" s="123"/>
      <c r="G17" s="126"/>
      <c r="H17" s="129">
        <v>9</v>
      </c>
      <c r="I17" s="130">
        <v>24703946</v>
      </c>
      <c r="J17" s="122"/>
    </row>
    <row r="18" spans="2:14" x14ac:dyDescent="0.25">
      <c r="B18" s="121"/>
      <c r="C18" s="102" t="s">
        <v>87</v>
      </c>
      <c r="G18" s="126"/>
      <c r="H18" s="132">
        <v>0</v>
      </c>
      <c r="I18" s="133">
        <v>0</v>
      </c>
      <c r="J18" s="122"/>
    </row>
    <row r="19" spans="2:14" x14ac:dyDescent="0.25">
      <c r="B19" s="121"/>
      <c r="C19" s="102" t="s">
        <v>88</v>
      </c>
      <c r="G19" s="126"/>
      <c r="H19" s="132">
        <v>2</v>
      </c>
      <c r="I19" s="133">
        <v>583795</v>
      </c>
      <c r="J19" s="122"/>
    </row>
    <row r="20" spans="2:14" x14ac:dyDescent="0.25">
      <c r="B20" s="121"/>
      <c r="C20" s="102" t="s">
        <v>89</v>
      </c>
      <c r="H20" s="134">
        <v>0</v>
      </c>
      <c r="I20" s="135">
        <v>0</v>
      </c>
      <c r="J20" s="122"/>
    </row>
    <row r="21" spans="2:14" x14ac:dyDescent="0.25">
      <c r="B21" s="121"/>
      <c r="C21" s="102" t="s">
        <v>90</v>
      </c>
      <c r="H21" s="134">
        <v>0</v>
      </c>
      <c r="I21" s="135">
        <v>0</v>
      </c>
      <c r="J21" s="122"/>
      <c r="N21" s="136"/>
    </row>
    <row r="22" spans="2:14" ht="13" thickBot="1" x14ac:dyDescent="0.3">
      <c r="B22" s="121"/>
      <c r="C22" s="102" t="s">
        <v>91</v>
      </c>
      <c r="H22" s="137">
        <v>0</v>
      </c>
      <c r="I22" s="138">
        <v>0</v>
      </c>
      <c r="J22" s="122"/>
    </row>
    <row r="23" spans="2:14" ht="13" x14ac:dyDescent="0.3">
      <c r="B23" s="121"/>
      <c r="C23" s="123" t="s">
        <v>92</v>
      </c>
      <c r="D23" s="123"/>
      <c r="E23" s="123"/>
      <c r="F23" s="123"/>
      <c r="H23" s="139">
        <f>H18+H19+H20+H21+H22</f>
        <v>2</v>
      </c>
      <c r="I23" s="140">
        <f>I18+I19+I20+I21+I22</f>
        <v>583795</v>
      </c>
      <c r="J23" s="122"/>
    </row>
    <row r="24" spans="2:14" x14ac:dyDescent="0.25">
      <c r="B24" s="121"/>
      <c r="C24" s="102" t="s">
        <v>93</v>
      </c>
      <c r="H24" s="134">
        <v>5</v>
      </c>
      <c r="I24" s="135">
        <v>7210654</v>
      </c>
      <c r="J24" s="122"/>
    </row>
    <row r="25" spans="2:14" ht="13" thickBot="1" x14ac:dyDescent="0.3">
      <c r="B25" s="121"/>
      <c r="C25" s="102" t="s">
        <v>94</v>
      </c>
      <c r="H25" s="137">
        <v>2</v>
      </c>
      <c r="I25" s="138">
        <v>16909497</v>
      </c>
      <c r="J25" s="122"/>
    </row>
    <row r="26" spans="2:14" ht="13" x14ac:dyDescent="0.3">
      <c r="B26" s="121"/>
      <c r="C26" s="123" t="s">
        <v>95</v>
      </c>
      <c r="D26" s="123"/>
      <c r="E26" s="123"/>
      <c r="F26" s="123"/>
      <c r="H26" s="139">
        <f>H24+H25</f>
        <v>7</v>
      </c>
      <c r="I26" s="140">
        <f>I24+I25</f>
        <v>24120151</v>
      </c>
      <c r="J26" s="122"/>
    </row>
    <row r="27" spans="2:14" ht="13.5" thickBot="1" x14ac:dyDescent="0.35">
      <c r="B27" s="121"/>
      <c r="C27" s="126" t="s">
        <v>96</v>
      </c>
      <c r="D27" s="141"/>
      <c r="E27" s="141"/>
      <c r="F27" s="141"/>
      <c r="G27" s="126"/>
      <c r="H27" s="142">
        <v>0</v>
      </c>
      <c r="I27" s="143">
        <v>0</v>
      </c>
      <c r="J27" s="144"/>
    </row>
    <row r="28" spans="2:14" ht="13" x14ac:dyDescent="0.3">
      <c r="B28" s="121"/>
      <c r="C28" s="141" t="s">
        <v>97</v>
      </c>
      <c r="D28" s="141"/>
      <c r="E28" s="141"/>
      <c r="F28" s="141"/>
      <c r="G28" s="126"/>
      <c r="H28" s="145">
        <f>H27</f>
        <v>0</v>
      </c>
      <c r="I28" s="133">
        <f>I27</f>
        <v>0</v>
      </c>
      <c r="J28" s="144"/>
    </row>
    <row r="29" spans="2:14" ht="13" x14ac:dyDescent="0.3">
      <c r="B29" s="121"/>
      <c r="C29" s="141"/>
      <c r="D29" s="141"/>
      <c r="E29" s="141"/>
      <c r="F29" s="141"/>
      <c r="G29" s="126"/>
      <c r="H29" s="132"/>
      <c r="I29" s="130"/>
      <c r="J29" s="144"/>
    </row>
    <row r="30" spans="2:14" ht="13.5" thickBot="1" x14ac:dyDescent="0.35">
      <c r="B30" s="121"/>
      <c r="C30" s="141" t="s">
        <v>98</v>
      </c>
      <c r="D30" s="141"/>
      <c r="E30" s="126"/>
      <c r="F30" s="126"/>
      <c r="G30" s="126"/>
      <c r="H30" s="146"/>
      <c r="I30" s="147"/>
      <c r="J30" s="144"/>
    </row>
    <row r="31" spans="2:14" ht="13.5" thickTop="1" x14ac:dyDescent="0.3">
      <c r="B31" s="121"/>
      <c r="C31" s="141"/>
      <c r="D31" s="141"/>
      <c r="E31" s="126"/>
      <c r="F31" s="126"/>
      <c r="G31" s="126"/>
      <c r="H31" s="133">
        <f>H23+H26+H28</f>
        <v>9</v>
      </c>
      <c r="I31" s="133">
        <f>I23+I26+I28</f>
        <v>24703946</v>
      </c>
      <c r="J31" s="144"/>
    </row>
    <row r="32" spans="2:14" ht="9.75" customHeight="1" x14ac:dyDescent="0.25">
      <c r="B32" s="121"/>
      <c r="C32" s="126"/>
      <c r="D32" s="126"/>
      <c r="E32" s="126"/>
      <c r="F32" s="126"/>
      <c r="G32" s="148"/>
      <c r="H32" s="149"/>
      <c r="I32" s="150"/>
      <c r="J32" s="144"/>
    </row>
    <row r="33" spans="2:10" ht="9.75" customHeight="1" x14ac:dyDescent="0.25">
      <c r="B33" s="121"/>
      <c r="C33" s="126"/>
      <c r="D33" s="126"/>
      <c r="E33" s="126"/>
      <c r="F33" s="126"/>
      <c r="G33" s="148"/>
      <c r="H33" s="149"/>
      <c r="I33" s="150"/>
      <c r="J33" s="144"/>
    </row>
    <row r="34" spans="2:10" ht="9.75" customHeight="1" x14ac:dyDescent="0.25">
      <c r="B34" s="121"/>
      <c r="C34" s="126"/>
      <c r="D34" s="126"/>
      <c r="E34" s="126"/>
      <c r="F34" s="126"/>
      <c r="G34" s="148"/>
      <c r="H34" s="149"/>
      <c r="I34" s="150"/>
      <c r="J34" s="144"/>
    </row>
    <row r="35" spans="2:10" ht="9.75" customHeight="1" x14ac:dyDescent="0.25">
      <c r="B35" s="121"/>
      <c r="C35" s="126"/>
      <c r="D35" s="126"/>
      <c r="E35" s="126"/>
      <c r="F35" s="126"/>
      <c r="G35" s="148"/>
      <c r="H35" s="149"/>
      <c r="I35" s="150"/>
      <c r="J35" s="144"/>
    </row>
    <row r="36" spans="2:10" ht="9.75" customHeight="1" x14ac:dyDescent="0.25">
      <c r="B36" s="121"/>
      <c r="C36" s="126"/>
      <c r="D36" s="126"/>
      <c r="E36" s="126"/>
      <c r="F36" s="126"/>
      <c r="G36" s="148"/>
      <c r="H36" s="149"/>
      <c r="I36" s="150"/>
      <c r="J36" s="144"/>
    </row>
    <row r="37" spans="2:10" ht="13.5" thickBot="1" x14ac:dyDescent="0.35">
      <c r="B37" s="121"/>
      <c r="C37" s="151"/>
      <c r="D37" s="152"/>
      <c r="E37" s="126"/>
      <c r="F37" s="126"/>
      <c r="G37" s="126"/>
      <c r="H37" s="153"/>
      <c r="I37" s="154"/>
      <c r="J37" s="144"/>
    </row>
    <row r="38" spans="2:10" ht="13" x14ac:dyDescent="0.3">
      <c r="B38" s="121"/>
      <c r="C38" s="141" t="s">
        <v>107</v>
      </c>
      <c r="D38" s="148"/>
      <c r="E38" s="126"/>
      <c r="F38" s="126"/>
      <c r="G38" s="126"/>
      <c r="H38" s="155" t="s">
        <v>99</v>
      </c>
      <c r="I38" s="148"/>
      <c r="J38" s="144"/>
    </row>
    <row r="39" spans="2:10" ht="13" x14ac:dyDescent="0.3">
      <c r="B39" s="121"/>
      <c r="C39" s="141" t="s">
        <v>108</v>
      </c>
      <c r="D39" s="126"/>
      <c r="E39" s="126"/>
      <c r="F39" s="126"/>
      <c r="G39" s="126"/>
      <c r="H39" s="141" t="s">
        <v>100</v>
      </c>
      <c r="I39" s="148"/>
      <c r="J39" s="144"/>
    </row>
    <row r="40" spans="2:10" ht="13" x14ac:dyDescent="0.3">
      <c r="B40" s="121"/>
      <c r="C40" s="126"/>
      <c r="D40" s="126"/>
      <c r="E40" s="126"/>
      <c r="F40" s="126"/>
      <c r="G40" s="126"/>
      <c r="H40" s="141" t="s">
        <v>101</v>
      </c>
      <c r="I40" s="148"/>
      <c r="J40" s="144"/>
    </row>
    <row r="41" spans="2:10" ht="13" x14ac:dyDescent="0.3">
      <c r="B41" s="121"/>
      <c r="C41" s="126"/>
      <c r="D41" s="126"/>
      <c r="E41" s="126"/>
      <c r="F41" s="126"/>
      <c r="G41" s="141"/>
      <c r="H41" s="148"/>
      <c r="I41" s="148"/>
      <c r="J41" s="144"/>
    </row>
    <row r="42" spans="2:10" x14ac:dyDescent="0.25">
      <c r="B42" s="121"/>
      <c r="C42" s="156" t="s">
        <v>102</v>
      </c>
      <c r="D42" s="156"/>
      <c r="E42" s="156"/>
      <c r="F42" s="156"/>
      <c r="G42" s="156"/>
      <c r="H42" s="156"/>
      <c r="I42" s="156"/>
      <c r="J42" s="144"/>
    </row>
    <row r="43" spans="2:10" x14ac:dyDescent="0.25">
      <c r="B43" s="121"/>
      <c r="C43" s="156"/>
      <c r="D43" s="156"/>
      <c r="E43" s="156"/>
      <c r="F43" s="156"/>
      <c r="G43" s="156"/>
      <c r="H43" s="156"/>
      <c r="I43" s="156"/>
      <c r="J43" s="144"/>
    </row>
    <row r="44" spans="2:10" ht="7.5" customHeight="1" thickBot="1" x14ac:dyDescent="0.3">
      <c r="B44" s="157"/>
      <c r="C44" s="158"/>
      <c r="D44" s="158"/>
      <c r="E44" s="158"/>
      <c r="F44" s="158"/>
      <c r="G44" s="159"/>
      <c r="H44" s="159"/>
      <c r="I44" s="159"/>
      <c r="J44" s="16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16" sqref="H16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61"/>
      <c r="B1" s="162"/>
      <c r="C1" s="163" t="s">
        <v>110</v>
      </c>
      <c r="D1" s="164"/>
      <c r="E1" s="164"/>
      <c r="F1" s="164"/>
      <c r="G1" s="164"/>
      <c r="H1" s="165"/>
      <c r="I1" s="166" t="s">
        <v>81</v>
      </c>
    </row>
    <row r="2" spans="1:9" ht="53.5" customHeight="1" thickBot="1" x14ac:dyDescent="0.4">
      <c r="A2" s="167"/>
      <c r="B2" s="168"/>
      <c r="C2" s="169" t="s">
        <v>111</v>
      </c>
      <c r="D2" s="170"/>
      <c r="E2" s="170"/>
      <c r="F2" s="170"/>
      <c r="G2" s="170"/>
      <c r="H2" s="171"/>
      <c r="I2" s="172" t="s">
        <v>112</v>
      </c>
    </row>
    <row r="3" spans="1:9" x14ac:dyDescent="0.35">
      <c r="A3" s="173"/>
      <c r="B3" s="126"/>
      <c r="C3" s="126"/>
      <c r="D3" s="126"/>
      <c r="E3" s="126"/>
      <c r="F3" s="126"/>
      <c r="G3" s="126"/>
      <c r="H3" s="126"/>
      <c r="I3" s="144"/>
    </row>
    <row r="4" spans="1:9" x14ac:dyDescent="0.35">
      <c r="A4" s="173"/>
      <c r="B4" s="126"/>
      <c r="C4" s="126"/>
      <c r="D4" s="126"/>
      <c r="E4" s="126"/>
      <c r="F4" s="126"/>
      <c r="G4" s="126"/>
      <c r="H4" s="126"/>
      <c r="I4" s="144"/>
    </row>
    <row r="5" spans="1:9" x14ac:dyDescent="0.35">
      <c r="A5" s="173"/>
      <c r="B5" s="123" t="s">
        <v>105</v>
      </c>
      <c r="C5" s="174"/>
      <c r="D5" s="175"/>
      <c r="E5" s="126"/>
      <c r="F5" s="126"/>
      <c r="G5" s="126"/>
      <c r="H5" s="126"/>
      <c r="I5" s="144"/>
    </row>
    <row r="6" spans="1:9" x14ac:dyDescent="0.35">
      <c r="A6" s="173"/>
      <c r="B6" s="102"/>
      <c r="C6" s="126"/>
      <c r="D6" s="126"/>
      <c r="E6" s="126"/>
      <c r="F6" s="126"/>
      <c r="G6" s="126"/>
      <c r="H6" s="126"/>
      <c r="I6" s="144"/>
    </row>
    <row r="7" spans="1:9" x14ac:dyDescent="0.35">
      <c r="A7" s="173"/>
      <c r="B7" s="123" t="s">
        <v>103</v>
      </c>
      <c r="C7" s="126"/>
      <c r="D7" s="126"/>
      <c r="E7" s="126"/>
      <c r="F7" s="126"/>
      <c r="G7" s="126"/>
      <c r="H7" s="126"/>
      <c r="I7" s="144"/>
    </row>
    <row r="8" spans="1:9" x14ac:dyDescent="0.35">
      <c r="A8" s="173"/>
      <c r="B8" s="123" t="s">
        <v>104</v>
      </c>
      <c r="C8" s="126"/>
      <c r="D8" s="126"/>
      <c r="E8" s="126"/>
      <c r="F8" s="126"/>
      <c r="G8" s="126"/>
      <c r="H8" s="126"/>
      <c r="I8" s="144"/>
    </row>
    <row r="9" spans="1:9" x14ac:dyDescent="0.35">
      <c r="A9" s="173"/>
      <c r="B9" s="126"/>
      <c r="C9" s="126"/>
      <c r="D9" s="126"/>
      <c r="E9" s="126"/>
      <c r="F9" s="126"/>
      <c r="G9" s="126"/>
      <c r="H9" s="126"/>
      <c r="I9" s="144"/>
    </row>
    <row r="10" spans="1:9" x14ac:dyDescent="0.35">
      <c r="A10" s="173"/>
      <c r="B10" s="126" t="s">
        <v>113</v>
      </c>
      <c r="C10" s="126"/>
      <c r="D10" s="126"/>
      <c r="E10" s="126"/>
      <c r="F10" s="126"/>
      <c r="G10" s="126"/>
      <c r="H10" s="126"/>
      <c r="I10" s="144"/>
    </row>
    <row r="11" spans="1:9" x14ac:dyDescent="0.35">
      <c r="A11" s="173"/>
      <c r="B11" s="176"/>
      <c r="C11" s="126"/>
      <c r="D11" s="126"/>
      <c r="E11" s="126"/>
      <c r="F11" s="126"/>
      <c r="G11" s="126"/>
      <c r="H11" s="126"/>
      <c r="I11" s="144"/>
    </row>
    <row r="12" spans="1:9" x14ac:dyDescent="0.35">
      <c r="A12" s="173"/>
      <c r="B12" s="102" t="s">
        <v>106</v>
      </c>
      <c r="C12" s="175"/>
      <c r="D12" s="126"/>
      <c r="E12" s="126"/>
      <c r="F12" s="126"/>
      <c r="G12" s="128" t="s">
        <v>114</v>
      </c>
      <c r="H12" s="128" t="s">
        <v>115</v>
      </c>
      <c r="I12" s="144"/>
    </row>
    <row r="13" spans="1:9" x14ac:dyDescent="0.35">
      <c r="A13" s="173"/>
      <c r="B13" s="141" t="s">
        <v>86</v>
      </c>
      <c r="C13" s="141"/>
      <c r="D13" s="141"/>
      <c r="E13" s="141"/>
      <c r="F13" s="126"/>
      <c r="G13" s="177">
        <f>G19</f>
        <v>2</v>
      </c>
      <c r="H13" s="178">
        <f>H19</f>
        <v>583795</v>
      </c>
      <c r="I13" s="144"/>
    </row>
    <row r="14" spans="1:9" x14ac:dyDescent="0.35">
      <c r="A14" s="173"/>
      <c r="B14" s="126" t="s">
        <v>87</v>
      </c>
      <c r="C14" s="126"/>
      <c r="D14" s="126"/>
      <c r="E14" s="126"/>
      <c r="F14" s="126"/>
      <c r="G14" s="179">
        <v>0</v>
      </c>
      <c r="H14" s="180">
        <v>0</v>
      </c>
      <c r="I14" s="144"/>
    </row>
    <row r="15" spans="1:9" x14ac:dyDescent="0.35">
      <c r="A15" s="173"/>
      <c r="B15" s="126" t="s">
        <v>88</v>
      </c>
      <c r="C15" s="126"/>
      <c r="D15" s="126"/>
      <c r="E15" s="126"/>
      <c r="F15" s="126"/>
      <c r="G15" s="179">
        <v>2</v>
      </c>
      <c r="H15" s="180">
        <v>583795</v>
      </c>
      <c r="I15" s="144"/>
    </row>
    <row r="16" spans="1:9" x14ac:dyDescent="0.35">
      <c r="A16" s="173"/>
      <c r="B16" s="126" t="s">
        <v>89</v>
      </c>
      <c r="C16" s="126"/>
      <c r="D16" s="126"/>
      <c r="E16" s="126"/>
      <c r="F16" s="126"/>
      <c r="G16" s="179">
        <v>0</v>
      </c>
      <c r="H16" s="180">
        <v>0</v>
      </c>
      <c r="I16" s="144"/>
    </row>
    <row r="17" spans="1:9" x14ac:dyDescent="0.35">
      <c r="A17" s="173"/>
      <c r="B17" s="126" t="s">
        <v>90</v>
      </c>
      <c r="C17" s="126"/>
      <c r="D17" s="126"/>
      <c r="E17" s="126"/>
      <c r="F17" s="126"/>
      <c r="G17" s="179">
        <v>0</v>
      </c>
      <c r="H17" s="180">
        <v>0</v>
      </c>
      <c r="I17" s="144"/>
    </row>
    <row r="18" spans="1:9" x14ac:dyDescent="0.35">
      <c r="A18" s="173"/>
      <c r="B18" s="126" t="s">
        <v>116</v>
      </c>
      <c r="C18" s="126"/>
      <c r="D18" s="126"/>
      <c r="E18" s="126"/>
      <c r="F18" s="126"/>
      <c r="G18" s="181">
        <v>0</v>
      </c>
      <c r="H18" s="182">
        <v>0</v>
      </c>
      <c r="I18" s="144"/>
    </row>
    <row r="19" spans="1:9" x14ac:dyDescent="0.35">
      <c r="A19" s="173"/>
      <c r="B19" s="141" t="s">
        <v>117</v>
      </c>
      <c r="C19" s="141"/>
      <c r="D19" s="141"/>
      <c r="E19" s="141"/>
      <c r="F19" s="126"/>
      <c r="G19" s="179">
        <f>SUM(G14:G18)</f>
        <v>2</v>
      </c>
      <c r="H19" s="178">
        <f>(H14+H15+H16+H17+H18)</f>
        <v>583795</v>
      </c>
      <c r="I19" s="144"/>
    </row>
    <row r="20" spans="1:9" ht="15" thickBot="1" x14ac:dyDescent="0.4">
      <c r="A20" s="173"/>
      <c r="B20" s="141"/>
      <c r="C20" s="141"/>
      <c r="D20" s="126"/>
      <c r="E20" s="126"/>
      <c r="F20" s="126"/>
      <c r="G20" s="183"/>
      <c r="H20" s="184"/>
      <c r="I20" s="144"/>
    </row>
    <row r="21" spans="1:9" ht="15" thickTop="1" x14ac:dyDescent="0.35">
      <c r="A21" s="173"/>
      <c r="B21" s="141"/>
      <c r="C21" s="141"/>
      <c r="D21" s="126"/>
      <c r="E21" s="126"/>
      <c r="F21" s="126"/>
      <c r="G21" s="148"/>
      <c r="H21" s="185"/>
      <c r="I21" s="144"/>
    </row>
    <row r="22" spans="1:9" x14ac:dyDescent="0.35">
      <c r="A22" s="173"/>
      <c r="B22" s="126"/>
      <c r="C22" s="126"/>
      <c r="D22" s="126"/>
      <c r="E22" s="126"/>
      <c r="F22" s="148"/>
      <c r="G22" s="148"/>
      <c r="H22" s="148"/>
      <c r="I22" s="144"/>
    </row>
    <row r="23" spans="1:9" ht="15" thickBot="1" x14ac:dyDescent="0.4">
      <c r="A23" s="173"/>
      <c r="B23" s="152"/>
      <c r="C23" s="152"/>
      <c r="D23" s="126"/>
      <c r="E23" s="126"/>
      <c r="F23" s="152"/>
      <c r="G23" s="152"/>
      <c r="H23" s="148"/>
      <c r="I23" s="144"/>
    </row>
    <row r="24" spans="1:9" x14ac:dyDescent="0.35">
      <c r="A24" s="173"/>
      <c r="B24" s="148" t="s">
        <v>118</v>
      </c>
      <c r="C24" s="148"/>
      <c r="D24" s="126"/>
      <c r="E24" s="126"/>
      <c r="F24" s="148"/>
      <c r="G24" s="148"/>
      <c r="H24" s="148"/>
      <c r="I24" s="144"/>
    </row>
    <row r="25" spans="1:9" x14ac:dyDescent="0.35">
      <c r="A25" s="173"/>
      <c r="B25" s="126" t="s">
        <v>107</v>
      </c>
      <c r="C25" s="148"/>
      <c r="D25" s="126"/>
      <c r="E25" s="126"/>
      <c r="F25" s="148" t="s">
        <v>119</v>
      </c>
      <c r="G25" s="148"/>
      <c r="H25" s="148"/>
      <c r="I25" s="144"/>
    </row>
    <row r="26" spans="1:9" x14ac:dyDescent="0.35">
      <c r="A26" s="173"/>
      <c r="B26" s="126" t="s">
        <v>108</v>
      </c>
      <c r="C26" s="148"/>
      <c r="D26" s="126"/>
      <c r="E26" s="126"/>
      <c r="F26" s="148" t="s">
        <v>120</v>
      </c>
      <c r="G26" s="148"/>
      <c r="H26" s="148"/>
      <c r="I26" s="144"/>
    </row>
    <row r="27" spans="1:9" x14ac:dyDescent="0.35">
      <c r="A27" s="173"/>
      <c r="B27" s="148"/>
      <c r="C27" s="148"/>
      <c r="D27" s="126"/>
      <c r="E27" s="126"/>
      <c r="F27" s="148"/>
      <c r="G27" s="148"/>
      <c r="H27" s="148"/>
      <c r="I27" s="144"/>
    </row>
    <row r="28" spans="1:9" ht="18.5" customHeight="1" x14ac:dyDescent="0.35">
      <c r="A28" s="173"/>
      <c r="B28" s="186" t="s">
        <v>121</v>
      </c>
      <c r="C28" s="186"/>
      <c r="D28" s="186"/>
      <c r="E28" s="186"/>
      <c r="F28" s="186"/>
      <c r="G28" s="186"/>
      <c r="H28" s="186"/>
      <c r="I28" s="144"/>
    </row>
    <row r="29" spans="1:9" ht="15" thickBot="1" x14ac:dyDescent="0.4">
      <c r="A29" s="187"/>
      <c r="B29" s="188"/>
      <c r="C29" s="188"/>
      <c r="D29" s="188"/>
      <c r="E29" s="188"/>
      <c r="F29" s="152"/>
      <c r="G29" s="152"/>
      <c r="H29" s="152"/>
      <c r="I29" s="18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CARTERA GENERAL</vt:lpstr>
      <vt:lpstr>INFO IPS</vt:lpstr>
      <vt:lpstr>TD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HRPL035</dc:creator>
  <cp:lastModifiedBy>Paola Andrea Jimenez Prado</cp:lastModifiedBy>
  <cp:lastPrinted>2024-10-29T13:29:46Z</cp:lastPrinted>
  <dcterms:created xsi:type="dcterms:W3CDTF">2024-10-03T13:21:48Z</dcterms:created>
  <dcterms:modified xsi:type="dcterms:W3CDTF">2024-10-29T13:51:12Z</dcterms:modified>
</cp:coreProperties>
</file>