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GESTORES DE CARTERA\CAMILO PAEZ\CARTERAS PENDIENTES\NIT 891408918_E.S.E HOSP SAN JOSE BELEN DE UMBRIA\"/>
    </mc:Choice>
  </mc:AlternateContent>
  <bookViews>
    <workbookView xWindow="-110" yWindow="-110" windowWidth="19420" windowHeight="10420" activeTab="3"/>
  </bookViews>
  <sheets>
    <sheet name="INFO IPS" sheetId="1" r:id="rId1"/>
    <sheet name="Hoja2" sheetId="5" r:id="rId2"/>
    <sheet name="Hoja1" sheetId="4" r:id="rId3"/>
    <sheet name="FOR CSA 018" sheetId="2" r:id="rId4"/>
    <sheet name="FOR CSA 004" sheetId="3" r:id="rId5"/>
  </sheets>
  <externalReferences>
    <externalReference r:id="rId6"/>
  </externalReferences>
  <definedNames>
    <definedName name="_xlnm._FilterDatabase" localSheetId="2" hidden="1">Hoja1!$A$2:$AV$2</definedName>
  </definedNames>
  <calcPr calcId="152511"/>
  <pivotCaches>
    <pivotCache cacheId="26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M1" i="4" l="1"/>
  <c r="AL1" i="4"/>
  <c r="AK1" i="4"/>
  <c r="AJ1" i="4"/>
  <c r="AI1" i="4"/>
  <c r="AH1" i="4"/>
  <c r="AG1" i="4"/>
  <c r="AF1" i="4"/>
  <c r="AE1" i="4"/>
  <c r="Y1" i="4"/>
  <c r="V1" i="4"/>
  <c r="U1" i="4"/>
  <c r="T1" i="4"/>
  <c r="S1" i="4"/>
  <c r="M1" i="4"/>
  <c r="J1" i="4"/>
  <c r="I1" i="4"/>
  <c r="C29" i="3" l="1"/>
  <c r="C28" i="3"/>
  <c r="I22" i="3"/>
  <c r="H22" i="3"/>
  <c r="I21" i="3"/>
  <c r="H21" i="3"/>
  <c r="I20" i="3"/>
  <c r="H20" i="3"/>
  <c r="I19" i="3"/>
  <c r="H19" i="3"/>
  <c r="I18" i="3"/>
  <c r="H18" i="3"/>
  <c r="C12" i="3"/>
  <c r="C11" i="3"/>
  <c r="I30" i="2"/>
  <c r="H30" i="2"/>
  <c r="I28" i="2"/>
  <c r="H28" i="2"/>
  <c r="I25" i="2"/>
  <c r="I32" i="2" s="1"/>
  <c r="I33" i="2" s="1"/>
  <c r="H25" i="2"/>
  <c r="H32" i="2" s="1"/>
  <c r="H33" i="2" s="1"/>
  <c r="H17" i="3" l="1"/>
  <c r="I17" i="3"/>
</calcChain>
</file>

<file path=xl/sharedStrings.xml><?xml version="1.0" encoding="utf-8"?>
<sst xmlns="http://schemas.openxmlformats.org/spreadsheetml/2006/main" count="340" uniqueCount="178">
  <si>
    <t>TERCERO:</t>
  </si>
  <si>
    <t>890303093 - 5</t>
  </si>
  <si>
    <t>CAJA DE COMPENSACION FAMILIAR DEL VALLE DEL CAUCA COMFENALCO VALLE</t>
  </si>
  <si>
    <t>ESTADO</t>
  </si>
  <si>
    <t xml:space="preserve">PREFIJO </t>
  </si>
  <si>
    <t>FACTURA</t>
  </si>
  <si>
    <t>FECHA</t>
  </si>
  <si>
    <t>F. RAD</t>
  </si>
  <si>
    <t xml:space="preserve">         SALDO</t>
  </si>
  <si>
    <t>Radicada</t>
  </si>
  <si>
    <t>PE</t>
  </si>
  <si>
    <t>81903</t>
  </si>
  <si>
    <t>100564</t>
  </si>
  <si>
    <t>100597</t>
  </si>
  <si>
    <t>110484</t>
  </si>
  <si>
    <t>116339</t>
  </si>
  <si>
    <t>119859</t>
  </si>
  <si>
    <t>125743</t>
  </si>
  <si>
    <t>125814</t>
  </si>
  <si>
    <t>126419</t>
  </si>
  <si>
    <t>126627</t>
  </si>
  <si>
    <t>126996</t>
  </si>
  <si>
    <t>141402</t>
  </si>
  <si>
    <t>148912</t>
  </si>
  <si>
    <t>149867</t>
  </si>
  <si>
    <t>150518</t>
  </si>
  <si>
    <t>166551</t>
  </si>
  <si>
    <t>167288</t>
  </si>
  <si>
    <t>167738</t>
  </si>
  <si>
    <t>168001</t>
  </si>
  <si>
    <t>171107</t>
  </si>
  <si>
    <t>173051</t>
  </si>
  <si>
    <t>173088</t>
  </si>
  <si>
    <t>173329</t>
  </si>
  <si>
    <t>FOR-CSA-018</t>
  </si>
  <si>
    <t>HOJA 1 DE 1</t>
  </si>
  <si>
    <t>RESUMEN DE CARTERA REVISADA POR LA EPS</t>
  </si>
  <si>
    <t>VERSION 2</t>
  </si>
  <si>
    <t>Santiago de Cali, diciembre 20 del 2024</t>
  </si>
  <si>
    <t>A continuacion me permito remitir nuestra respuesta al estado de cartera presentada</t>
  </si>
  <si>
    <t>Con Corte al dia: 30/11/2024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</si>
  <si>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</si>
  <si>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</si>
  <si>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</si>
  <si>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</si>
  <si>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</si>
  <si>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</si>
  <si>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</si>
  <si>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</si>
  <si>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</si>
  <si>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</si>
  <si>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</si>
  <si>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</si>
  <si>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</si>
  <si>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</si>
  <si>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</si>
  <si>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</si>
  <si>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</t>
  </si>
  <si>
    <t>Juan Camilo Paez R.</t>
  </si>
  <si>
    <t>Cargo</t>
  </si>
  <si>
    <t>Cartera - Cuentas Salud</t>
  </si>
  <si>
    <t>Entidad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</si>
  <si>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</si>
  <si>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</si>
  <si>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</si>
  <si>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</si>
  <si>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</si>
  <si>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</si>
  <si>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</si>
  <si>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</si>
  <si>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</si>
  <si>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</si>
  <si>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Cuentas Salud EPS Comfenalco Valle.</t>
  </si>
  <si>
    <t>Señores : ESE SAN JOSE BELEN UMBRIA</t>
  </si>
  <si>
    <t>NIT: 891408918</t>
  </si>
  <si>
    <t>NIT IPS</t>
  </si>
  <si>
    <t>Nombre IPS</t>
  </si>
  <si>
    <t>Prefijo Factura</t>
  </si>
  <si>
    <t>Numero Factura</t>
  </si>
  <si>
    <t>FACT</t>
  </si>
  <si>
    <t>LLAVE</t>
  </si>
  <si>
    <t>IPS Fecha factura</t>
  </si>
  <si>
    <t>IPS Fecha radicado</t>
  </si>
  <si>
    <t>IPS Valor Factura</t>
  </si>
  <si>
    <t>IPS Saldo Factura</t>
  </si>
  <si>
    <t>ESTADO CARTERA ANTERIOR</t>
  </si>
  <si>
    <t>ESTADO EPS 26-12-2024</t>
  </si>
  <si>
    <t>POR PAGAR SAP</t>
  </si>
  <si>
    <t>DOC CONTA</t>
  </si>
  <si>
    <t>ESTADO BOX</t>
  </si>
  <si>
    <t>FECHA FACT</t>
  </si>
  <si>
    <t>FECHA RAD</t>
  </si>
  <si>
    <t>FECHA DEV</t>
  </si>
  <si>
    <t>VALOR BRUTO</t>
  </si>
  <si>
    <t>GLOSA PDTE</t>
  </si>
  <si>
    <t>GLOSA ACEPTADA</t>
  </si>
  <si>
    <t>DEVOLUCION</t>
  </si>
  <si>
    <t>Devolucion Aceptada</t>
  </si>
  <si>
    <t>Observacion Devolucion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</si>
  <si>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</si>
  <si>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</si>
  <si>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</si>
  <si>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</si>
  <si>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</si>
  <si>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</si>
  <si>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FACTURA CANCELADA</t>
  </si>
  <si>
    <t>FACTURA DEVUELTA</t>
  </si>
  <si>
    <t>FACTURA NO RADICADA</t>
  </si>
  <si>
    <t>VALOR ACEPTADO</t>
  </si>
  <si>
    <t>FACTURA EN PROGRAMACION DE PAGO</t>
  </si>
  <si>
    <t>FACTURACION COVID</t>
  </si>
  <si>
    <t>VALO CANCELADO SAP</t>
  </si>
  <si>
    <t>RETENCION</t>
  </si>
  <si>
    <t>DOC COMPENSACION SAP</t>
  </si>
  <si>
    <t>FECHA COMPENSACION SAP</t>
  </si>
  <si>
    <t>OBSE PAGO</t>
  </si>
  <si>
    <t>VALOR TRANFERENCIA</t>
  </si>
  <si>
    <t>E.S.E HOSP SAN JOSE BELEN DE UMBRIA</t>
  </si>
  <si>
    <t>PE168001</t>
  </si>
  <si>
    <t>891408918_PE168001</t>
  </si>
  <si>
    <t>Factura devuelta</t>
  </si>
  <si>
    <t>Devuelta</t>
  </si>
  <si>
    <t>AUT: SE REALIZA DEVOLUCIÓN DE FACTURA CON SOPORTES COMPLETOS, FACTURA NO CUENTA CON AUTORIZACIÓN PARA LOS SERVICIOS FACTURADOS, FAVOR COMUNICARSE CON EL ÁREA  ENCARGADA, SOLICITARLA A LA CAP, CORREO ELECTRÓNICO: autorizacionescap@epsdelagente.com.co. UNA VEZ SUBSANADA LA DEVOLUCIÓN , LA FACTURA QUEDA SUJETA A AUDITORÍA INTEGRAL</t>
  </si>
  <si>
    <t>AUTORIZACION</t>
  </si>
  <si>
    <t>PE173088</t>
  </si>
  <si>
    <t>891408918_PE173088</t>
  </si>
  <si>
    <t>Factura pendiente en programacion de pago</t>
  </si>
  <si>
    <t>Finalizada</t>
  </si>
  <si>
    <t>PE173329</t>
  </si>
  <si>
    <t>891408918_PE173329</t>
  </si>
  <si>
    <t>PE173051</t>
  </si>
  <si>
    <t>891408918_PE173051</t>
  </si>
  <si>
    <t>PE167738</t>
  </si>
  <si>
    <t>891408918_PE167738</t>
  </si>
  <si>
    <t>PE167288</t>
  </si>
  <si>
    <t>891408918_PE167288</t>
  </si>
  <si>
    <t>PE171107</t>
  </si>
  <si>
    <t>891408918_PE171107</t>
  </si>
  <si>
    <t>PE166551</t>
  </si>
  <si>
    <t>891408918_PE166551</t>
  </si>
  <si>
    <t>PE81903</t>
  </si>
  <si>
    <t>891408918_PE81903</t>
  </si>
  <si>
    <t>Factura no radicada</t>
  </si>
  <si>
    <t>Para cargar RIPS o soportes</t>
  </si>
  <si>
    <t>PE100597</t>
  </si>
  <si>
    <t>891408918_PE100597</t>
  </si>
  <si>
    <t>PE126996</t>
  </si>
  <si>
    <t>891408918_PE126996</t>
  </si>
  <si>
    <t>PE116339</t>
  </si>
  <si>
    <t>891408918_PE116339</t>
  </si>
  <si>
    <t>PE110484</t>
  </si>
  <si>
    <t>891408918_PE110484</t>
  </si>
  <si>
    <t>PE119859</t>
  </si>
  <si>
    <t>891408918_PE119859</t>
  </si>
  <si>
    <t>PE150518</t>
  </si>
  <si>
    <t>891408918_PE150518</t>
  </si>
  <si>
    <t>PE148912</t>
  </si>
  <si>
    <t>891408918_PE148912</t>
  </si>
  <si>
    <t>PE125743</t>
  </si>
  <si>
    <t>891408918_PE125743</t>
  </si>
  <si>
    <t>PE100564</t>
  </si>
  <si>
    <t>891408918_PE100564</t>
  </si>
  <si>
    <t>PE126627</t>
  </si>
  <si>
    <t>891408918_PE126627</t>
  </si>
  <si>
    <t>PE126419</t>
  </si>
  <si>
    <t>891408918_PE126419</t>
  </si>
  <si>
    <t>PE125814</t>
  </si>
  <si>
    <t>891408918_PE125814</t>
  </si>
  <si>
    <t>PE149867</t>
  </si>
  <si>
    <t>891408918_PE149867</t>
  </si>
  <si>
    <t>PE141402</t>
  </si>
  <si>
    <t>891408918_PE141402</t>
  </si>
  <si>
    <t>20.12.2024</t>
  </si>
  <si>
    <t>Factura cancelada</t>
  </si>
  <si>
    <t>Cuenta de LLAVE</t>
  </si>
  <si>
    <t>Suma de IPS Saldo Factura</t>
  </si>
  <si>
    <t>Etiquetas de fila</t>
  </si>
  <si>
    <t>Total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</si>
</sst>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[$-240A]d&quot; de &quot;mmmm&quot; de &quot;yyyy;@"/>
    <numFmt numFmtId="165" formatCode="_-* #,##0.00\ _€_-;\-* #,##0.00\ _€_-;_-* &quot;-&quot;??\ _€_-;_-@_-"/>
    <numFmt numFmtId="166" formatCode="&quot;$&quot;\ #,##0"/>
    <numFmt numFmtId="167" formatCode="&quot;$&quot;\ #,##0;[Red]&quot;$&quot;\ #,##0"/>
    <numFmt numFmtId="168" formatCode="[$$-240A]\ #,##0;\-[$$-240A]\ #,##0"/>
    <numFmt numFmtId="169" formatCode="_-* #,##0_-;\-* #,##0_-;_-* &quot;-&quot;??_-;_-@_-"/>
    <numFmt numFmtId="170" formatCode="_-&quot;$&quot;\ * #,##0_-;\-&quot;$&quot;\ * #,##0_-;_-&quot;$&quot;\ * &quot;-&quot;??_-;_-@_-"/>
  </numFmts>
  <fonts count="8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8"/>
      <color theme="1"/>
      <name val="Tahoma"/>
      <family val="2"/>
    </font>
    <font>
      <sz val="8"/>
      <color theme="1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87">
    <xf numFmtId="0" fontId="0" fillId="0" borderId="0" xfId="0"/>
    <xf numFmtId="0" fontId="3" fillId="0" borderId="0" xfId="1" applyFont="1"/>
    <xf numFmtId="0" fontId="3" fillId="0" borderId="1" xfId="1" applyFont="1" applyBorder="1" applyAlignment="1">
      <alignment horizontal="centerContinuous"/>
    </xf>
    <xf numFmtId="0" fontId="3" fillId="0" borderId="2" xfId="1" applyFont="1" applyBorder="1" applyAlignment="1">
      <alignment horizontal="centerContinuous"/>
    </xf>
    <xf numFmtId="0" fontId="3" fillId="0" borderId="5" xfId="1" applyFont="1" applyBorder="1" applyAlignment="1">
      <alignment horizontal="centerContinuous"/>
    </xf>
    <xf numFmtId="0" fontId="3" fillId="0" borderId="6" xfId="1" applyFont="1" applyBorder="1" applyAlignment="1">
      <alignment horizontal="centerContinuous"/>
    </xf>
    <xf numFmtId="0" fontId="4" fillId="0" borderId="1" xfId="1" applyFont="1" applyBorder="1" applyAlignment="1">
      <alignment horizontal="centerContinuous" vertical="center"/>
    </xf>
    <xf numFmtId="0" fontId="4" fillId="0" borderId="3" xfId="1" applyFont="1" applyBorder="1" applyAlignment="1">
      <alignment horizontal="centerContinuous" vertical="center"/>
    </xf>
    <xf numFmtId="0" fontId="4" fillId="0" borderId="2" xfId="1" applyFont="1" applyBorder="1" applyAlignment="1">
      <alignment horizontal="centerContinuous" vertical="center"/>
    </xf>
    <xf numFmtId="0" fontId="4" fillId="0" borderId="4" xfId="1" applyFont="1" applyBorder="1" applyAlignment="1">
      <alignment horizontal="centerContinuous" vertical="center"/>
    </xf>
    <xf numFmtId="0" fontId="4" fillId="0" borderId="5" xfId="1" applyFont="1" applyBorder="1" applyAlignment="1">
      <alignment horizontal="centerContinuous" vertical="center"/>
    </xf>
    <xf numFmtId="0" fontId="4" fillId="0" borderId="0" xfId="1" applyFont="1" applyAlignment="1">
      <alignment horizontal="centerContinuous" vertical="center"/>
    </xf>
    <xf numFmtId="0" fontId="4" fillId="0" borderId="11" xfId="1" applyFont="1" applyBorder="1" applyAlignment="1">
      <alignment horizontal="centerContinuous" vertical="center"/>
    </xf>
    <xf numFmtId="0" fontId="3" fillId="0" borderId="7" xfId="1" applyFont="1" applyBorder="1" applyAlignment="1">
      <alignment horizontal="centerContinuous"/>
    </xf>
    <xf numFmtId="0" fontId="3" fillId="0" borderId="9" xfId="1" applyFont="1" applyBorder="1" applyAlignment="1">
      <alignment horizontal="centerContinuous"/>
    </xf>
    <xf numFmtId="0" fontId="4" fillId="0" borderId="7" xfId="1" applyFont="1" applyBorder="1" applyAlignment="1">
      <alignment horizontal="centerContinuous" vertical="center"/>
    </xf>
    <xf numFmtId="0" fontId="4" fillId="0" borderId="8" xfId="1" applyFont="1" applyBorder="1" applyAlignment="1">
      <alignment horizontal="centerContinuous" vertical="center"/>
    </xf>
    <xf numFmtId="0" fontId="4" fillId="0" borderId="9" xfId="1" applyFont="1" applyBorder="1" applyAlignment="1">
      <alignment horizontal="centerContinuous" vertical="center"/>
    </xf>
    <xf numFmtId="0" fontId="4" fillId="0" borderId="10" xfId="1" applyFont="1" applyBorder="1" applyAlignment="1">
      <alignment horizontal="centerContinuous" vertical="center"/>
    </xf>
    <xf numFmtId="0" fontId="3" fillId="0" borderId="5" xfId="1" applyFont="1" applyBorder="1"/>
    <xf numFmtId="0" fontId="3" fillId="0" borderId="6" xfId="1" applyFont="1" applyBorder="1"/>
    <xf numFmtId="0" fontId="4" fillId="0" borderId="0" xfId="1" applyFont="1"/>
    <xf numFmtId="14" fontId="3" fillId="0" borderId="0" xfId="1" applyNumberFormat="1" applyFont="1"/>
    <xf numFmtId="164" fontId="3" fillId="0" borderId="0" xfId="1" applyNumberFormat="1" applyFont="1"/>
    <xf numFmtId="14" fontId="3" fillId="0" borderId="0" xfId="1" applyNumberFormat="1" applyFont="1" applyAlignment="1">
      <alignment horizontal="left"/>
    </xf>
    <xf numFmtId="1" fontId="4" fillId="0" borderId="0" xfId="2" applyNumberFormat="1" applyFont="1" applyAlignment="1">
      <alignment horizontal="right"/>
    </xf>
    <xf numFmtId="166" fontId="4" fillId="0" borderId="0" xfId="1" applyNumberFormat="1" applyFont="1" applyAlignment="1">
      <alignment horizontal="right"/>
    </xf>
    <xf numFmtId="1" fontId="4" fillId="0" borderId="0" xfId="1" applyNumberFormat="1" applyFont="1" applyAlignment="1">
      <alignment horizontal="center"/>
    </xf>
    <xf numFmtId="167" fontId="4" fillId="0" borderId="0" xfId="1" applyNumberFormat="1" applyFont="1" applyAlignment="1">
      <alignment horizontal="right"/>
    </xf>
    <xf numFmtId="1" fontId="3" fillId="0" borderId="0" xfId="1" applyNumberFormat="1" applyFont="1" applyAlignment="1">
      <alignment horizontal="center"/>
    </xf>
    <xf numFmtId="167" fontId="3" fillId="0" borderId="0" xfId="1" applyNumberFormat="1" applyFont="1" applyAlignment="1">
      <alignment horizontal="right"/>
    </xf>
    <xf numFmtId="1" fontId="3" fillId="0" borderId="8" xfId="1" applyNumberFormat="1" applyFont="1" applyBorder="1" applyAlignment="1">
      <alignment horizontal="center"/>
    </xf>
    <xf numFmtId="167" fontId="3" fillId="0" borderId="8" xfId="1" applyNumberFormat="1" applyFont="1" applyBorder="1" applyAlignment="1">
      <alignment horizontal="right"/>
    </xf>
    <xf numFmtId="0" fontId="3" fillId="0" borderId="0" xfId="1" applyFont="1" applyAlignment="1">
      <alignment horizontal="center"/>
    </xf>
    <xf numFmtId="1" fontId="4" fillId="0" borderId="12" xfId="1" applyNumberFormat="1" applyFont="1" applyBorder="1" applyAlignment="1">
      <alignment horizontal="center"/>
    </xf>
    <xf numFmtId="167" fontId="4" fillId="0" borderId="12" xfId="1" applyNumberFormat="1" applyFont="1" applyBorder="1" applyAlignment="1">
      <alignment horizontal="right"/>
    </xf>
    <xf numFmtId="167" fontId="3" fillId="0" borderId="0" xfId="1" applyNumberFormat="1" applyFont="1"/>
    <xf numFmtId="167" fontId="4" fillId="0" borderId="8" xfId="1" applyNumberFormat="1" applyFont="1" applyBorder="1"/>
    <xf numFmtId="167" fontId="3" fillId="0" borderId="8" xfId="1" applyNumberFormat="1" applyFont="1" applyBorder="1"/>
    <xf numFmtId="167" fontId="4" fillId="0" borderId="0" xfId="1" applyNumberFormat="1" applyFont="1"/>
    <xf numFmtId="0" fontId="3" fillId="0" borderId="7" xfId="1" applyFont="1" applyBorder="1"/>
    <xf numFmtId="0" fontId="3" fillId="0" borderId="8" xfId="1" applyFont="1" applyBorder="1"/>
    <xf numFmtId="0" fontId="3" fillId="0" borderId="9" xfId="1" applyFont="1" applyBorder="1"/>
    <xf numFmtId="0" fontId="3" fillId="2" borderId="0" xfId="1" applyFont="1" applyFill="1"/>
    <xf numFmtId="0" fontId="4" fillId="0" borderId="0" xfId="1" applyFont="1" applyAlignment="1">
      <alignment horizontal="center"/>
    </xf>
    <xf numFmtId="168" fontId="4" fillId="0" borderId="0" xfId="3" applyNumberFormat="1" applyFont="1" applyAlignment="1">
      <alignment horizontal="right"/>
    </xf>
    <xf numFmtId="1" fontId="3" fillId="0" borderId="0" xfId="2" applyNumberFormat="1" applyFont="1" applyAlignment="1">
      <alignment horizontal="right"/>
    </xf>
    <xf numFmtId="169" fontId="3" fillId="0" borderId="12" xfId="3" applyNumberFormat="1" applyFont="1" applyBorder="1" applyAlignment="1">
      <alignment horizontal="center"/>
    </xf>
    <xf numFmtId="168" fontId="3" fillId="0" borderId="12" xfId="3" applyNumberFormat="1" applyFont="1" applyBorder="1" applyAlignment="1">
      <alignment horizontal="right"/>
    </xf>
    <xf numFmtId="0" fontId="4" fillId="0" borderId="1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4" fillId="0" borderId="8" xfId="1" applyFont="1" applyBorder="1" applyAlignment="1">
      <alignment horizontal="center" vertical="center"/>
    </xf>
    <xf numFmtId="0" fontId="4" fillId="0" borderId="9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6" fillId="0" borderId="13" xfId="0" applyNumberFormat="1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14" fontId="6" fillId="0" borderId="13" xfId="0" applyNumberFormat="1" applyFont="1" applyBorder="1" applyAlignment="1">
      <alignment horizontal="center" vertical="center" wrapText="1"/>
    </xf>
    <xf numFmtId="170" fontId="6" fillId="0" borderId="13" xfId="4" applyNumberFormat="1" applyFont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 wrapText="1"/>
    </xf>
    <xf numFmtId="170" fontId="6" fillId="4" borderId="13" xfId="4" applyNumberFormat="1" applyFont="1" applyFill="1" applyBorder="1" applyAlignment="1">
      <alignment horizontal="center" vertical="center" wrapText="1"/>
    </xf>
    <xf numFmtId="0" fontId="6" fillId="4" borderId="13" xfId="0" applyNumberFormat="1" applyFont="1" applyFill="1" applyBorder="1" applyAlignment="1">
      <alignment horizontal="center" vertical="center" wrapText="1"/>
    </xf>
    <xf numFmtId="0" fontId="6" fillId="5" borderId="13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center" vertical="center" wrapText="1"/>
    </xf>
    <xf numFmtId="0" fontId="6" fillId="6" borderId="13" xfId="0" applyNumberFormat="1" applyFont="1" applyFill="1" applyBorder="1" applyAlignment="1">
      <alignment horizontal="center" vertical="center" wrapText="1"/>
    </xf>
    <xf numFmtId="170" fontId="6" fillId="7" borderId="13" xfId="4" applyNumberFormat="1" applyFont="1" applyFill="1" applyBorder="1" applyAlignment="1">
      <alignment horizontal="center" vertical="center" wrapText="1"/>
    </xf>
    <xf numFmtId="0" fontId="6" fillId="8" borderId="13" xfId="0" applyFont="1" applyFill="1" applyBorder="1" applyAlignment="1">
      <alignment horizontal="center" vertical="center" wrapText="1"/>
    </xf>
    <xf numFmtId="0" fontId="7" fillId="0" borderId="13" xfId="0" applyNumberFormat="1" applyFont="1" applyBorder="1" applyAlignment="1">
      <alignment vertical="center"/>
    </xf>
    <xf numFmtId="0" fontId="7" fillId="0" borderId="13" xfId="0" applyFont="1" applyBorder="1" applyAlignment="1">
      <alignment vertical="center"/>
    </xf>
    <xf numFmtId="14" fontId="7" fillId="0" borderId="13" xfId="0" quotePrefix="1" applyNumberFormat="1" applyFont="1" applyBorder="1" applyAlignment="1">
      <alignment vertical="center"/>
    </xf>
    <xf numFmtId="170" fontId="7" fillId="0" borderId="13" xfId="4" applyNumberFormat="1" applyFont="1" applyBorder="1" applyAlignment="1">
      <alignment vertical="center"/>
    </xf>
    <xf numFmtId="0" fontId="7" fillId="0" borderId="13" xfId="4" applyNumberFormat="1" applyFont="1" applyBorder="1" applyAlignment="1">
      <alignment vertical="center"/>
    </xf>
    <xf numFmtId="14" fontId="7" fillId="0" borderId="13" xfId="0" applyNumberFormat="1" applyFont="1" applyBorder="1" applyAlignment="1">
      <alignment vertical="center"/>
    </xf>
    <xf numFmtId="0" fontId="7" fillId="0" borderId="0" xfId="0" applyNumberFormat="1" applyFont="1" applyAlignment="1"/>
    <xf numFmtId="0" fontId="7" fillId="0" borderId="0" xfId="0" applyFont="1" applyAlignment="1"/>
    <xf numFmtId="14" fontId="7" fillId="0" borderId="0" xfId="0" applyNumberFormat="1" applyFont="1" applyAlignment="1"/>
    <xf numFmtId="170" fontId="7" fillId="0" borderId="0" xfId="4" applyNumberFormat="1" applyFont="1" applyAlignmen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</cellXfs>
  <cellStyles count="5">
    <cellStyle name="Millares 2 2" xfId="3"/>
    <cellStyle name="Millares 3" xfId="2"/>
    <cellStyle name="Moneda" xfId="4" builtinId="4"/>
    <cellStyle name="Normal" xfId="0" builtinId="0"/>
    <cellStyle name="Normal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31750</xdr:colOff>
      <xdr:row>1</xdr:row>
      <xdr:rowOff>88900</xdr:rowOff>
    </xdr:from>
    <xdr:ext cx="1852084" cy="80909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2750526A-2801-47DC-B913-2CA6ACAE29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600" y="165100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57150</xdr:colOff>
      <xdr:row>1</xdr:row>
      <xdr:rowOff>107950</xdr:rowOff>
    </xdr:from>
    <xdr:ext cx="1619250" cy="707381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60BB5BA-885F-4A42-8166-F703CAF434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300" y="273050"/>
          <a:ext cx="1619250" cy="7073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aranag\Downloads\ESTADO%20DE%20CARTERA%20CARLOS%20ANDRES%20PINILL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 IPS"/>
      <sheetName val="TD"/>
      <sheetName val="ESTADO DE CADA FACTURA"/>
      <sheetName val="FOR-CSA-018"/>
      <sheetName val="CIRCULAR 030"/>
    </sheetNames>
    <sheetDataSet>
      <sheetData sheetId="0" refreshError="1"/>
      <sheetData sheetId="1" refreshError="1"/>
      <sheetData sheetId="2" refreshError="1"/>
      <sheetData sheetId="3" refreshError="1">
        <row r="12">
          <cell r="C12" t="str">
            <v>Señores : carlos andres ortiz pinilla</v>
          </cell>
        </row>
        <row r="37">
          <cell r="C37" t="str">
            <v>Nombre</v>
          </cell>
        </row>
        <row r="38">
          <cell r="C38" t="str">
            <v>Cargo</v>
          </cell>
        </row>
      </sheetData>
      <sheetData sheetId="4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uan Camilo Paez Ramirez" refreshedDate="45652.353307291669" createdVersion="5" refreshedVersion="5" minRefreshableVersion="3" recordCount="23">
  <cacheSource type="worksheet">
    <worksheetSource ref="A2:AR25" sheet="Hoja1"/>
  </cacheSource>
  <cacheFields count="44">
    <cacheField name="NIT IPS" numFmtId="0">
      <sharedItems containsSemiMixedTypes="0" containsString="0" containsNumber="1" containsInteger="1" minValue="891408918" maxValue="891408918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81903" maxValue="173329"/>
    </cacheField>
    <cacheField name="FACT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21-06-28T00:00:00" maxDate="2024-10-19T00:00:00"/>
    </cacheField>
    <cacheField name="IPS Fecha radicado" numFmtId="14">
      <sharedItems containsSemiMixedTypes="0" containsNonDate="0" containsDate="1" containsString="0" minDate="2021-07-16T00:00:00" maxDate="2024-11-02T00:00:00"/>
    </cacheField>
    <cacheField name="IPS Valor Factura" numFmtId="170">
      <sharedItems containsSemiMixedTypes="0" containsString="0" containsNumber="1" containsInteger="1" minValue="7800" maxValue="817515"/>
    </cacheField>
    <cacheField name="IPS Saldo Factura" numFmtId="170">
      <sharedItems containsSemiMixedTypes="0" containsString="0" containsNumber="1" containsInteger="1" minValue="7800" maxValue="817515"/>
    </cacheField>
    <cacheField name="ESTADO CARTERA ANTERIOR" numFmtId="0">
      <sharedItems/>
    </cacheField>
    <cacheField name="ESTADO EPS 26-12-2024" numFmtId="0">
      <sharedItems count="4">
        <s v="Factura devuelta"/>
        <s v="Factura no radicada"/>
        <s v="Factura cancelada"/>
        <s v="Factura pendiente en programacion de pago"/>
      </sharedItems>
    </cacheField>
    <cacheField name="POR PAGAR SAP" numFmtId="170">
      <sharedItems containsSemiMixedTypes="0" containsString="0" containsNumber="1" containsInteger="1" minValue="0" maxValue="0"/>
    </cacheField>
    <cacheField name="DOC CONTA" numFmtId="0">
      <sharedItems containsNonDate="0" containsString="0" containsBlank="1"/>
    </cacheField>
    <cacheField name="ESTADO BOX" numFmtId="0">
      <sharedItems containsBlank="1"/>
    </cacheField>
    <cacheField name="FECHA FACT" numFmtId="14">
      <sharedItems containsNonDate="0" containsDate="1" containsString="0" containsBlank="1" minDate="2021-06-28T00:00:00" maxDate="2024-10-19T00:00:00"/>
    </cacheField>
    <cacheField name="FECHA RAD" numFmtId="14">
      <sharedItems containsNonDate="0" containsDate="1" containsString="0" containsBlank="1" minDate="2024-09-02T00:00:00" maxDate="2024-11-02T00:00:00"/>
    </cacheField>
    <cacheField name="FECHA DEV" numFmtId="14">
      <sharedItems containsNonDate="0" containsDate="1" containsString="0" containsBlank="1" minDate="2024-11-18T00:00:00" maxDate="2024-11-19T00:00:00"/>
    </cacheField>
    <cacheField name="VALOR BRUTO" numFmtId="170">
      <sharedItems containsSemiMixedTypes="0" containsString="0" containsNumber="1" containsInteger="1" minValue="0" maxValue="817515"/>
    </cacheField>
    <cacheField name="GLOSA PDTE" numFmtId="170">
      <sharedItems containsSemiMixedTypes="0" containsString="0" containsNumber="1" containsInteger="1" minValue="0" maxValue="0"/>
    </cacheField>
    <cacheField name="GLOSA ACEPTADA" numFmtId="170">
      <sharedItems containsSemiMixedTypes="0" containsString="0" containsNumber="1" containsInteger="1" minValue="0" maxValue="0"/>
    </cacheField>
    <cacheField name="DEVOLUCION" numFmtId="170">
      <sharedItems containsSemiMixedTypes="0" containsString="0" containsNumber="1" containsInteger="1" minValue="0" maxValue="817515"/>
    </cacheField>
    <cacheField name="Devolucion Aceptada" numFmtId="0">
      <sharedItems containsNonDate="0" containsString="0" containsBlank="1"/>
    </cacheField>
    <cacheField name="Observacion Devolucion" numFmtId="0">
      <sharedItems containsBlank="1" longText="1"/>
    </cacheField>
    <cacheField name="Valor_Glosa y Devolución" numFmtId="170">
      <sharedItems containsSemiMixedTypes="0" containsString="0" containsNumber="1" containsInteger="1" minValue="0" maxValue="817515"/>
    </cacheField>
    <cacheField name="TIPIFICACION" numFmtId="0">
      <sharedItems containsBlank="1"/>
    </cacheField>
    <cacheField name="CONCEPTO GLOSA Y DEVOLUCION" numFmtId="0">
      <sharedItems containsBlank="1" longText="1"/>
    </cacheField>
    <cacheField name="TIPIFICACION OBJECION" numFmtId="0">
      <sharedItems containsBlank="1"/>
    </cacheField>
    <cacheField name="TIPO DE SERVICIO" numFmtId="0">
      <sharedItems containsString="0" containsBlank="1" containsNumber="1" containsInteger="1" minValue="0" maxValue="0"/>
    </cacheField>
    <cacheField name="AMBITO" numFmtId="0">
      <sharedItems containsString="0" containsBlank="1" containsNumber="1" containsInteger="1" minValue="0" maxValue="0"/>
    </cacheField>
    <cacheField name="FACTURA CANCELADA" numFmtId="170">
      <sharedItems containsSemiMixedTypes="0" containsString="0" containsNumber="1" containsInteger="1" minValue="0" maxValue="397066"/>
    </cacheField>
    <cacheField name="FACTURA DEVUELTA" numFmtId="170">
      <sharedItems containsSemiMixedTypes="0" containsString="0" containsNumber="1" containsInteger="1" minValue="0" maxValue="817515"/>
    </cacheField>
    <cacheField name="FACTURA NO RADICADA" numFmtId="170">
      <sharedItems containsSemiMixedTypes="0" containsString="0" containsNumber="1" containsInteger="1" minValue="0" maxValue="143213"/>
    </cacheField>
    <cacheField name="VALOR ACEPTADO" numFmtId="170">
      <sharedItems containsSemiMixedTypes="0" containsString="0" containsNumber="1" containsInteger="1" minValue="0" maxValue="0"/>
    </cacheField>
    <cacheField name="GLOSA PDTE2" numFmtId="170">
      <sharedItems containsSemiMixedTypes="0" containsString="0" containsNumber="1" containsInteger="1" minValue="0" maxValue="0"/>
    </cacheField>
    <cacheField name="FACTURA EN PROGRAMACION DE PAGO" numFmtId="170">
      <sharedItems containsSemiMixedTypes="0" containsString="0" containsNumber="1" containsInteger="1" minValue="0" maxValue="315488"/>
    </cacheField>
    <cacheField name="FACTURA EN PROCESO INTERNO" numFmtId="170">
      <sharedItems containsSemiMixedTypes="0" containsString="0" containsNumber="1" containsInteger="1" minValue="0" maxValue="0"/>
    </cacheField>
    <cacheField name="FACTURACION COVID" numFmtId="170">
      <sharedItems containsSemiMixedTypes="0" containsString="0" containsNumber="1" containsInteger="1" minValue="0" maxValue="0"/>
    </cacheField>
    <cacheField name="VALO CANCELADO SAP" numFmtId="170">
      <sharedItems containsSemiMixedTypes="0" containsString="0" containsNumber="1" containsInteger="1" minValue="0" maxValue="397066"/>
    </cacheField>
    <cacheField name="RETENCION" numFmtId="170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2201575312" maxValue="2201575312"/>
    </cacheField>
    <cacheField name="FECHA COMPENSACION SAP" numFmtId="14">
      <sharedItems containsBlank="1"/>
    </cacheField>
    <cacheField name="OBSE PAGO" numFmtId="0">
      <sharedItems containsNonDate="0" containsString="0" containsBlank="1"/>
    </cacheField>
    <cacheField name="VALOR TRANFERENCIA" numFmtId="170">
      <sharedItems containsSemiMixedTypes="0" containsString="0" containsNumber="1" containsInteger="1" minValue="0" maxValue="51366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3">
  <r>
    <n v="891408918"/>
    <s v="E.S.E HOSP SAN JOSE BELEN DE UMBRIA"/>
    <s v="PE"/>
    <n v="168001"/>
    <s v="PE168001"/>
    <s v="891408918_PE168001"/>
    <d v="2024-09-02T00:00:00"/>
    <d v="2024-09-02T00:00:00"/>
    <n v="817515"/>
    <n v="817515"/>
    <s v="Factura no radicada"/>
    <x v="0"/>
    <n v="0"/>
    <m/>
    <s v="Devuelta"/>
    <d v="2024-07-28T00:00:00"/>
    <d v="2024-09-02T00:00:00"/>
    <d v="2024-11-18T00:00:00"/>
    <n v="817515"/>
    <n v="0"/>
    <n v="0"/>
    <n v="817515"/>
    <m/>
    <s v="AUT: SE REALIZA DEVOLUCIÓN DE FACTURA CON SOPORTES COMPLETOS, FACTURA NO CUENTA CON AUTORIZACIÓN PARA LOS SERVICIOS FACTURADOS, FAVOR COMUNICARSE CON EL ÁREA  ENCARGADA, SOLICITARLA A LA CAP, CORREO ELECTRÓNICO: autorizacionescap@epsdelagente.com.co. UNA VEZ SUBSANADA LA DEVOLUCIÓN , LA FACTURA QUEDA SUJETA A AUDITORÍA INTEGRAL"/>
    <n v="817515"/>
    <s v="DEVOLUCION"/>
    <s v="AUT: SE REALIZA DEVOLUCIÓN DE FACTURA CON SOPORTES COMPLETOS, FACTURA NO CUENTA CON AUTORIZACIÓN PARA LOS SERVICIOS FACTURADOS, FAVOR COMUNICARSE CON EL ÁREA  ENCARGADA, SOLICITARLA A LA CAP, CORREO ELECTRÓNICO: autorizacionescap@epsdelagente.com.co. UNA VEZ SUBSANADA LA DEVOLUCIÓN , LA FACTURA QUEDA SUJETA A AUDITORÍA INTEGRAL"/>
    <s v="AUTORIZACION"/>
    <n v="0"/>
    <n v="0"/>
    <n v="0"/>
    <n v="817515"/>
    <n v="0"/>
    <n v="0"/>
    <n v="0"/>
    <n v="0"/>
    <n v="0"/>
    <n v="0"/>
    <n v="0"/>
    <n v="0"/>
    <m/>
    <m/>
    <m/>
    <n v="0"/>
  </r>
  <r>
    <n v="891408918"/>
    <s v="E.S.E HOSP SAN JOSE BELEN DE UMBRIA"/>
    <s v="PE"/>
    <n v="81903"/>
    <s v="PE81903"/>
    <s v="891408918_PE81903"/>
    <d v="2021-06-28T00:00:00"/>
    <d v="2021-07-16T00:00:00"/>
    <n v="60301"/>
    <n v="60301"/>
    <s v="Factura no radicada"/>
    <x v="1"/>
    <n v="0"/>
    <m/>
    <s v="Para cargar RIPS o soportes"/>
    <d v="2021-06-28T00:00:00"/>
    <m/>
    <m/>
    <n v="60301"/>
    <n v="0"/>
    <n v="0"/>
    <n v="0"/>
    <m/>
    <m/>
    <n v="0"/>
    <m/>
    <m/>
    <m/>
    <m/>
    <m/>
    <n v="0"/>
    <n v="0"/>
    <n v="60301"/>
    <n v="0"/>
    <n v="0"/>
    <n v="0"/>
    <n v="0"/>
    <n v="0"/>
    <n v="0"/>
    <n v="0"/>
    <m/>
    <m/>
    <m/>
    <n v="0"/>
  </r>
  <r>
    <n v="891408918"/>
    <s v="E.S.E HOSP SAN JOSE BELEN DE UMBRIA"/>
    <s v="PE"/>
    <n v="100597"/>
    <s v="PE100597"/>
    <s v="891408918_PE100597"/>
    <d v="2021-10-06T00:00:00"/>
    <d v="2021-11-09T00:00:00"/>
    <n v="61006"/>
    <n v="61006"/>
    <s v="Factura no radicada"/>
    <x v="1"/>
    <n v="0"/>
    <m/>
    <s v="Para cargar RIPS o soportes"/>
    <d v="2021-10-06T00:00:00"/>
    <m/>
    <m/>
    <n v="61006"/>
    <n v="0"/>
    <n v="0"/>
    <n v="0"/>
    <m/>
    <m/>
    <n v="0"/>
    <m/>
    <m/>
    <m/>
    <m/>
    <m/>
    <n v="0"/>
    <n v="0"/>
    <n v="61006"/>
    <n v="0"/>
    <n v="0"/>
    <n v="0"/>
    <n v="0"/>
    <n v="0"/>
    <n v="0"/>
    <n v="0"/>
    <m/>
    <m/>
    <m/>
    <n v="0"/>
  </r>
  <r>
    <n v="891408918"/>
    <s v="E.S.E HOSP SAN JOSE BELEN DE UMBRIA"/>
    <s v="PE"/>
    <n v="126996"/>
    <s v="PE126996"/>
    <s v="891408918_PE126996"/>
    <d v="2022-10-04T00:00:00"/>
    <d v="2022-11-18T00:00:00"/>
    <n v="65700"/>
    <n v="65700"/>
    <s v="Factura no radicada"/>
    <x v="1"/>
    <n v="0"/>
    <m/>
    <s v="Para cargar RIPS o soportes"/>
    <d v="2022-10-04T00:00:00"/>
    <m/>
    <m/>
    <n v="65700"/>
    <n v="0"/>
    <n v="0"/>
    <n v="0"/>
    <m/>
    <m/>
    <n v="0"/>
    <m/>
    <m/>
    <m/>
    <m/>
    <m/>
    <n v="0"/>
    <n v="0"/>
    <n v="65700"/>
    <n v="0"/>
    <n v="0"/>
    <n v="0"/>
    <n v="0"/>
    <n v="0"/>
    <n v="0"/>
    <n v="0"/>
    <m/>
    <m/>
    <m/>
    <n v="0"/>
  </r>
  <r>
    <n v="891408918"/>
    <s v="E.S.E HOSP SAN JOSE BELEN DE UMBRIA"/>
    <s v="PE"/>
    <n v="116339"/>
    <s v="PE116339"/>
    <s v="891408918_PE116339"/>
    <d v="2022-05-14T00:00:00"/>
    <d v="2022-06-17T00:00:00"/>
    <n v="66405"/>
    <n v="66405"/>
    <s v="Factura no radicada"/>
    <x v="1"/>
    <n v="0"/>
    <m/>
    <s v="Para cargar RIPS o soportes"/>
    <d v="2022-05-14T00:00:00"/>
    <m/>
    <m/>
    <n v="66405"/>
    <n v="0"/>
    <n v="0"/>
    <n v="0"/>
    <m/>
    <m/>
    <n v="0"/>
    <m/>
    <m/>
    <m/>
    <m/>
    <m/>
    <n v="0"/>
    <n v="0"/>
    <n v="66405"/>
    <n v="0"/>
    <n v="0"/>
    <n v="0"/>
    <n v="0"/>
    <n v="0"/>
    <n v="0"/>
    <n v="0"/>
    <m/>
    <m/>
    <m/>
    <n v="0"/>
  </r>
  <r>
    <n v="891408918"/>
    <s v="E.S.E HOSP SAN JOSE BELEN DE UMBRIA"/>
    <s v="PE"/>
    <n v="110484"/>
    <s v="PE110484"/>
    <s v="891408918_PE110484"/>
    <d v="2022-03-17T00:00:00"/>
    <d v="2022-03-17T00:00:00"/>
    <n v="66487"/>
    <n v="66487"/>
    <s v="Factura no radicada"/>
    <x v="1"/>
    <n v="0"/>
    <m/>
    <s v="Para cargar RIPS o soportes"/>
    <d v="2022-02-21T00:00:00"/>
    <m/>
    <m/>
    <n v="66487"/>
    <n v="0"/>
    <n v="0"/>
    <n v="0"/>
    <m/>
    <m/>
    <n v="0"/>
    <m/>
    <m/>
    <m/>
    <m/>
    <m/>
    <n v="0"/>
    <n v="0"/>
    <n v="66487"/>
    <n v="0"/>
    <n v="0"/>
    <n v="0"/>
    <n v="0"/>
    <n v="0"/>
    <n v="0"/>
    <n v="0"/>
    <m/>
    <m/>
    <m/>
    <n v="0"/>
  </r>
  <r>
    <n v="891408918"/>
    <s v="E.S.E HOSP SAN JOSE BELEN DE UMBRIA"/>
    <s v="PE"/>
    <n v="119859"/>
    <s v="PE119859"/>
    <s v="891408918_PE119859"/>
    <d v="2022-06-28T00:00:00"/>
    <d v="2022-07-08T00:00:00"/>
    <n v="67611"/>
    <n v="67611"/>
    <s v="Factura no radicada"/>
    <x v="1"/>
    <n v="0"/>
    <m/>
    <s v="Para cargar RIPS o soportes"/>
    <d v="2022-06-28T00:00:00"/>
    <m/>
    <m/>
    <n v="67611"/>
    <n v="0"/>
    <n v="0"/>
    <n v="0"/>
    <m/>
    <m/>
    <n v="0"/>
    <m/>
    <m/>
    <m/>
    <m/>
    <m/>
    <n v="0"/>
    <n v="0"/>
    <n v="67611"/>
    <n v="0"/>
    <n v="0"/>
    <n v="0"/>
    <n v="0"/>
    <n v="0"/>
    <n v="0"/>
    <n v="0"/>
    <m/>
    <m/>
    <m/>
    <n v="0"/>
  </r>
  <r>
    <n v="891408918"/>
    <s v="E.S.E HOSP SAN JOSE BELEN DE UMBRIA"/>
    <s v="PE"/>
    <n v="150518"/>
    <s v="PE150518"/>
    <s v="891408918_PE150518"/>
    <d v="2023-10-31T00:00:00"/>
    <d v="2023-11-04T00:00:00"/>
    <n v="76200"/>
    <n v="76200"/>
    <s v="Factura no radicada"/>
    <x v="1"/>
    <n v="0"/>
    <m/>
    <s v="Para cargar RIPS o soportes"/>
    <d v="2023-10-31T00:00:00"/>
    <m/>
    <m/>
    <n v="76200"/>
    <n v="0"/>
    <n v="0"/>
    <n v="0"/>
    <m/>
    <m/>
    <n v="0"/>
    <m/>
    <m/>
    <m/>
    <m/>
    <m/>
    <n v="0"/>
    <n v="0"/>
    <n v="76200"/>
    <n v="0"/>
    <n v="0"/>
    <n v="0"/>
    <n v="0"/>
    <n v="0"/>
    <n v="0"/>
    <n v="0"/>
    <m/>
    <m/>
    <m/>
    <n v="0"/>
  </r>
  <r>
    <n v="891408918"/>
    <s v="E.S.E HOSP SAN JOSE BELEN DE UMBRIA"/>
    <s v="PE"/>
    <n v="148912"/>
    <s v="PE148912"/>
    <s v="891408918_PE148912"/>
    <d v="2023-09-28T00:00:00"/>
    <d v="2023-10-20T00:00:00"/>
    <n v="76816"/>
    <n v="76816"/>
    <s v="Factura no radicada"/>
    <x v="1"/>
    <n v="0"/>
    <m/>
    <s v="Para cargar RIPS o soportes"/>
    <d v="2023-09-28T00:00:00"/>
    <m/>
    <m/>
    <n v="76816"/>
    <n v="0"/>
    <n v="0"/>
    <n v="0"/>
    <m/>
    <m/>
    <n v="0"/>
    <m/>
    <m/>
    <m/>
    <m/>
    <m/>
    <n v="0"/>
    <n v="0"/>
    <n v="76816"/>
    <n v="0"/>
    <n v="0"/>
    <n v="0"/>
    <n v="0"/>
    <n v="0"/>
    <n v="0"/>
    <n v="0"/>
    <m/>
    <m/>
    <m/>
    <n v="0"/>
  </r>
  <r>
    <n v="891408918"/>
    <s v="E.S.E HOSP SAN JOSE BELEN DE UMBRIA"/>
    <s v="PE"/>
    <n v="125743"/>
    <s v="PE125743"/>
    <s v="891408918_PE125743"/>
    <d v="2022-10-07T00:00:00"/>
    <d v="2022-10-07T00:00:00"/>
    <n v="86000"/>
    <n v="86000"/>
    <s v="Factura no radicada"/>
    <x v="1"/>
    <n v="0"/>
    <m/>
    <s v="Para cargar RIPS o soportes"/>
    <d v="2022-09-15T00:00:00"/>
    <m/>
    <m/>
    <n v="86000"/>
    <n v="0"/>
    <n v="0"/>
    <n v="0"/>
    <m/>
    <m/>
    <n v="0"/>
    <m/>
    <m/>
    <m/>
    <m/>
    <m/>
    <n v="0"/>
    <n v="0"/>
    <n v="86000"/>
    <n v="0"/>
    <n v="0"/>
    <n v="0"/>
    <n v="0"/>
    <n v="0"/>
    <n v="0"/>
    <n v="0"/>
    <m/>
    <m/>
    <m/>
    <n v="0"/>
  </r>
  <r>
    <n v="891408918"/>
    <s v="E.S.E HOSP SAN JOSE BELEN DE UMBRIA"/>
    <s v="PE"/>
    <n v="100564"/>
    <s v="PE100564"/>
    <s v="891408918_PE100564"/>
    <d v="2021-10-06T00:00:00"/>
    <d v="2021-11-09T00:00:00"/>
    <n v="108657"/>
    <n v="108657"/>
    <s v="Factura no radicada"/>
    <x v="1"/>
    <n v="0"/>
    <m/>
    <s v="Para cargar RIPS o soportes"/>
    <d v="2021-10-06T00:00:00"/>
    <m/>
    <m/>
    <n v="108657"/>
    <n v="0"/>
    <n v="0"/>
    <n v="0"/>
    <m/>
    <m/>
    <n v="0"/>
    <m/>
    <m/>
    <m/>
    <m/>
    <m/>
    <n v="0"/>
    <n v="0"/>
    <n v="108657"/>
    <n v="0"/>
    <n v="0"/>
    <n v="0"/>
    <n v="0"/>
    <n v="0"/>
    <n v="0"/>
    <n v="0"/>
    <m/>
    <m/>
    <m/>
    <n v="0"/>
  </r>
  <r>
    <n v="891408918"/>
    <s v="E.S.E HOSP SAN JOSE BELEN DE UMBRIA"/>
    <s v="PE"/>
    <n v="126627"/>
    <s v="PE126627"/>
    <s v="891408918_PE126627"/>
    <d v="2022-09-28T00:00:00"/>
    <d v="2022-10-07T00:00:00"/>
    <n v="120609"/>
    <n v="120609"/>
    <s v="Factura no radicada"/>
    <x v="1"/>
    <n v="0"/>
    <m/>
    <s v="Para cargar RIPS o soportes"/>
    <d v="2022-09-28T00:00:00"/>
    <m/>
    <m/>
    <n v="120609"/>
    <n v="0"/>
    <n v="0"/>
    <n v="0"/>
    <m/>
    <m/>
    <n v="0"/>
    <m/>
    <m/>
    <m/>
    <m/>
    <m/>
    <n v="0"/>
    <n v="0"/>
    <n v="120609"/>
    <n v="0"/>
    <n v="0"/>
    <n v="0"/>
    <n v="0"/>
    <n v="0"/>
    <n v="0"/>
    <n v="0"/>
    <m/>
    <m/>
    <m/>
    <n v="0"/>
  </r>
  <r>
    <n v="891408918"/>
    <s v="E.S.E HOSP SAN JOSE BELEN DE UMBRIA"/>
    <s v="PE"/>
    <n v="126419"/>
    <s v="PE126419"/>
    <s v="891408918_PE126419"/>
    <d v="2022-10-07T00:00:00"/>
    <d v="2022-10-07T00:00:00"/>
    <n v="120747"/>
    <n v="120747"/>
    <s v="Factura no radicada"/>
    <x v="1"/>
    <n v="0"/>
    <m/>
    <s v="Para cargar RIPS o soportes"/>
    <d v="2022-09-24T00:00:00"/>
    <m/>
    <m/>
    <n v="120747"/>
    <n v="0"/>
    <n v="0"/>
    <n v="0"/>
    <m/>
    <m/>
    <n v="0"/>
    <m/>
    <m/>
    <m/>
    <m/>
    <m/>
    <n v="0"/>
    <n v="0"/>
    <n v="120747"/>
    <n v="0"/>
    <n v="0"/>
    <n v="0"/>
    <n v="0"/>
    <n v="0"/>
    <n v="0"/>
    <n v="0"/>
    <m/>
    <m/>
    <m/>
    <n v="0"/>
  </r>
  <r>
    <n v="891408918"/>
    <s v="E.S.E HOSP SAN JOSE BELEN DE UMBRIA"/>
    <s v="PE"/>
    <n v="125814"/>
    <s v="PE125814"/>
    <s v="891408918_PE125814"/>
    <d v="2022-10-07T00:00:00"/>
    <d v="2022-10-07T00:00:00"/>
    <n v="143213"/>
    <n v="143213"/>
    <s v="Factura no radicada"/>
    <x v="1"/>
    <n v="0"/>
    <m/>
    <s v="Para cargar RIPS o soportes"/>
    <d v="2022-09-16T00:00:00"/>
    <m/>
    <m/>
    <n v="143213"/>
    <n v="0"/>
    <n v="0"/>
    <n v="0"/>
    <m/>
    <m/>
    <n v="0"/>
    <m/>
    <m/>
    <m/>
    <m/>
    <m/>
    <n v="0"/>
    <n v="0"/>
    <n v="143213"/>
    <n v="0"/>
    <n v="0"/>
    <n v="0"/>
    <n v="0"/>
    <n v="0"/>
    <n v="0"/>
    <n v="0"/>
    <m/>
    <m/>
    <m/>
    <n v="0"/>
  </r>
  <r>
    <n v="891408918"/>
    <s v="E.S.E HOSP SAN JOSE BELEN DE UMBRIA"/>
    <s v="PE"/>
    <n v="149867"/>
    <s v="PE149867"/>
    <s v="891408918_PE149867"/>
    <d v="2023-11-04T00:00:00"/>
    <d v="2023-11-04T00:00:00"/>
    <n v="67006"/>
    <n v="67006"/>
    <s v="Factura no radicada"/>
    <x v="1"/>
    <n v="0"/>
    <m/>
    <m/>
    <m/>
    <m/>
    <m/>
    <n v="0"/>
    <n v="0"/>
    <n v="0"/>
    <n v="0"/>
    <m/>
    <m/>
    <n v="0"/>
    <m/>
    <m/>
    <m/>
    <m/>
    <m/>
    <n v="0"/>
    <n v="0"/>
    <n v="67006"/>
    <n v="0"/>
    <n v="0"/>
    <n v="0"/>
    <n v="0"/>
    <n v="0"/>
    <n v="0"/>
    <n v="0"/>
    <m/>
    <m/>
    <m/>
    <n v="0"/>
  </r>
  <r>
    <n v="891408918"/>
    <s v="E.S.E HOSP SAN JOSE BELEN DE UMBRIA"/>
    <s v="PE"/>
    <n v="141402"/>
    <s v="PE141402"/>
    <s v="891408918_PE141402"/>
    <d v="2023-05-13T00:00:00"/>
    <d v="2023-06-15T00:00:00"/>
    <n v="76805"/>
    <n v="76805"/>
    <s v="Factura no radicada"/>
    <x v="1"/>
    <n v="0"/>
    <m/>
    <m/>
    <m/>
    <m/>
    <m/>
    <n v="0"/>
    <n v="0"/>
    <n v="0"/>
    <n v="0"/>
    <m/>
    <m/>
    <n v="0"/>
    <m/>
    <m/>
    <m/>
    <m/>
    <m/>
    <n v="0"/>
    <n v="0"/>
    <n v="76805"/>
    <n v="0"/>
    <n v="0"/>
    <n v="0"/>
    <n v="0"/>
    <n v="0"/>
    <n v="0"/>
    <n v="0"/>
    <m/>
    <m/>
    <m/>
    <n v="0"/>
  </r>
  <r>
    <n v="891408918"/>
    <s v="E.S.E HOSP SAN JOSE BELEN DE UMBRIA"/>
    <s v="PE"/>
    <n v="173088"/>
    <s v="PE173088"/>
    <s v="891408918_PE173088"/>
    <d v="2024-10-13T00:00:00"/>
    <d v="2024-10-21T00:00:00"/>
    <n v="397066"/>
    <n v="397066"/>
    <e v="#N/A"/>
    <x v="2"/>
    <n v="0"/>
    <m/>
    <s v="Finalizada"/>
    <d v="2024-10-13T00:00:00"/>
    <d v="2024-11-01T00:00:00"/>
    <m/>
    <n v="397066"/>
    <n v="0"/>
    <n v="0"/>
    <n v="0"/>
    <m/>
    <m/>
    <n v="0"/>
    <m/>
    <m/>
    <m/>
    <m/>
    <m/>
    <n v="397066"/>
    <n v="0"/>
    <n v="0"/>
    <n v="0"/>
    <n v="0"/>
    <n v="0"/>
    <n v="0"/>
    <n v="0"/>
    <n v="397066"/>
    <n v="0"/>
    <n v="2201575312"/>
    <s v="20.12.2024"/>
    <m/>
    <n v="513666"/>
  </r>
  <r>
    <n v="891408918"/>
    <s v="E.S.E HOSP SAN JOSE BELEN DE UMBRIA"/>
    <s v="PE"/>
    <n v="173329"/>
    <s v="PE173329"/>
    <s v="891408918_PE173329"/>
    <d v="2024-10-18T00:00:00"/>
    <d v="2024-11-01T00:00:00"/>
    <n v="85400"/>
    <n v="85400"/>
    <e v="#N/A"/>
    <x v="2"/>
    <n v="0"/>
    <m/>
    <s v="Finalizada"/>
    <d v="2024-10-18T00:00:00"/>
    <d v="2024-11-01T00:00:00"/>
    <m/>
    <n v="85400"/>
    <n v="0"/>
    <n v="0"/>
    <n v="0"/>
    <m/>
    <m/>
    <n v="0"/>
    <m/>
    <m/>
    <m/>
    <m/>
    <m/>
    <n v="85400"/>
    <n v="0"/>
    <n v="0"/>
    <n v="0"/>
    <n v="0"/>
    <n v="0"/>
    <n v="0"/>
    <n v="0"/>
    <n v="85400"/>
    <n v="0"/>
    <n v="2201575312"/>
    <s v="20.12.2024"/>
    <m/>
    <n v="513666"/>
  </r>
  <r>
    <n v="891408918"/>
    <s v="E.S.E HOSP SAN JOSE BELEN DE UMBRIA"/>
    <s v="PE"/>
    <n v="173051"/>
    <s v="PE173051"/>
    <s v="891408918_PE173051"/>
    <d v="2024-10-12T00:00:00"/>
    <d v="2024-10-21T00:00:00"/>
    <n v="31200"/>
    <n v="31200"/>
    <e v="#N/A"/>
    <x v="2"/>
    <n v="0"/>
    <m/>
    <s v="Finalizada"/>
    <d v="2024-10-12T00:00:00"/>
    <d v="2024-11-01T00:00:00"/>
    <m/>
    <n v="31200"/>
    <n v="0"/>
    <n v="0"/>
    <n v="0"/>
    <m/>
    <m/>
    <n v="0"/>
    <m/>
    <m/>
    <m/>
    <m/>
    <m/>
    <n v="31200"/>
    <n v="0"/>
    <n v="0"/>
    <n v="0"/>
    <n v="0"/>
    <n v="0"/>
    <n v="0"/>
    <n v="0"/>
    <n v="31200"/>
    <n v="0"/>
    <n v="2201575312"/>
    <s v="20.12.2024"/>
    <m/>
    <n v="513666"/>
  </r>
  <r>
    <n v="891408918"/>
    <s v="E.S.E HOSP SAN JOSE BELEN DE UMBRIA"/>
    <s v="PE"/>
    <n v="167738"/>
    <s v="PE167738"/>
    <s v="891408918_PE167738"/>
    <d v="2024-07-24T00:00:00"/>
    <d v="2024-09-02T00:00:00"/>
    <n v="7800"/>
    <n v="7800"/>
    <s v="Factura no radicada"/>
    <x v="3"/>
    <n v="0"/>
    <m/>
    <s v="Finalizada"/>
    <d v="2024-07-24T00:00:00"/>
    <d v="2024-09-02T00:00:00"/>
    <m/>
    <n v="7800"/>
    <n v="0"/>
    <n v="0"/>
    <n v="0"/>
    <m/>
    <m/>
    <n v="0"/>
    <m/>
    <m/>
    <m/>
    <m/>
    <m/>
    <n v="0"/>
    <n v="0"/>
    <n v="0"/>
    <n v="0"/>
    <n v="0"/>
    <n v="7800"/>
    <n v="0"/>
    <n v="0"/>
    <n v="0"/>
    <n v="0"/>
    <m/>
    <m/>
    <m/>
    <n v="0"/>
  </r>
  <r>
    <n v="891408918"/>
    <s v="E.S.E HOSP SAN JOSE BELEN DE UMBRIA"/>
    <s v="PE"/>
    <n v="167288"/>
    <s v="PE167288"/>
    <s v="891408918_PE167288"/>
    <d v="2024-07-17T00:00:00"/>
    <d v="2024-09-02T00:00:00"/>
    <n v="85400"/>
    <n v="85400"/>
    <s v="Factura no radicada"/>
    <x v="3"/>
    <n v="0"/>
    <m/>
    <s v="Finalizada"/>
    <d v="2024-07-17T00:00:00"/>
    <d v="2024-09-02T00:00:00"/>
    <m/>
    <n v="85400"/>
    <n v="0"/>
    <n v="0"/>
    <n v="0"/>
    <m/>
    <m/>
    <n v="0"/>
    <m/>
    <m/>
    <m/>
    <m/>
    <m/>
    <n v="0"/>
    <n v="0"/>
    <n v="0"/>
    <n v="0"/>
    <n v="0"/>
    <n v="85400"/>
    <n v="0"/>
    <n v="0"/>
    <n v="0"/>
    <n v="0"/>
    <m/>
    <m/>
    <m/>
    <n v="0"/>
  </r>
  <r>
    <n v="891408918"/>
    <s v="E.S.E HOSP SAN JOSE BELEN DE UMBRIA"/>
    <s v="PE"/>
    <n v="171107"/>
    <s v="PE171107"/>
    <s v="891408918_PE171107"/>
    <d v="2024-09-12T00:00:00"/>
    <d v="2024-09-18T00:00:00"/>
    <n v="88960"/>
    <n v="88960"/>
    <e v="#N/A"/>
    <x v="3"/>
    <n v="0"/>
    <m/>
    <s v="Finalizada"/>
    <d v="2024-09-12T00:00:00"/>
    <d v="2024-10-01T00:00:00"/>
    <m/>
    <n v="88960"/>
    <n v="0"/>
    <n v="0"/>
    <n v="0"/>
    <m/>
    <m/>
    <n v="0"/>
    <m/>
    <m/>
    <m/>
    <m/>
    <m/>
    <n v="0"/>
    <n v="0"/>
    <n v="0"/>
    <n v="0"/>
    <n v="0"/>
    <n v="88960"/>
    <n v="0"/>
    <n v="0"/>
    <n v="0"/>
    <n v="0"/>
    <m/>
    <m/>
    <m/>
    <n v="0"/>
  </r>
  <r>
    <n v="891408918"/>
    <s v="E.S.E HOSP SAN JOSE BELEN DE UMBRIA"/>
    <s v="PE"/>
    <n v="166551"/>
    <s v="PE166551"/>
    <s v="891408918_PE166551"/>
    <d v="2024-06-30T00:00:00"/>
    <d v="2024-09-02T00:00:00"/>
    <n v="315488"/>
    <n v="315488"/>
    <s v="Factura no radicada"/>
    <x v="3"/>
    <n v="0"/>
    <m/>
    <s v="Finalizada"/>
    <d v="2024-06-30T00:00:00"/>
    <d v="2024-09-02T00:00:00"/>
    <m/>
    <n v="322683"/>
    <n v="0"/>
    <n v="0"/>
    <n v="0"/>
    <m/>
    <m/>
    <n v="0"/>
    <m/>
    <m/>
    <m/>
    <m/>
    <m/>
    <n v="0"/>
    <n v="0"/>
    <n v="0"/>
    <n v="0"/>
    <n v="0"/>
    <n v="315488"/>
    <n v="0"/>
    <n v="0"/>
    <n v="0"/>
    <n v="0"/>
    <m/>
    <m/>
    <m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4" cacheId="26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C8" firstHeaderRow="0" firstDataRow="1" firstDataCol="1"/>
  <pivotFields count="44">
    <pivotField showAll="0"/>
    <pivotField showAll="0"/>
    <pivotField showAll="0"/>
    <pivotField showAll="0"/>
    <pivotField showAll="0"/>
    <pivotField dataField="1" showAll="0"/>
    <pivotField numFmtId="14" showAll="0"/>
    <pivotField numFmtId="14" showAll="0"/>
    <pivotField numFmtId="170" showAll="0"/>
    <pivotField dataField="1" numFmtId="170" showAll="0"/>
    <pivotField showAll="0"/>
    <pivotField axis="axisRow" showAll="0">
      <items count="5">
        <item x="2"/>
        <item x="0"/>
        <item x="1"/>
        <item x="3"/>
        <item t="default"/>
      </items>
    </pivotField>
    <pivotField numFmtId="170" showAll="0"/>
    <pivotField showAll="0"/>
    <pivotField showAll="0"/>
    <pivotField showAll="0"/>
    <pivotField showAll="0"/>
    <pivotField showAll="0"/>
    <pivotField numFmtId="170" showAll="0"/>
    <pivotField numFmtId="170" showAll="0"/>
    <pivotField numFmtId="170" showAll="0"/>
    <pivotField numFmtId="170" showAll="0"/>
    <pivotField showAll="0"/>
    <pivotField showAll="0"/>
    <pivotField numFmtId="170" showAll="0"/>
    <pivotField showAll="0"/>
    <pivotField showAll="0"/>
    <pivotField showAll="0"/>
    <pivotField showAll="0"/>
    <pivotField showAll="0"/>
    <pivotField numFmtId="170" showAll="0"/>
    <pivotField numFmtId="170" showAll="0"/>
    <pivotField numFmtId="170" showAll="0"/>
    <pivotField numFmtId="170" showAll="0"/>
    <pivotField numFmtId="170" showAll="0"/>
    <pivotField numFmtId="170" showAll="0"/>
    <pivotField numFmtId="170" showAll="0"/>
    <pivotField numFmtId="170" showAll="0"/>
    <pivotField numFmtId="170" showAll="0"/>
    <pivotField numFmtId="170" showAll="0"/>
    <pivotField showAll="0"/>
    <pivotField showAll="0"/>
    <pivotField showAll="0"/>
    <pivotField numFmtId="170" showAll="0"/>
  </pivotFields>
  <rowFields count="1">
    <field x="11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Cuenta de LLAVE" fld="5" subtotal="count" baseField="0" baseItem="0"/>
    <dataField name="Suma de IPS Saldo Factura" fld="9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opLeftCell="A7" workbookViewId="0">
      <selection activeCell="G22" sqref="G22"/>
    </sheetView>
  </sheetViews>
  <sheetFormatPr baseColWidth="10" defaultRowHeight="14"/>
  <sheetData>
    <row r="1" spans="1:6">
      <c r="A1" t="s">
        <v>0</v>
      </c>
      <c r="B1" t="s">
        <v>1</v>
      </c>
      <c r="D1" t="s">
        <v>2</v>
      </c>
    </row>
    <row r="2" spans="1:6">
      <c r="A2" t="s">
        <v>3</v>
      </c>
      <c r="B2" t="s">
        <v>4</v>
      </c>
      <c r="C2" t="s">
        <v>5</v>
      </c>
      <c r="D2" t="s">
        <v>6</v>
      </c>
      <c r="E2" t="s">
        <v>7</v>
      </c>
      <c r="F2" t="s">
        <v>8</v>
      </c>
    </row>
    <row r="3" spans="1:6">
      <c r="A3" t="s">
        <v>9</v>
      </c>
      <c r="B3" t="s">
        <v>10</v>
      </c>
      <c r="C3" t="s">
        <v>11</v>
      </c>
      <c r="D3">
        <v>44375.768055555556</v>
      </c>
      <c r="E3">
        <v>44393</v>
      </c>
      <c r="F3">
        <v>60301</v>
      </c>
    </row>
    <row r="4" spans="1:6">
      <c r="A4" t="s">
        <v>9</v>
      </c>
      <c r="B4" t="s">
        <v>10</v>
      </c>
      <c r="C4" t="s">
        <v>12</v>
      </c>
      <c r="D4">
        <v>44475.321527777778</v>
      </c>
      <c r="E4">
        <v>44509</v>
      </c>
      <c r="F4">
        <v>108657</v>
      </c>
    </row>
    <row r="5" spans="1:6">
      <c r="A5" t="s">
        <v>9</v>
      </c>
      <c r="B5" t="s">
        <v>10</v>
      </c>
      <c r="C5" t="s">
        <v>13</v>
      </c>
      <c r="D5">
        <v>44475.537499999999</v>
      </c>
      <c r="E5">
        <v>44509</v>
      </c>
      <c r="F5">
        <v>61006</v>
      </c>
    </row>
    <row r="6" spans="1:6">
      <c r="A6" t="s">
        <v>9</v>
      </c>
      <c r="B6" t="s">
        <v>10</v>
      </c>
      <c r="C6" t="s">
        <v>14</v>
      </c>
      <c r="D6">
        <v>44613.508333333331</v>
      </c>
      <c r="E6">
        <v>44637</v>
      </c>
      <c r="F6">
        <v>66487</v>
      </c>
    </row>
    <row r="7" spans="1:6">
      <c r="A7" t="s">
        <v>9</v>
      </c>
      <c r="B7" t="s">
        <v>10</v>
      </c>
      <c r="C7" t="s">
        <v>15</v>
      </c>
      <c r="D7">
        <v>44695.315972222219</v>
      </c>
      <c r="E7">
        <v>44729</v>
      </c>
      <c r="F7">
        <v>66405</v>
      </c>
    </row>
    <row r="8" spans="1:6">
      <c r="A8" t="s">
        <v>9</v>
      </c>
      <c r="B8" t="s">
        <v>10</v>
      </c>
      <c r="C8" t="s">
        <v>16</v>
      </c>
      <c r="D8">
        <v>44740.701388888891</v>
      </c>
      <c r="E8">
        <v>44750</v>
      </c>
      <c r="F8">
        <v>67611</v>
      </c>
    </row>
    <row r="9" spans="1:6">
      <c r="A9" t="s">
        <v>9</v>
      </c>
      <c r="B9" t="s">
        <v>10</v>
      </c>
      <c r="C9" t="s">
        <v>17</v>
      </c>
      <c r="D9">
        <v>44819.631944444445</v>
      </c>
      <c r="E9">
        <v>44841</v>
      </c>
      <c r="F9">
        <v>86000</v>
      </c>
    </row>
    <row r="10" spans="1:6">
      <c r="A10" t="s">
        <v>9</v>
      </c>
      <c r="B10" t="s">
        <v>10</v>
      </c>
      <c r="C10" t="s">
        <v>18</v>
      </c>
      <c r="D10">
        <v>44820.529861111114</v>
      </c>
      <c r="E10">
        <v>44841</v>
      </c>
      <c r="F10">
        <v>143213</v>
      </c>
    </row>
    <row r="11" spans="1:6">
      <c r="A11" t="s">
        <v>9</v>
      </c>
      <c r="B11" t="s">
        <v>10</v>
      </c>
      <c r="C11" t="s">
        <v>19</v>
      </c>
      <c r="D11">
        <v>44828.743750000001</v>
      </c>
      <c r="E11">
        <v>44841</v>
      </c>
      <c r="F11">
        <v>120747</v>
      </c>
    </row>
    <row r="12" spans="1:6">
      <c r="A12" t="s">
        <v>9</v>
      </c>
      <c r="B12" t="s">
        <v>10</v>
      </c>
      <c r="C12" t="s">
        <v>20</v>
      </c>
      <c r="D12">
        <v>44832.047222222223</v>
      </c>
      <c r="E12">
        <v>44841</v>
      </c>
      <c r="F12">
        <v>120609</v>
      </c>
    </row>
    <row r="13" spans="1:6">
      <c r="A13" t="s">
        <v>9</v>
      </c>
      <c r="B13" t="s">
        <v>10</v>
      </c>
      <c r="C13" t="s">
        <v>21</v>
      </c>
      <c r="D13">
        <v>44838.009027777778</v>
      </c>
      <c r="E13">
        <v>44883</v>
      </c>
      <c r="F13">
        <v>65700</v>
      </c>
    </row>
    <row r="14" spans="1:6">
      <c r="A14" t="s">
        <v>9</v>
      </c>
      <c r="B14" t="s">
        <v>10</v>
      </c>
      <c r="C14" t="s">
        <v>22</v>
      </c>
      <c r="D14">
        <v>45059.617361111108</v>
      </c>
      <c r="E14">
        <v>45092</v>
      </c>
      <c r="F14">
        <v>76805</v>
      </c>
    </row>
    <row r="15" spans="1:6">
      <c r="A15" t="s">
        <v>9</v>
      </c>
      <c r="B15" t="s">
        <v>10</v>
      </c>
      <c r="C15" t="s">
        <v>23</v>
      </c>
      <c r="D15">
        <v>45197.936111111114</v>
      </c>
      <c r="E15">
        <v>45219</v>
      </c>
      <c r="F15">
        <v>76816</v>
      </c>
    </row>
    <row r="16" spans="1:6">
      <c r="A16" t="s">
        <v>9</v>
      </c>
      <c r="B16" t="s">
        <v>10</v>
      </c>
      <c r="C16" t="s">
        <v>24</v>
      </c>
      <c r="D16">
        <v>45217.618750000001</v>
      </c>
      <c r="E16">
        <v>45234</v>
      </c>
      <c r="F16">
        <v>67006</v>
      </c>
    </row>
    <row r="17" spans="1:6">
      <c r="A17" t="s">
        <v>9</v>
      </c>
      <c r="B17" t="s">
        <v>10</v>
      </c>
      <c r="C17" t="s">
        <v>25</v>
      </c>
      <c r="D17">
        <v>45230.607638888891</v>
      </c>
      <c r="E17">
        <v>45234</v>
      </c>
      <c r="F17">
        <v>76200</v>
      </c>
    </row>
    <row r="18" spans="1:6">
      <c r="A18" t="s">
        <v>9</v>
      </c>
      <c r="B18" t="s">
        <v>10</v>
      </c>
      <c r="C18" t="s">
        <v>26</v>
      </c>
      <c r="D18">
        <v>45473.431250000001</v>
      </c>
      <c r="E18">
        <v>45537</v>
      </c>
      <c r="F18">
        <v>315488</v>
      </c>
    </row>
    <row r="19" spans="1:6">
      <c r="A19" t="s">
        <v>9</v>
      </c>
      <c r="B19" t="s">
        <v>10</v>
      </c>
      <c r="C19" t="s">
        <v>27</v>
      </c>
      <c r="D19">
        <v>45490.583333333336</v>
      </c>
      <c r="E19">
        <v>45537</v>
      </c>
      <c r="F19">
        <v>85400</v>
      </c>
    </row>
    <row r="20" spans="1:6">
      <c r="A20" t="s">
        <v>9</v>
      </c>
      <c r="B20" t="s">
        <v>10</v>
      </c>
      <c r="C20" t="s">
        <v>28</v>
      </c>
      <c r="D20">
        <v>45497.631249999999</v>
      </c>
      <c r="E20">
        <v>45537</v>
      </c>
      <c r="F20">
        <v>7800</v>
      </c>
    </row>
    <row r="21" spans="1:6">
      <c r="A21" t="s">
        <v>9</v>
      </c>
      <c r="B21" t="s">
        <v>10</v>
      </c>
      <c r="C21" t="s">
        <v>29</v>
      </c>
      <c r="D21">
        <v>45501.027777777781</v>
      </c>
      <c r="E21">
        <v>45537</v>
      </c>
      <c r="F21">
        <v>817515</v>
      </c>
    </row>
    <row r="22" spans="1:6">
      <c r="A22" t="s">
        <v>9</v>
      </c>
      <c r="B22" t="s">
        <v>10</v>
      </c>
      <c r="C22" t="s">
        <v>30</v>
      </c>
      <c r="D22">
        <v>45547.381249999999</v>
      </c>
      <c r="E22">
        <v>45553</v>
      </c>
      <c r="F22">
        <v>88960</v>
      </c>
    </row>
    <row r="23" spans="1:6">
      <c r="A23" t="s">
        <v>9</v>
      </c>
      <c r="B23" t="s">
        <v>10</v>
      </c>
      <c r="C23" t="s">
        <v>31</v>
      </c>
      <c r="D23">
        <v>45577.454861111109</v>
      </c>
      <c r="E23">
        <v>45586</v>
      </c>
      <c r="F23">
        <v>31200</v>
      </c>
    </row>
    <row r="24" spans="1:6">
      <c r="A24" t="s">
        <v>9</v>
      </c>
      <c r="B24" t="s">
        <v>10</v>
      </c>
      <c r="C24" t="s">
        <v>32</v>
      </c>
      <c r="D24">
        <v>45578.677777777775</v>
      </c>
      <c r="E24">
        <v>45586</v>
      </c>
      <c r="F24">
        <v>397066</v>
      </c>
    </row>
    <row r="25" spans="1:6">
      <c r="A25" t="s">
        <v>9</v>
      </c>
      <c r="B25" t="s">
        <v>10</v>
      </c>
      <c r="C25" t="s">
        <v>33</v>
      </c>
      <c r="D25">
        <v>45583.491666666669</v>
      </c>
      <c r="E25">
        <v>45597</v>
      </c>
      <c r="F25">
        <v>85400</v>
      </c>
    </row>
    <row r="26" spans="1:6">
      <c r="F26">
        <v>3092392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8"/>
  <sheetViews>
    <sheetView workbookViewId="0">
      <selection activeCell="A3" sqref="A3:C8"/>
    </sheetView>
  </sheetViews>
  <sheetFormatPr baseColWidth="10" defaultRowHeight="14"/>
  <cols>
    <col min="1" max="1" width="36.5" bestFit="1" customWidth="1"/>
    <col min="2" max="2" width="15.9140625" customWidth="1"/>
    <col min="3" max="3" width="24.08203125" bestFit="1" customWidth="1"/>
  </cols>
  <sheetData>
    <row r="3" spans="1:3">
      <c r="A3" s="85" t="s">
        <v>176</v>
      </c>
      <c r="B3" t="s">
        <v>174</v>
      </c>
      <c r="C3" t="s">
        <v>175</v>
      </c>
    </row>
    <row r="4" spans="1:3">
      <c r="A4" s="86" t="s">
        <v>173</v>
      </c>
      <c r="B4" s="84">
        <v>3</v>
      </c>
      <c r="C4" s="84">
        <v>513666</v>
      </c>
    </row>
    <row r="5" spans="1:3">
      <c r="A5" s="86" t="s">
        <v>120</v>
      </c>
      <c r="B5" s="84">
        <v>1</v>
      </c>
      <c r="C5" s="84">
        <v>817515</v>
      </c>
    </row>
    <row r="6" spans="1:3">
      <c r="A6" s="86" t="s">
        <v>142</v>
      </c>
      <c r="B6" s="84">
        <v>15</v>
      </c>
      <c r="C6" s="84">
        <v>1263563</v>
      </c>
    </row>
    <row r="7" spans="1:3">
      <c r="A7" s="86" t="s">
        <v>126</v>
      </c>
      <c r="B7" s="84">
        <v>4</v>
      </c>
      <c r="C7" s="84">
        <v>497648</v>
      </c>
    </row>
    <row r="8" spans="1:3">
      <c r="A8" s="86" t="s">
        <v>177</v>
      </c>
      <c r="B8" s="84">
        <v>23</v>
      </c>
      <c r="C8" s="84">
        <v>3092392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5"/>
  <sheetViews>
    <sheetView showGridLines="0" workbookViewId="0">
      <pane ySplit="2" topLeftCell="A3" activePane="bottomLeft" state="frozen"/>
      <selection pane="bottomLeft" activeCell="K3" sqref="K3"/>
    </sheetView>
  </sheetViews>
  <sheetFormatPr baseColWidth="10" defaultRowHeight="14"/>
  <sheetData>
    <row r="1" spans="1:44" s="81" customFormat="1" ht="10">
      <c r="A1" s="80"/>
      <c r="G1" s="82"/>
      <c r="H1" s="82"/>
      <c r="I1" s="83">
        <f>+SUBTOTAL(9,I3:I12104)</f>
        <v>3092392</v>
      </c>
      <c r="J1" s="83">
        <f>+SUBTOTAL(9,J3:J12104)</f>
        <v>3092392</v>
      </c>
      <c r="M1" s="83">
        <f>+SUBTOTAL(9,M3:M12104)</f>
        <v>0</v>
      </c>
      <c r="N1" s="80"/>
      <c r="S1" s="83">
        <f>+SUBTOTAL(9,S3:S12104)</f>
        <v>2955776</v>
      </c>
      <c r="T1" s="83">
        <f>+SUBTOTAL(9,T3:T12104)</f>
        <v>0</v>
      </c>
      <c r="U1" s="83">
        <f>+SUBTOTAL(9,U3:U12104)</f>
        <v>0</v>
      </c>
      <c r="V1" s="83">
        <f>+SUBTOTAL(9,V3:V12104)</f>
        <v>817515</v>
      </c>
      <c r="W1" s="83"/>
      <c r="X1" s="83"/>
      <c r="Y1" s="83">
        <f>+SUBTOTAL(9,Y3:Y12104)</f>
        <v>817515</v>
      </c>
      <c r="Z1" s="80"/>
      <c r="AA1" s="80"/>
      <c r="AB1" s="80"/>
      <c r="AC1" s="80"/>
      <c r="AD1" s="80"/>
      <c r="AE1" s="83">
        <f t="shared" ref="AE1:AM1" si="0">+SUBTOTAL(9,AE3:AE12104)</f>
        <v>513666</v>
      </c>
      <c r="AF1" s="83">
        <f t="shared" si="0"/>
        <v>817515</v>
      </c>
      <c r="AG1" s="83">
        <f t="shared" si="0"/>
        <v>1263563</v>
      </c>
      <c r="AH1" s="83">
        <f t="shared" si="0"/>
        <v>0</v>
      </c>
      <c r="AI1" s="83">
        <f t="shared" si="0"/>
        <v>0</v>
      </c>
      <c r="AJ1" s="83">
        <f t="shared" si="0"/>
        <v>497648</v>
      </c>
      <c r="AK1" s="83">
        <f t="shared" si="0"/>
        <v>0</v>
      </c>
      <c r="AL1" s="83">
        <f t="shared" si="0"/>
        <v>0</v>
      </c>
      <c r="AM1" s="83">
        <f t="shared" si="0"/>
        <v>513666</v>
      </c>
    </row>
    <row r="2" spans="1:44" ht="30">
      <c r="A2" s="61" t="s">
        <v>75</v>
      </c>
      <c r="B2" s="62" t="s">
        <v>76</v>
      </c>
      <c r="C2" s="62" t="s">
        <v>77</v>
      </c>
      <c r="D2" s="62" t="s">
        <v>78</v>
      </c>
      <c r="E2" s="62" t="s">
        <v>79</v>
      </c>
      <c r="F2" s="62" t="s">
        <v>80</v>
      </c>
      <c r="G2" s="63" t="s">
        <v>81</v>
      </c>
      <c r="H2" s="63" t="s">
        <v>82</v>
      </c>
      <c r="I2" s="64" t="s">
        <v>83</v>
      </c>
      <c r="J2" s="64" t="s">
        <v>84</v>
      </c>
      <c r="K2" s="65" t="s">
        <v>85</v>
      </c>
      <c r="L2" s="66" t="s">
        <v>86</v>
      </c>
      <c r="M2" s="67" t="s">
        <v>87</v>
      </c>
      <c r="N2" s="68" t="s">
        <v>88</v>
      </c>
      <c r="O2" s="69" t="s">
        <v>89</v>
      </c>
      <c r="P2" s="69" t="s">
        <v>90</v>
      </c>
      <c r="Q2" s="69" t="s">
        <v>91</v>
      </c>
      <c r="R2" s="69" t="s">
        <v>92</v>
      </c>
      <c r="S2" s="69" t="s">
        <v>93</v>
      </c>
      <c r="T2" s="69" t="s">
        <v>94</v>
      </c>
      <c r="U2" s="69" t="s">
        <v>95</v>
      </c>
      <c r="V2" s="69" t="s">
        <v>96</v>
      </c>
      <c r="W2" s="69" t="s">
        <v>97</v>
      </c>
      <c r="X2" s="69" t="s">
        <v>98</v>
      </c>
      <c r="Y2" s="70" t="s">
        <v>99</v>
      </c>
      <c r="Z2" s="71" t="s">
        <v>100</v>
      </c>
      <c r="AA2" s="71" t="s">
        <v>101</v>
      </c>
      <c r="AB2" s="71" t="s">
        <v>102</v>
      </c>
      <c r="AC2" s="71" t="s">
        <v>103</v>
      </c>
      <c r="AD2" s="71" t="s">
        <v>104</v>
      </c>
      <c r="AE2" s="72" t="s">
        <v>105</v>
      </c>
      <c r="AF2" s="72" t="s">
        <v>106</v>
      </c>
      <c r="AG2" s="72" t="s">
        <v>107</v>
      </c>
      <c r="AH2" s="72" t="s">
        <v>108</v>
      </c>
      <c r="AI2" s="72" t="s">
        <v>94</v>
      </c>
      <c r="AJ2" s="72" t="s">
        <v>109</v>
      </c>
      <c r="AK2" s="72" t="s">
        <v>52</v>
      </c>
      <c r="AL2" s="72" t="s">
        <v>110</v>
      </c>
      <c r="AM2" s="73" t="s">
        <v>111</v>
      </c>
      <c r="AN2" s="73" t="s">
        <v>112</v>
      </c>
      <c r="AO2" s="73" t="s">
        <v>113</v>
      </c>
      <c r="AP2" s="73" t="s">
        <v>114</v>
      </c>
      <c r="AQ2" s="73" t="s">
        <v>115</v>
      </c>
      <c r="AR2" s="73" t="s">
        <v>116</v>
      </c>
    </row>
    <row r="3" spans="1:44">
      <c r="A3" s="74">
        <v>891408918</v>
      </c>
      <c r="B3" s="75" t="s">
        <v>117</v>
      </c>
      <c r="C3" s="75" t="s">
        <v>10</v>
      </c>
      <c r="D3" s="75">
        <v>168001</v>
      </c>
      <c r="E3" s="75" t="s">
        <v>118</v>
      </c>
      <c r="F3" s="75" t="s">
        <v>119</v>
      </c>
      <c r="G3" s="76">
        <v>45537</v>
      </c>
      <c r="H3" s="76">
        <v>45537</v>
      </c>
      <c r="I3" s="77">
        <v>817515</v>
      </c>
      <c r="J3" s="77">
        <v>817515</v>
      </c>
      <c r="K3" s="75" t="s">
        <v>142</v>
      </c>
      <c r="L3" s="75" t="s">
        <v>120</v>
      </c>
      <c r="M3" s="77">
        <v>0</v>
      </c>
      <c r="N3" s="78"/>
      <c r="O3" s="75" t="s">
        <v>121</v>
      </c>
      <c r="P3" s="79">
        <v>45501</v>
      </c>
      <c r="Q3" s="79">
        <v>45537</v>
      </c>
      <c r="R3" s="79">
        <v>45614</v>
      </c>
      <c r="S3" s="77">
        <v>817515</v>
      </c>
      <c r="T3" s="77">
        <v>0</v>
      </c>
      <c r="U3" s="77">
        <v>0</v>
      </c>
      <c r="V3" s="77">
        <v>817515</v>
      </c>
      <c r="W3" s="75"/>
      <c r="X3" s="75" t="s">
        <v>122</v>
      </c>
      <c r="Y3" s="77">
        <v>817515</v>
      </c>
      <c r="Z3" s="78" t="s">
        <v>96</v>
      </c>
      <c r="AA3" s="78" t="s">
        <v>122</v>
      </c>
      <c r="AB3" s="78" t="s">
        <v>123</v>
      </c>
      <c r="AC3" s="78">
        <v>0</v>
      </c>
      <c r="AD3" s="78">
        <v>0</v>
      </c>
      <c r="AE3" s="77">
        <v>0</v>
      </c>
      <c r="AF3" s="77">
        <v>817515</v>
      </c>
      <c r="AG3" s="77">
        <v>0</v>
      </c>
      <c r="AH3" s="77">
        <v>0</v>
      </c>
      <c r="AI3" s="77">
        <v>0</v>
      </c>
      <c r="AJ3" s="77">
        <v>0</v>
      </c>
      <c r="AK3" s="77">
        <v>0</v>
      </c>
      <c r="AL3" s="77">
        <v>0</v>
      </c>
      <c r="AM3" s="77">
        <v>0</v>
      </c>
      <c r="AN3" s="77">
        <v>0</v>
      </c>
      <c r="AO3" s="75"/>
      <c r="AP3" s="79"/>
      <c r="AQ3" s="75"/>
      <c r="AR3" s="77">
        <v>0</v>
      </c>
    </row>
    <row r="4" spans="1:44">
      <c r="A4" s="74">
        <v>891408918</v>
      </c>
      <c r="B4" s="75" t="s">
        <v>117</v>
      </c>
      <c r="C4" s="75" t="s">
        <v>10</v>
      </c>
      <c r="D4" s="75">
        <v>81903</v>
      </c>
      <c r="E4" s="75" t="s">
        <v>140</v>
      </c>
      <c r="F4" s="75" t="s">
        <v>141</v>
      </c>
      <c r="G4" s="76">
        <v>44375</v>
      </c>
      <c r="H4" s="76">
        <v>44393</v>
      </c>
      <c r="I4" s="77">
        <v>60301</v>
      </c>
      <c r="J4" s="77">
        <v>60301</v>
      </c>
      <c r="K4" s="75" t="s">
        <v>142</v>
      </c>
      <c r="L4" s="75" t="s">
        <v>142</v>
      </c>
      <c r="M4" s="77">
        <v>0</v>
      </c>
      <c r="N4" s="78"/>
      <c r="O4" s="75" t="s">
        <v>143</v>
      </c>
      <c r="P4" s="79">
        <v>44375</v>
      </c>
      <c r="Q4" s="79"/>
      <c r="R4" s="79"/>
      <c r="S4" s="77">
        <v>60301</v>
      </c>
      <c r="T4" s="77">
        <v>0</v>
      </c>
      <c r="U4" s="77">
        <v>0</v>
      </c>
      <c r="V4" s="77">
        <v>0</v>
      </c>
      <c r="W4" s="75"/>
      <c r="X4" s="75"/>
      <c r="Y4" s="77">
        <v>0</v>
      </c>
      <c r="Z4" s="78"/>
      <c r="AA4" s="78"/>
      <c r="AB4" s="78"/>
      <c r="AC4" s="78"/>
      <c r="AD4" s="78"/>
      <c r="AE4" s="77">
        <v>0</v>
      </c>
      <c r="AF4" s="77">
        <v>0</v>
      </c>
      <c r="AG4" s="77">
        <v>60301</v>
      </c>
      <c r="AH4" s="77">
        <v>0</v>
      </c>
      <c r="AI4" s="77">
        <v>0</v>
      </c>
      <c r="AJ4" s="77">
        <v>0</v>
      </c>
      <c r="AK4" s="77">
        <v>0</v>
      </c>
      <c r="AL4" s="77">
        <v>0</v>
      </c>
      <c r="AM4" s="77">
        <v>0</v>
      </c>
      <c r="AN4" s="77">
        <v>0</v>
      </c>
      <c r="AO4" s="75"/>
      <c r="AP4" s="79"/>
      <c r="AQ4" s="75"/>
      <c r="AR4" s="77">
        <v>0</v>
      </c>
    </row>
    <row r="5" spans="1:44">
      <c r="A5" s="74">
        <v>891408918</v>
      </c>
      <c r="B5" s="75" t="s">
        <v>117</v>
      </c>
      <c r="C5" s="75" t="s">
        <v>10</v>
      </c>
      <c r="D5" s="75">
        <v>100597</v>
      </c>
      <c r="E5" s="75" t="s">
        <v>144</v>
      </c>
      <c r="F5" s="75" t="s">
        <v>145</v>
      </c>
      <c r="G5" s="76">
        <v>44475</v>
      </c>
      <c r="H5" s="76">
        <v>44509</v>
      </c>
      <c r="I5" s="77">
        <v>61006</v>
      </c>
      <c r="J5" s="77">
        <v>61006</v>
      </c>
      <c r="K5" s="75" t="s">
        <v>142</v>
      </c>
      <c r="L5" s="75" t="s">
        <v>142</v>
      </c>
      <c r="M5" s="77">
        <v>0</v>
      </c>
      <c r="N5" s="78"/>
      <c r="O5" s="75" t="s">
        <v>143</v>
      </c>
      <c r="P5" s="79">
        <v>44475</v>
      </c>
      <c r="Q5" s="79"/>
      <c r="R5" s="79"/>
      <c r="S5" s="77">
        <v>61006</v>
      </c>
      <c r="T5" s="77">
        <v>0</v>
      </c>
      <c r="U5" s="77">
        <v>0</v>
      </c>
      <c r="V5" s="77">
        <v>0</v>
      </c>
      <c r="W5" s="75"/>
      <c r="X5" s="75"/>
      <c r="Y5" s="77">
        <v>0</v>
      </c>
      <c r="Z5" s="78"/>
      <c r="AA5" s="78"/>
      <c r="AB5" s="78"/>
      <c r="AC5" s="78"/>
      <c r="AD5" s="78"/>
      <c r="AE5" s="77">
        <v>0</v>
      </c>
      <c r="AF5" s="77">
        <v>0</v>
      </c>
      <c r="AG5" s="77">
        <v>61006</v>
      </c>
      <c r="AH5" s="77">
        <v>0</v>
      </c>
      <c r="AI5" s="77">
        <v>0</v>
      </c>
      <c r="AJ5" s="77">
        <v>0</v>
      </c>
      <c r="AK5" s="77">
        <v>0</v>
      </c>
      <c r="AL5" s="77">
        <v>0</v>
      </c>
      <c r="AM5" s="77">
        <v>0</v>
      </c>
      <c r="AN5" s="77">
        <v>0</v>
      </c>
      <c r="AO5" s="75"/>
      <c r="AP5" s="79"/>
      <c r="AQ5" s="75"/>
      <c r="AR5" s="77">
        <v>0</v>
      </c>
    </row>
    <row r="6" spans="1:44">
      <c r="A6" s="74">
        <v>891408918</v>
      </c>
      <c r="B6" s="75" t="s">
        <v>117</v>
      </c>
      <c r="C6" s="75" t="s">
        <v>10</v>
      </c>
      <c r="D6" s="75">
        <v>126996</v>
      </c>
      <c r="E6" s="75" t="s">
        <v>146</v>
      </c>
      <c r="F6" s="75" t="s">
        <v>147</v>
      </c>
      <c r="G6" s="76">
        <v>44838</v>
      </c>
      <c r="H6" s="76">
        <v>44883</v>
      </c>
      <c r="I6" s="77">
        <v>65700</v>
      </c>
      <c r="J6" s="77">
        <v>65700</v>
      </c>
      <c r="K6" s="75" t="s">
        <v>142</v>
      </c>
      <c r="L6" s="75" t="s">
        <v>142</v>
      </c>
      <c r="M6" s="77">
        <v>0</v>
      </c>
      <c r="N6" s="78"/>
      <c r="O6" s="75" t="s">
        <v>143</v>
      </c>
      <c r="P6" s="79">
        <v>44838</v>
      </c>
      <c r="Q6" s="79"/>
      <c r="R6" s="79"/>
      <c r="S6" s="77">
        <v>65700</v>
      </c>
      <c r="T6" s="77">
        <v>0</v>
      </c>
      <c r="U6" s="77">
        <v>0</v>
      </c>
      <c r="V6" s="77">
        <v>0</v>
      </c>
      <c r="W6" s="75"/>
      <c r="X6" s="75"/>
      <c r="Y6" s="77">
        <v>0</v>
      </c>
      <c r="Z6" s="78"/>
      <c r="AA6" s="78"/>
      <c r="AB6" s="78"/>
      <c r="AC6" s="78"/>
      <c r="AD6" s="78"/>
      <c r="AE6" s="77">
        <v>0</v>
      </c>
      <c r="AF6" s="77">
        <v>0</v>
      </c>
      <c r="AG6" s="77">
        <v>65700</v>
      </c>
      <c r="AH6" s="77">
        <v>0</v>
      </c>
      <c r="AI6" s="77">
        <v>0</v>
      </c>
      <c r="AJ6" s="77">
        <v>0</v>
      </c>
      <c r="AK6" s="77">
        <v>0</v>
      </c>
      <c r="AL6" s="77">
        <v>0</v>
      </c>
      <c r="AM6" s="77">
        <v>0</v>
      </c>
      <c r="AN6" s="77">
        <v>0</v>
      </c>
      <c r="AO6" s="75"/>
      <c r="AP6" s="79"/>
      <c r="AQ6" s="75"/>
      <c r="AR6" s="77">
        <v>0</v>
      </c>
    </row>
    <row r="7" spans="1:44">
      <c r="A7" s="74">
        <v>891408918</v>
      </c>
      <c r="B7" s="75" t="s">
        <v>117</v>
      </c>
      <c r="C7" s="75" t="s">
        <v>10</v>
      </c>
      <c r="D7" s="75">
        <v>116339</v>
      </c>
      <c r="E7" s="75" t="s">
        <v>148</v>
      </c>
      <c r="F7" s="75" t="s">
        <v>149</v>
      </c>
      <c r="G7" s="76">
        <v>44695</v>
      </c>
      <c r="H7" s="76">
        <v>44729</v>
      </c>
      <c r="I7" s="77">
        <v>66405</v>
      </c>
      <c r="J7" s="77">
        <v>66405</v>
      </c>
      <c r="K7" s="75" t="s">
        <v>142</v>
      </c>
      <c r="L7" s="75" t="s">
        <v>142</v>
      </c>
      <c r="M7" s="77">
        <v>0</v>
      </c>
      <c r="N7" s="78"/>
      <c r="O7" s="75" t="s">
        <v>143</v>
      </c>
      <c r="P7" s="79">
        <v>44695</v>
      </c>
      <c r="Q7" s="79"/>
      <c r="R7" s="79"/>
      <c r="S7" s="77">
        <v>66405</v>
      </c>
      <c r="T7" s="77">
        <v>0</v>
      </c>
      <c r="U7" s="77">
        <v>0</v>
      </c>
      <c r="V7" s="77">
        <v>0</v>
      </c>
      <c r="W7" s="75"/>
      <c r="X7" s="75"/>
      <c r="Y7" s="77">
        <v>0</v>
      </c>
      <c r="Z7" s="78"/>
      <c r="AA7" s="78"/>
      <c r="AB7" s="78"/>
      <c r="AC7" s="78"/>
      <c r="AD7" s="78"/>
      <c r="AE7" s="77">
        <v>0</v>
      </c>
      <c r="AF7" s="77">
        <v>0</v>
      </c>
      <c r="AG7" s="77">
        <v>66405</v>
      </c>
      <c r="AH7" s="77">
        <v>0</v>
      </c>
      <c r="AI7" s="77">
        <v>0</v>
      </c>
      <c r="AJ7" s="77">
        <v>0</v>
      </c>
      <c r="AK7" s="77">
        <v>0</v>
      </c>
      <c r="AL7" s="77">
        <v>0</v>
      </c>
      <c r="AM7" s="77">
        <v>0</v>
      </c>
      <c r="AN7" s="77">
        <v>0</v>
      </c>
      <c r="AO7" s="75"/>
      <c r="AP7" s="79"/>
      <c r="AQ7" s="75"/>
      <c r="AR7" s="77">
        <v>0</v>
      </c>
    </row>
    <row r="8" spans="1:44">
      <c r="A8" s="74">
        <v>891408918</v>
      </c>
      <c r="B8" s="75" t="s">
        <v>117</v>
      </c>
      <c r="C8" s="75" t="s">
        <v>10</v>
      </c>
      <c r="D8" s="75">
        <v>110484</v>
      </c>
      <c r="E8" s="75" t="s">
        <v>150</v>
      </c>
      <c r="F8" s="75" t="s">
        <v>151</v>
      </c>
      <c r="G8" s="76">
        <v>44637</v>
      </c>
      <c r="H8" s="76">
        <v>44637</v>
      </c>
      <c r="I8" s="77">
        <v>66487</v>
      </c>
      <c r="J8" s="77">
        <v>66487</v>
      </c>
      <c r="K8" s="75" t="s">
        <v>142</v>
      </c>
      <c r="L8" s="75" t="s">
        <v>142</v>
      </c>
      <c r="M8" s="77">
        <v>0</v>
      </c>
      <c r="N8" s="78"/>
      <c r="O8" s="75" t="s">
        <v>143</v>
      </c>
      <c r="P8" s="79">
        <v>44613</v>
      </c>
      <c r="Q8" s="79"/>
      <c r="R8" s="79"/>
      <c r="S8" s="77">
        <v>66487</v>
      </c>
      <c r="T8" s="77">
        <v>0</v>
      </c>
      <c r="U8" s="77">
        <v>0</v>
      </c>
      <c r="V8" s="77">
        <v>0</v>
      </c>
      <c r="W8" s="75"/>
      <c r="X8" s="75"/>
      <c r="Y8" s="77">
        <v>0</v>
      </c>
      <c r="Z8" s="78"/>
      <c r="AA8" s="78"/>
      <c r="AB8" s="78"/>
      <c r="AC8" s="78"/>
      <c r="AD8" s="78"/>
      <c r="AE8" s="77">
        <v>0</v>
      </c>
      <c r="AF8" s="77">
        <v>0</v>
      </c>
      <c r="AG8" s="77">
        <v>66487</v>
      </c>
      <c r="AH8" s="77">
        <v>0</v>
      </c>
      <c r="AI8" s="77">
        <v>0</v>
      </c>
      <c r="AJ8" s="77">
        <v>0</v>
      </c>
      <c r="AK8" s="77">
        <v>0</v>
      </c>
      <c r="AL8" s="77">
        <v>0</v>
      </c>
      <c r="AM8" s="77">
        <v>0</v>
      </c>
      <c r="AN8" s="77">
        <v>0</v>
      </c>
      <c r="AO8" s="75"/>
      <c r="AP8" s="79"/>
      <c r="AQ8" s="75"/>
      <c r="AR8" s="77">
        <v>0</v>
      </c>
    </row>
    <row r="9" spans="1:44">
      <c r="A9" s="74">
        <v>891408918</v>
      </c>
      <c r="B9" s="75" t="s">
        <v>117</v>
      </c>
      <c r="C9" s="75" t="s">
        <v>10</v>
      </c>
      <c r="D9" s="75">
        <v>119859</v>
      </c>
      <c r="E9" s="75" t="s">
        <v>152</v>
      </c>
      <c r="F9" s="75" t="s">
        <v>153</v>
      </c>
      <c r="G9" s="76">
        <v>44740</v>
      </c>
      <c r="H9" s="76">
        <v>44750</v>
      </c>
      <c r="I9" s="77">
        <v>67611</v>
      </c>
      <c r="J9" s="77">
        <v>67611</v>
      </c>
      <c r="K9" s="75" t="s">
        <v>142</v>
      </c>
      <c r="L9" s="75" t="s">
        <v>142</v>
      </c>
      <c r="M9" s="77">
        <v>0</v>
      </c>
      <c r="N9" s="78"/>
      <c r="O9" s="75" t="s">
        <v>143</v>
      </c>
      <c r="P9" s="79">
        <v>44740</v>
      </c>
      <c r="Q9" s="79"/>
      <c r="R9" s="79"/>
      <c r="S9" s="77">
        <v>67611</v>
      </c>
      <c r="T9" s="77">
        <v>0</v>
      </c>
      <c r="U9" s="77">
        <v>0</v>
      </c>
      <c r="V9" s="77">
        <v>0</v>
      </c>
      <c r="W9" s="75"/>
      <c r="X9" s="75"/>
      <c r="Y9" s="77">
        <v>0</v>
      </c>
      <c r="Z9" s="78"/>
      <c r="AA9" s="78"/>
      <c r="AB9" s="78"/>
      <c r="AC9" s="78"/>
      <c r="AD9" s="78"/>
      <c r="AE9" s="77">
        <v>0</v>
      </c>
      <c r="AF9" s="77">
        <v>0</v>
      </c>
      <c r="AG9" s="77">
        <v>67611</v>
      </c>
      <c r="AH9" s="77">
        <v>0</v>
      </c>
      <c r="AI9" s="77">
        <v>0</v>
      </c>
      <c r="AJ9" s="77">
        <v>0</v>
      </c>
      <c r="AK9" s="77">
        <v>0</v>
      </c>
      <c r="AL9" s="77">
        <v>0</v>
      </c>
      <c r="AM9" s="77">
        <v>0</v>
      </c>
      <c r="AN9" s="77">
        <v>0</v>
      </c>
      <c r="AO9" s="75"/>
      <c r="AP9" s="79"/>
      <c r="AQ9" s="75"/>
      <c r="AR9" s="77">
        <v>0</v>
      </c>
    </row>
    <row r="10" spans="1:44">
      <c r="A10" s="74">
        <v>891408918</v>
      </c>
      <c r="B10" s="75" t="s">
        <v>117</v>
      </c>
      <c r="C10" s="75" t="s">
        <v>10</v>
      </c>
      <c r="D10" s="75">
        <v>150518</v>
      </c>
      <c r="E10" s="75" t="s">
        <v>154</v>
      </c>
      <c r="F10" s="75" t="s">
        <v>155</v>
      </c>
      <c r="G10" s="76">
        <v>45230</v>
      </c>
      <c r="H10" s="76">
        <v>45234</v>
      </c>
      <c r="I10" s="77">
        <v>76200</v>
      </c>
      <c r="J10" s="77">
        <v>76200</v>
      </c>
      <c r="K10" s="75" t="s">
        <v>142</v>
      </c>
      <c r="L10" s="75" t="s">
        <v>142</v>
      </c>
      <c r="M10" s="77">
        <v>0</v>
      </c>
      <c r="N10" s="78"/>
      <c r="O10" s="75" t="s">
        <v>143</v>
      </c>
      <c r="P10" s="79">
        <v>45230</v>
      </c>
      <c r="Q10" s="79"/>
      <c r="R10" s="79"/>
      <c r="S10" s="77">
        <v>76200</v>
      </c>
      <c r="T10" s="77">
        <v>0</v>
      </c>
      <c r="U10" s="77">
        <v>0</v>
      </c>
      <c r="V10" s="77">
        <v>0</v>
      </c>
      <c r="W10" s="75"/>
      <c r="X10" s="75"/>
      <c r="Y10" s="77">
        <v>0</v>
      </c>
      <c r="Z10" s="78"/>
      <c r="AA10" s="78"/>
      <c r="AB10" s="78"/>
      <c r="AC10" s="78"/>
      <c r="AD10" s="78"/>
      <c r="AE10" s="77">
        <v>0</v>
      </c>
      <c r="AF10" s="77">
        <v>0</v>
      </c>
      <c r="AG10" s="77">
        <v>76200</v>
      </c>
      <c r="AH10" s="77">
        <v>0</v>
      </c>
      <c r="AI10" s="77">
        <v>0</v>
      </c>
      <c r="AJ10" s="77">
        <v>0</v>
      </c>
      <c r="AK10" s="77">
        <v>0</v>
      </c>
      <c r="AL10" s="77">
        <v>0</v>
      </c>
      <c r="AM10" s="77">
        <v>0</v>
      </c>
      <c r="AN10" s="77">
        <v>0</v>
      </c>
      <c r="AO10" s="75"/>
      <c r="AP10" s="79"/>
      <c r="AQ10" s="75"/>
      <c r="AR10" s="77">
        <v>0</v>
      </c>
    </row>
    <row r="11" spans="1:44">
      <c r="A11" s="74">
        <v>891408918</v>
      </c>
      <c r="B11" s="75" t="s">
        <v>117</v>
      </c>
      <c r="C11" s="75" t="s">
        <v>10</v>
      </c>
      <c r="D11" s="75">
        <v>148912</v>
      </c>
      <c r="E11" s="75" t="s">
        <v>156</v>
      </c>
      <c r="F11" s="75" t="s">
        <v>157</v>
      </c>
      <c r="G11" s="76">
        <v>45197</v>
      </c>
      <c r="H11" s="76">
        <v>45219</v>
      </c>
      <c r="I11" s="77">
        <v>76816</v>
      </c>
      <c r="J11" s="77">
        <v>76816</v>
      </c>
      <c r="K11" s="75" t="s">
        <v>142</v>
      </c>
      <c r="L11" s="75" t="s">
        <v>142</v>
      </c>
      <c r="M11" s="77">
        <v>0</v>
      </c>
      <c r="N11" s="78"/>
      <c r="O11" s="75" t="s">
        <v>143</v>
      </c>
      <c r="P11" s="79">
        <v>45197</v>
      </c>
      <c r="Q11" s="79"/>
      <c r="R11" s="79"/>
      <c r="S11" s="77">
        <v>76816</v>
      </c>
      <c r="T11" s="77">
        <v>0</v>
      </c>
      <c r="U11" s="77">
        <v>0</v>
      </c>
      <c r="V11" s="77">
        <v>0</v>
      </c>
      <c r="W11" s="75"/>
      <c r="X11" s="75"/>
      <c r="Y11" s="77">
        <v>0</v>
      </c>
      <c r="Z11" s="78"/>
      <c r="AA11" s="78"/>
      <c r="AB11" s="78"/>
      <c r="AC11" s="78"/>
      <c r="AD11" s="78"/>
      <c r="AE11" s="77">
        <v>0</v>
      </c>
      <c r="AF11" s="77">
        <v>0</v>
      </c>
      <c r="AG11" s="77">
        <v>76816</v>
      </c>
      <c r="AH11" s="77">
        <v>0</v>
      </c>
      <c r="AI11" s="77">
        <v>0</v>
      </c>
      <c r="AJ11" s="77">
        <v>0</v>
      </c>
      <c r="AK11" s="77">
        <v>0</v>
      </c>
      <c r="AL11" s="77">
        <v>0</v>
      </c>
      <c r="AM11" s="77">
        <v>0</v>
      </c>
      <c r="AN11" s="77">
        <v>0</v>
      </c>
      <c r="AO11" s="75"/>
      <c r="AP11" s="79"/>
      <c r="AQ11" s="75"/>
      <c r="AR11" s="77">
        <v>0</v>
      </c>
    </row>
    <row r="12" spans="1:44">
      <c r="A12" s="74">
        <v>891408918</v>
      </c>
      <c r="B12" s="75" t="s">
        <v>117</v>
      </c>
      <c r="C12" s="75" t="s">
        <v>10</v>
      </c>
      <c r="D12" s="75">
        <v>125743</v>
      </c>
      <c r="E12" s="75" t="s">
        <v>158</v>
      </c>
      <c r="F12" s="75" t="s">
        <v>159</v>
      </c>
      <c r="G12" s="76">
        <v>44841</v>
      </c>
      <c r="H12" s="76">
        <v>44841</v>
      </c>
      <c r="I12" s="77">
        <v>86000</v>
      </c>
      <c r="J12" s="77">
        <v>86000</v>
      </c>
      <c r="K12" s="75" t="s">
        <v>142</v>
      </c>
      <c r="L12" s="75" t="s">
        <v>142</v>
      </c>
      <c r="M12" s="77">
        <v>0</v>
      </c>
      <c r="N12" s="78"/>
      <c r="O12" s="75" t="s">
        <v>143</v>
      </c>
      <c r="P12" s="79">
        <v>44819</v>
      </c>
      <c r="Q12" s="79"/>
      <c r="R12" s="79"/>
      <c r="S12" s="77">
        <v>86000</v>
      </c>
      <c r="T12" s="77">
        <v>0</v>
      </c>
      <c r="U12" s="77">
        <v>0</v>
      </c>
      <c r="V12" s="77">
        <v>0</v>
      </c>
      <c r="W12" s="75"/>
      <c r="X12" s="75"/>
      <c r="Y12" s="77">
        <v>0</v>
      </c>
      <c r="Z12" s="78"/>
      <c r="AA12" s="78"/>
      <c r="AB12" s="78"/>
      <c r="AC12" s="78"/>
      <c r="AD12" s="78"/>
      <c r="AE12" s="77">
        <v>0</v>
      </c>
      <c r="AF12" s="77">
        <v>0</v>
      </c>
      <c r="AG12" s="77">
        <v>86000</v>
      </c>
      <c r="AH12" s="77">
        <v>0</v>
      </c>
      <c r="AI12" s="77">
        <v>0</v>
      </c>
      <c r="AJ12" s="77">
        <v>0</v>
      </c>
      <c r="AK12" s="77">
        <v>0</v>
      </c>
      <c r="AL12" s="77">
        <v>0</v>
      </c>
      <c r="AM12" s="77">
        <v>0</v>
      </c>
      <c r="AN12" s="77">
        <v>0</v>
      </c>
      <c r="AO12" s="75"/>
      <c r="AP12" s="79"/>
      <c r="AQ12" s="75"/>
      <c r="AR12" s="77">
        <v>0</v>
      </c>
    </row>
    <row r="13" spans="1:44">
      <c r="A13" s="74">
        <v>891408918</v>
      </c>
      <c r="B13" s="75" t="s">
        <v>117</v>
      </c>
      <c r="C13" s="75" t="s">
        <v>10</v>
      </c>
      <c r="D13" s="75">
        <v>100564</v>
      </c>
      <c r="E13" s="75" t="s">
        <v>160</v>
      </c>
      <c r="F13" s="75" t="s">
        <v>161</v>
      </c>
      <c r="G13" s="76">
        <v>44475</v>
      </c>
      <c r="H13" s="76">
        <v>44509</v>
      </c>
      <c r="I13" s="77">
        <v>108657</v>
      </c>
      <c r="J13" s="77">
        <v>108657</v>
      </c>
      <c r="K13" s="75" t="s">
        <v>142</v>
      </c>
      <c r="L13" s="75" t="s">
        <v>142</v>
      </c>
      <c r="M13" s="77">
        <v>0</v>
      </c>
      <c r="N13" s="78"/>
      <c r="O13" s="75" t="s">
        <v>143</v>
      </c>
      <c r="P13" s="79">
        <v>44475</v>
      </c>
      <c r="Q13" s="79"/>
      <c r="R13" s="79"/>
      <c r="S13" s="77">
        <v>108657</v>
      </c>
      <c r="T13" s="77">
        <v>0</v>
      </c>
      <c r="U13" s="77">
        <v>0</v>
      </c>
      <c r="V13" s="77">
        <v>0</v>
      </c>
      <c r="W13" s="75"/>
      <c r="X13" s="75"/>
      <c r="Y13" s="77">
        <v>0</v>
      </c>
      <c r="Z13" s="78"/>
      <c r="AA13" s="78"/>
      <c r="AB13" s="78"/>
      <c r="AC13" s="78"/>
      <c r="AD13" s="78"/>
      <c r="AE13" s="77">
        <v>0</v>
      </c>
      <c r="AF13" s="77">
        <v>0</v>
      </c>
      <c r="AG13" s="77">
        <v>108657</v>
      </c>
      <c r="AH13" s="77">
        <v>0</v>
      </c>
      <c r="AI13" s="77">
        <v>0</v>
      </c>
      <c r="AJ13" s="77">
        <v>0</v>
      </c>
      <c r="AK13" s="77">
        <v>0</v>
      </c>
      <c r="AL13" s="77">
        <v>0</v>
      </c>
      <c r="AM13" s="77">
        <v>0</v>
      </c>
      <c r="AN13" s="77">
        <v>0</v>
      </c>
      <c r="AO13" s="75"/>
      <c r="AP13" s="79"/>
      <c r="AQ13" s="75"/>
      <c r="AR13" s="77">
        <v>0</v>
      </c>
    </row>
    <row r="14" spans="1:44">
      <c r="A14" s="74">
        <v>891408918</v>
      </c>
      <c r="B14" s="75" t="s">
        <v>117</v>
      </c>
      <c r="C14" s="75" t="s">
        <v>10</v>
      </c>
      <c r="D14" s="75">
        <v>126627</v>
      </c>
      <c r="E14" s="75" t="s">
        <v>162</v>
      </c>
      <c r="F14" s="75" t="s">
        <v>163</v>
      </c>
      <c r="G14" s="76">
        <v>44832</v>
      </c>
      <c r="H14" s="76">
        <v>44841</v>
      </c>
      <c r="I14" s="77">
        <v>120609</v>
      </c>
      <c r="J14" s="77">
        <v>120609</v>
      </c>
      <c r="K14" s="75" t="s">
        <v>142</v>
      </c>
      <c r="L14" s="75" t="s">
        <v>142</v>
      </c>
      <c r="M14" s="77">
        <v>0</v>
      </c>
      <c r="N14" s="78"/>
      <c r="O14" s="75" t="s">
        <v>143</v>
      </c>
      <c r="P14" s="79">
        <v>44832</v>
      </c>
      <c r="Q14" s="79"/>
      <c r="R14" s="79"/>
      <c r="S14" s="77">
        <v>120609</v>
      </c>
      <c r="T14" s="77">
        <v>0</v>
      </c>
      <c r="U14" s="77">
        <v>0</v>
      </c>
      <c r="V14" s="77">
        <v>0</v>
      </c>
      <c r="W14" s="75"/>
      <c r="X14" s="75"/>
      <c r="Y14" s="77">
        <v>0</v>
      </c>
      <c r="Z14" s="78"/>
      <c r="AA14" s="78"/>
      <c r="AB14" s="78"/>
      <c r="AC14" s="78"/>
      <c r="AD14" s="78"/>
      <c r="AE14" s="77">
        <v>0</v>
      </c>
      <c r="AF14" s="77">
        <v>0</v>
      </c>
      <c r="AG14" s="77">
        <v>120609</v>
      </c>
      <c r="AH14" s="77">
        <v>0</v>
      </c>
      <c r="AI14" s="77">
        <v>0</v>
      </c>
      <c r="AJ14" s="77">
        <v>0</v>
      </c>
      <c r="AK14" s="77">
        <v>0</v>
      </c>
      <c r="AL14" s="77">
        <v>0</v>
      </c>
      <c r="AM14" s="77">
        <v>0</v>
      </c>
      <c r="AN14" s="77">
        <v>0</v>
      </c>
      <c r="AO14" s="75"/>
      <c r="AP14" s="79"/>
      <c r="AQ14" s="75"/>
      <c r="AR14" s="77">
        <v>0</v>
      </c>
    </row>
    <row r="15" spans="1:44">
      <c r="A15" s="74">
        <v>891408918</v>
      </c>
      <c r="B15" s="75" t="s">
        <v>117</v>
      </c>
      <c r="C15" s="75" t="s">
        <v>10</v>
      </c>
      <c r="D15" s="75">
        <v>126419</v>
      </c>
      <c r="E15" s="75" t="s">
        <v>164</v>
      </c>
      <c r="F15" s="75" t="s">
        <v>165</v>
      </c>
      <c r="G15" s="76">
        <v>44841</v>
      </c>
      <c r="H15" s="76">
        <v>44841</v>
      </c>
      <c r="I15" s="77">
        <v>120747</v>
      </c>
      <c r="J15" s="77">
        <v>120747</v>
      </c>
      <c r="K15" s="75" t="s">
        <v>142</v>
      </c>
      <c r="L15" s="75" t="s">
        <v>142</v>
      </c>
      <c r="M15" s="77">
        <v>0</v>
      </c>
      <c r="N15" s="78"/>
      <c r="O15" s="75" t="s">
        <v>143</v>
      </c>
      <c r="P15" s="79">
        <v>44828</v>
      </c>
      <c r="Q15" s="79"/>
      <c r="R15" s="79"/>
      <c r="S15" s="77">
        <v>120747</v>
      </c>
      <c r="T15" s="77">
        <v>0</v>
      </c>
      <c r="U15" s="77">
        <v>0</v>
      </c>
      <c r="V15" s="77">
        <v>0</v>
      </c>
      <c r="W15" s="75"/>
      <c r="X15" s="75"/>
      <c r="Y15" s="77">
        <v>0</v>
      </c>
      <c r="Z15" s="78"/>
      <c r="AA15" s="78"/>
      <c r="AB15" s="78"/>
      <c r="AC15" s="78"/>
      <c r="AD15" s="78"/>
      <c r="AE15" s="77">
        <v>0</v>
      </c>
      <c r="AF15" s="77">
        <v>0</v>
      </c>
      <c r="AG15" s="77">
        <v>120747</v>
      </c>
      <c r="AH15" s="77">
        <v>0</v>
      </c>
      <c r="AI15" s="77">
        <v>0</v>
      </c>
      <c r="AJ15" s="77">
        <v>0</v>
      </c>
      <c r="AK15" s="77">
        <v>0</v>
      </c>
      <c r="AL15" s="77">
        <v>0</v>
      </c>
      <c r="AM15" s="77">
        <v>0</v>
      </c>
      <c r="AN15" s="77">
        <v>0</v>
      </c>
      <c r="AO15" s="75"/>
      <c r="AP15" s="79"/>
      <c r="AQ15" s="75"/>
      <c r="AR15" s="77">
        <v>0</v>
      </c>
    </row>
    <row r="16" spans="1:44">
      <c r="A16" s="74">
        <v>891408918</v>
      </c>
      <c r="B16" s="75" t="s">
        <v>117</v>
      </c>
      <c r="C16" s="75" t="s">
        <v>10</v>
      </c>
      <c r="D16" s="75">
        <v>125814</v>
      </c>
      <c r="E16" s="75" t="s">
        <v>166</v>
      </c>
      <c r="F16" s="75" t="s">
        <v>167</v>
      </c>
      <c r="G16" s="76">
        <v>44841</v>
      </c>
      <c r="H16" s="76">
        <v>44841</v>
      </c>
      <c r="I16" s="77">
        <v>143213</v>
      </c>
      <c r="J16" s="77">
        <v>143213</v>
      </c>
      <c r="K16" s="75" t="s">
        <v>142</v>
      </c>
      <c r="L16" s="75" t="s">
        <v>142</v>
      </c>
      <c r="M16" s="77">
        <v>0</v>
      </c>
      <c r="N16" s="78"/>
      <c r="O16" s="75" t="s">
        <v>143</v>
      </c>
      <c r="P16" s="79">
        <v>44820</v>
      </c>
      <c r="Q16" s="79"/>
      <c r="R16" s="79"/>
      <c r="S16" s="77">
        <v>143213</v>
      </c>
      <c r="T16" s="77">
        <v>0</v>
      </c>
      <c r="U16" s="77">
        <v>0</v>
      </c>
      <c r="V16" s="77">
        <v>0</v>
      </c>
      <c r="W16" s="75"/>
      <c r="X16" s="75"/>
      <c r="Y16" s="77">
        <v>0</v>
      </c>
      <c r="Z16" s="78"/>
      <c r="AA16" s="78"/>
      <c r="AB16" s="78"/>
      <c r="AC16" s="78"/>
      <c r="AD16" s="78"/>
      <c r="AE16" s="77">
        <v>0</v>
      </c>
      <c r="AF16" s="77">
        <v>0</v>
      </c>
      <c r="AG16" s="77">
        <v>143213</v>
      </c>
      <c r="AH16" s="77">
        <v>0</v>
      </c>
      <c r="AI16" s="77">
        <v>0</v>
      </c>
      <c r="AJ16" s="77">
        <v>0</v>
      </c>
      <c r="AK16" s="77">
        <v>0</v>
      </c>
      <c r="AL16" s="77">
        <v>0</v>
      </c>
      <c r="AM16" s="77">
        <v>0</v>
      </c>
      <c r="AN16" s="77">
        <v>0</v>
      </c>
      <c r="AO16" s="75"/>
      <c r="AP16" s="79"/>
      <c r="AQ16" s="75"/>
      <c r="AR16" s="77">
        <v>0</v>
      </c>
    </row>
    <row r="17" spans="1:44">
      <c r="A17" s="74">
        <v>891408918</v>
      </c>
      <c r="B17" s="75" t="s">
        <v>117</v>
      </c>
      <c r="C17" s="75" t="s">
        <v>10</v>
      </c>
      <c r="D17" s="75">
        <v>149867</v>
      </c>
      <c r="E17" s="75" t="s">
        <v>168</v>
      </c>
      <c r="F17" s="75" t="s">
        <v>169</v>
      </c>
      <c r="G17" s="76">
        <v>45234</v>
      </c>
      <c r="H17" s="76">
        <v>45234</v>
      </c>
      <c r="I17" s="77">
        <v>67006</v>
      </c>
      <c r="J17" s="77">
        <v>67006</v>
      </c>
      <c r="K17" s="75" t="s">
        <v>142</v>
      </c>
      <c r="L17" s="75" t="s">
        <v>142</v>
      </c>
      <c r="M17" s="77">
        <v>0</v>
      </c>
      <c r="N17" s="78"/>
      <c r="O17" s="75"/>
      <c r="P17" s="79"/>
      <c r="Q17" s="79"/>
      <c r="R17" s="79"/>
      <c r="S17" s="77">
        <v>0</v>
      </c>
      <c r="T17" s="77">
        <v>0</v>
      </c>
      <c r="U17" s="77">
        <v>0</v>
      </c>
      <c r="V17" s="77">
        <v>0</v>
      </c>
      <c r="W17" s="75"/>
      <c r="X17" s="75"/>
      <c r="Y17" s="77">
        <v>0</v>
      </c>
      <c r="Z17" s="78"/>
      <c r="AA17" s="78"/>
      <c r="AB17" s="78"/>
      <c r="AC17" s="78"/>
      <c r="AD17" s="78"/>
      <c r="AE17" s="77">
        <v>0</v>
      </c>
      <c r="AF17" s="77">
        <v>0</v>
      </c>
      <c r="AG17" s="77">
        <v>67006</v>
      </c>
      <c r="AH17" s="77">
        <v>0</v>
      </c>
      <c r="AI17" s="77">
        <v>0</v>
      </c>
      <c r="AJ17" s="77">
        <v>0</v>
      </c>
      <c r="AK17" s="77">
        <v>0</v>
      </c>
      <c r="AL17" s="77">
        <v>0</v>
      </c>
      <c r="AM17" s="77">
        <v>0</v>
      </c>
      <c r="AN17" s="77">
        <v>0</v>
      </c>
      <c r="AO17" s="75"/>
      <c r="AP17" s="79"/>
      <c r="AQ17" s="75"/>
      <c r="AR17" s="77">
        <v>0</v>
      </c>
    </row>
    <row r="18" spans="1:44">
      <c r="A18" s="74">
        <v>891408918</v>
      </c>
      <c r="B18" s="75" t="s">
        <v>117</v>
      </c>
      <c r="C18" s="75" t="s">
        <v>10</v>
      </c>
      <c r="D18" s="75">
        <v>141402</v>
      </c>
      <c r="E18" s="75" t="s">
        <v>170</v>
      </c>
      <c r="F18" s="75" t="s">
        <v>171</v>
      </c>
      <c r="G18" s="76">
        <v>45059</v>
      </c>
      <c r="H18" s="76">
        <v>45092</v>
      </c>
      <c r="I18" s="77">
        <v>76805</v>
      </c>
      <c r="J18" s="77">
        <v>76805</v>
      </c>
      <c r="K18" s="75" t="s">
        <v>142</v>
      </c>
      <c r="L18" s="75" t="s">
        <v>142</v>
      </c>
      <c r="M18" s="77">
        <v>0</v>
      </c>
      <c r="N18" s="78"/>
      <c r="O18" s="75"/>
      <c r="P18" s="79"/>
      <c r="Q18" s="79"/>
      <c r="R18" s="79"/>
      <c r="S18" s="77">
        <v>0</v>
      </c>
      <c r="T18" s="77">
        <v>0</v>
      </c>
      <c r="U18" s="77">
        <v>0</v>
      </c>
      <c r="V18" s="77">
        <v>0</v>
      </c>
      <c r="W18" s="75"/>
      <c r="X18" s="75"/>
      <c r="Y18" s="77">
        <v>0</v>
      </c>
      <c r="Z18" s="78"/>
      <c r="AA18" s="78"/>
      <c r="AB18" s="78"/>
      <c r="AC18" s="78"/>
      <c r="AD18" s="78"/>
      <c r="AE18" s="77">
        <v>0</v>
      </c>
      <c r="AF18" s="77">
        <v>0</v>
      </c>
      <c r="AG18" s="77">
        <v>76805</v>
      </c>
      <c r="AH18" s="77">
        <v>0</v>
      </c>
      <c r="AI18" s="77">
        <v>0</v>
      </c>
      <c r="AJ18" s="77">
        <v>0</v>
      </c>
      <c r="AK18" s="77">
        <v>0</v>
      </c>
      <c r="AL18" s="77">
        <v>0</v>
      </c>
      <c r="AM18" s="77">
        <v>0</v>
      </c>
      <c r="AN18" s="77">
        <v>0</v>
      </c>
      <c r="AO18" s="75"/>
      <c r="AP18" s="79"/>
      <c r="AQ18" s="75"/>
      <c r="AR18" s="77">
        <v>0</v>
      </c>
    </row>
    <row r="19" spans="1:44">
      <c r="A19" s="74">
        <v>891408918</v>
      </c>
      <c r="B19" s="75" t="s">
        <v>117</v>
      </c>
      <c r="C19" s="75" t="s">
        <v>10</v>
      </c>
      <c r="D19" s="75">
        <v>173088</v>
      </c>
      <c r="E19" s="75" t="s">
        <v>124</v>
      </c>
      <c r="F19" s="75" t="s">
        <v>125</v>
      </c>
      <c r="G19" s="76">
        <v>45578</v>
      </c>
      <c r="H19" s="76">
        <v>45586</v>
      </c>
      <c r="I19" s="77">
        <v>397066</v>
      </c>
      <c r="J19" s="77">
        <v>397066</v>
      </c>
      <c r="K19" s="75" t="e">
        <v>#N/A</v>
      </c>
      <c r="L19" s="75" t="s">
        <v>173</v>
      </c>
      <c r="M19" s="77">
        <v>0</v>
      </c>
      <c r="N19" s="78"/>
      <c r="O19" s="75" t="s">
        <v>127</v>
      </c>
      <c r="P19" s="79">
        <v>45578</v>
      </c>
      <c r="Q19" s="79">
        <v>45597</v>
      </c>
      <c r="R19" s="79"/>
      <c r="S19" s="77">
        <v>397066</v>
      </c>
      <c r="T19" s="77">
        <v>0</v>
      </c>
      <c r="U19" s="77">
        <v>0</v>
      </c>
      <c r="V19" s="77">
        <v>0</v>
      </c>
      <c r="W19" s="75"/>
      <c r="X19" s="75"/>
      <c r="Y19" s="77">
        <v>0</v>
      </c>
      <c r="Z19" s="78"/>
      <c r="AA19" s="78"/>
      <c r="AB19" s="78"/>
      <c r="AC19" s="78"/>
      <c r="AD19" s="78"/>
      <c r="AE19" s="77">
        <v>397066</v>
      </c>
      <c r="AF19" s="77">
        <v>0</v>
      </c>
      <c r="AG19" s="77">
        <v>0</v>
      </c>
      <c r="AH19" s="77">
        <v>0</v>
      </c>
      <c r="AI19" s="77">
        <v>0</v>
      </c>
      <c r="AJ19" s="77">
        <v>0</v>
      </c>
      <c r="AK19" s="77">
        <v>0</v>
      </c>
      <c r="AL19" s="77">
        <v>0</v>
      </c>
      <c r="AM19" s="77">
        <v>397066</v>
      </c>
      <c r="AN19" s="77">
        <v>0</v>
      </c>
      <c r="AO19" s="75">
        <v>2201575312</v>
      </c>
      <c r="AP19" s="79" t="s">
        <v>172</v>
      </c>
      <c r="AQ19" s="75"/>
      <c r="AR19" s="77">
        <v>513666</v>
      </c>
    </row>
    <row r="20" spans="1:44">
      <c r="A20" s="74">
        <v>891408918</v>
      </c>
      <c r="B20" s="75" t="s">
        <v>117</v>
      </c>
      <c r="C20" s="75" t="s">
        <v>10</v>
      </c>
      <c r="D20" s="75">
        <v>173329</v>
      </c>
      <c r="E20" s="75" t="s">
        <v>128</v>
      </c>
      <c r="F20" s="75" t="s">
        <v>129</v>
      </c>
      <c r="G20" s="76">
        <v>45583</v>
      </c>
      <c r="H20" s="76">
        <v>45597</v>
      </c>
      <c r="I20" s="77">
        <v>85400</v>
      </c>
      <c r="J20" s="77">
        <v>85400</v>
      </c>
      <c r="K20" s="75" t="e">
        <v>#N/A</v>
      </c>
      <c r="L20" s="75" t="s">
        <v>173</v>
      </c>
      <c r="M20" s="77">
        <v>0</v>
      </c>
      <c r="N20" s="78"/>
      <c r="O20" s="75" t="s">
        <v>127</v>
      </c>
      <c r="P20" s="79">
        <v>45583</v>
      </c>
      <c r="Q20" s="79">
        <v>45597</v>
      </c>
      <c r="R20" s="79"/>
      <c r="S20" s="77">
        <v>85400</v>
      </c>
      <c r="T20" s="77">
        <v>0</v>
      </c>
      <c r="U20" s="77">
        <v>0</v>
      </c>
      <c r="V20" s="77">
        <v>0</v>
      </c>
      <c r="W20" s="75"/>
      <c r="X20" s="75"/>
      <c r="Y20" s="77">
        <v>0</v>
      </c>
      <c r="Z20" s="78"/>
      <c r="AA20" s="78"/>
      <c r="AB20" s="78"/>
      <c r="AC20" s="78"/>
      <c r="AD20" s="78"/>
      <c r="AE20" s="77">
        <v>85400</v>
      </c>
      <c r="AF20" s="77">
        <v>0</v>
      </c>
      <c r="AG20" s="77">
        <v>0</v>
      </c>
      <c r="AH20" s="77">
        <v>0</v>
      </c>
      <c r="AI20" s="77">
        <v>0</v>
      </c>
      <c r="AJ20" s="77">
        <v>0</v>
      </c>
      <c r="AK20" s="77">
        <v>0</v>
      </c>
      <c r="AL20" s="77">
        <v>0</v>
      </c>
      <c r="AM20" s="77">
        <v>85400</v>
      </c>
      <c r="AN20" s="77">
        <v>0</v>
      </c>
      <c r="AO20" s="75">
        <v>2201575312</v>
      </c>
      <c r="AP20" s="79" t="s">
        <v>172</v>
      </c>
      <c r="AQ20" s="75"/>
      <c r="AR20" s="77">
        <v>513666</v>
      </c>
    </row>
    <row r="21" spans="1:44">
      <c r="A21" s="74">
        <v>891408918</v>
      </c>
      <c r="B21" s="75" t="s">
        <v>117</v>
      </c>
      <c r="C21" s="75" t="s">
        <v>10</v>
      </c>
      <c r="D21" s="75">
        <v>173051</v>
      </c>
      <c r="E21" s="75" t="s">
        <v>130</v>
      </c>
      <c r="F21" s="75" t="s">
        <v>131</v>
      </c>
      <c r="G21" s="76">
        <v>45577</v>
      </c>
      <c r="H21" s="76">
        <v>45586</v>
      </c>
      <c r="I21" s="77">
        <v>31200</v>
      </c>
      <c r="J21" s="77">
        <v>31200</v>
      </c>
      <c r="K21" s="75" t="e">
        <v>#N/A</v>
      </c>
      <c r="L21" s="75" t="s">
        <v>173</v>
      </c>
      <c r="M21" s="77">
        <v>0</v>
      </c>
      <c r="N21" s="78"/>
      <c r="O21" s="75" t="s">
        <v>127</v>
      </c>
      <c r="P21" s="79">
        <v>45577</v>
      </c>
      <c r="Q21" s="79">
        <v>45597</v>
      </c>
      <c r="R21" s="79"/>
      <c r="S21" s="77">
        <v>31200</v>
      </c>
      <c r="T21" s="77">
        <v>0</v>
      </c>
      <c r="U21" s="77">
        <v>0</v>
      </c>
      <c r="V21" s="77">
        <v>0</v>
      </c>
      <c r="W21" s="75"/>
      <c r="X21" s="75"/>
      <c r="Y21" s="77">
        <v>0</v>
      </c>
      <c r="Z21" s="78"/>
      <c r="AA21" s="78"/>
      <c r="AB21" s="78"/>
      <c r="AC21" s="78"/>
      <c r="AD21" s="78"/>
      <c r="AE21" s="77">
        <v>31200</v>
      </c>
      <c r="AF21" s="77">
        <v>0</v>
      </c>
      <c r="AG21" s="77">
        <v>0</v>
      </c>
      <c r="AH21" s="77">
        <v>0</v>
      </c>
      <c r="AI21" s="77">
        <v>0</v>
      </c>
      <c r="AJ21" s="77">
        <v>0</v>
      </c>
      <c r="AK21" s="77">
        <v>0</v>
      </c>
      <c r="AL21" s="77">
        <v>0</v>
      </c>
      <c r="AM21" s="77">
        <v>31200</v>
      </c>
      <c r="AN21" s="77">
        <v>0</v>
      </c>
      <c r="AO21" s="75">
        <v>2201575312</v>
      </c>
      <c r="AP21" s="79" t="s">
        <v>172</v>
      </c>
      <c r="AQ21" s="75"/>
      <c r="AR21" s="77">
        <v>513666</v>
      </c>
    </row>
    <row r="22" spans="1:44">
      <c r="A22" s="74">
        <v>891408918</v>
      </c>
      <c r="B22" s="75" t="s">
        <v>117</v>
      </c>
      <c r="C22" s="75" t="s">
        <v>10</v>
      </c>
      <c r="D22" s="75">
        <v>167738</v>
      </c>
      <c r="E22" s="75" t="s">
        <v>132</v>
      </c>
      <c r="F22" s="75" t="s">
        <v>133</v>
      </c>
      <c r="G22" s="76">
        <v>45497</v>
      </c>
      <c r="H22" s="76">
        <v>45537</v>
      </c>
      <c r="I22" s="77">
        <v>7800</v>
      </c>
      <c r="J22" s="77">
        <v>7800</v>
      </c>
      <c r="K22" s="75" t="s">
        <v>142</v>
      </c>
      <c r="L22" s="75" t="s">
        <v>126</v>
      </c>
      <c r="M22" s="77">
        <v>0</v>
      </c>
      <c r="N22" s="78"/>
      <c r="O22" s="75" t="s">
        <v>127</v>
      </c>
      <c r="P22" s="79">
        <v>45497</v>
      </c>
      <c r="Q22" s="79">
        <v>45537</v>
      </c>
      <c r="R22" s="79"/>
      <c r="S22" s="77">
        <v>7800</v>
      </c>
      <c r="T22" s="77">
        <v>0</v>
      </c>
      <c r="U22" s="77">
        <v>0</v>
      </c>
      <c r="V22" s="77">
        <v>0</v>
      </c>
      <c r="W22" s="75"/>
      <c r="X22" s="75"/>
      <c r="Y22" s="77">
        <v>0</v>
      </c>
      <c r="Z22" s="78"/>
      <c r="AA22" s="78"/>
      <c r="AB22" s="78"/>
      <c r="AC22" s="78"/>
      <c r="AD22" s="78"/>
      <c r="AE22" s="77">
        <v>0</v>
      </c>
      <c r="AF22" s="77">
        <v>0</v>
      </c>
      <c r="AG22" s="77">
        <v>0</v>
      </c>
      <c r="AH22" s="77">
        <v>0</v>
      </c>
      <c r="AI22" s="77">
        <v>0</v>
      </c>
      <c r="AJ22" s="77">
        <v>7800</v>
      </c>
      <c r="AK22" s="77">
        <v>0</v>
      </c>
      <c r="AL22" s="77">
        <v>0</v>
      </c>
      <c r="AM22" s="77">
        <v>0</v>
      </c>
      <c r="AN22" s="77">
        <v>0</v>
      </c>
      <c r="AO22" s="75"/>
      <c r="AP22" s="79"/>
      <c r="AQ22" s="75"/>
      <c r="AR22" s="77">
        <v>0</v>
      </c>
    </row>
    <row r="23" spans="1:44">
      <c r="A23" s="74">
        <v>891408918</v>
      </c>
      <c r="B23" s="75" t="s">
        <v>117</v>
      </c>
      <c r="C23" s="75" t="s">
        <v>10</v>
      </c>
      <c r="D23" s="75">
        <v>167288</v>
      </c>
      <c r="E23" s="75" t="s">
        <v>134</v>
      </c>
      <c r="F23" s="75" t="s">
        <v>135</v>
      </c>
      <c r="G23" s="76">
        <v>45490</v>
      </c>
      <c r="H23" s="76">
        <v>45537</v>
      </c>
      <c r="I23" s="77">
        <v>85400</v>
      </c>
      <c r="J23" s="77">
        <v>85400</v>
      </c>
      <c r="K23" s="75" t="s">
        <v>142</v>
      </c>
      <c r="L23" s="75" t="s">
        <v>126</v>
      </c>
      <c r="M23" s="77">
        <v>0</v>
      </c>
      <c r="N23" s="78"/>
      <c r="O23" s="75" t="s">
        <v>127</v>
      </c>
      <c r="P23" s="79">
        <v>45490</v>
      </c>
      <c r="Q23" s="79">
        <v>45537</v>
      </c>
      <c r="R23" s="79"/>
      <c r="S23" s="77">
        <v>85400</v>
      </c>
      <c r="T23" s="77">
        <v>0</v>
      </c>
      <c r="U23" s="77">
        <v>0</v>
      </c>
      <c r="V23" s="77">
        <v>0</v>
      </c>
      <c r="W23" s="75"/>
      <c r="X23" s="75"/>
      <c r="Y23" s="77">
        <v>0</v>
      </c>
      <c r="Z23" s="78"/>
      <c r="AA23" s="78"/>
      <c r="AB23" s="78"/>
      <c r="AC23" s="78"/>
      <c r="AD23" s="78"/>
      <c r="AE23" s="77">
        <v>0</v>
      </c>
      <c r="AF23" s="77">
        <v>0</v>
      </c>
      <c r="AG23" s="77">
        <v>0</v>
      </c>
      <c r="AH23" s="77">
        <v>0</v>
      </c>
      <c r="AI23" s="77">
        <v>0</v>
      </c>
      <c r="AJ23" s="77">
        <v>85400</v>
      </c>
      <c r="AK23" s="77">
        <v>0</v>
      </c>
      <c r="AL23" s="77">
        <v>0</v>
      </c>
      <c r="AM23" s="77">
        <v>0</v>
      </c>
      <c r="AN23" s="77">
        <v>0</v>
      </c>
      <c r="AO23" s="75"/>
      <c r="AP23" s="79"/>
      <c r="AQ23" s="75"/>
      <c r="AR23" s="77">
        <v>0</v>
      </c>
    </row>
    <row r="24" spans="1:44">
      <c r="A24" s="74">
        <v>891408918</v>
      </c>
      <c r="B24" s="75" t="s">
        <v>117</v>
      </c>
      <c r="C24" s="75" t="s">
        <v>10</v>
      </c>
      <c r="D24" s="75">
        <v>171107</v>
      </c>
      <c r="E24" s="75" t="s">
        <v>136</v>
      </c>
      <c r="F24" s="75" t="s">
        <v>137</v>
      </c>
      <c r="G24" s="76">
        <v>45547</v>
      </c>
      <c r="H24" s="76">
        <v>45553</v>
      </c>
      <c r="I24" s="77">
        <v>88960</v>
      </c>
      <c r="J24" s="77">
        <v>88960</v>
      </c>
      <c r="K24" s="75" t="e">
        <v>#N/A</v>
      </c>
      <c r="L24" s="75" t="s">
        <v>126</v>
      </c>
      <c r="M24" s="77">
        <v>0</v>
      </c>
      <c r="N24" s="78"/>
      <c r="O24" s="75" t="s">
        <v>127</v>
      </c>
      <c r="P24" s="79">
        <v>45547</v>
      </c>
      <c r="Q24" s="79">
        <v>45566</v>
      </c>
      <c r="R24" s="79"/>
      <c r="S24" s="77">
        <v>88960</v>
      </c>
      <c r="T24" s="77">
        <v>0</v>
      </c>
      <c r="U24" s="77">
        <v>0</v>
      </c>
      <c r="V24" s="77">
        <v>0</v>
      </c>
      <c r="W24" s="75"/>
      <c r="X24" s="75"/>
      <c r="Y24" s="77">
        <v>0</v>
      </c>
      <c r="Z24" s="78"/>
      <c r="AA24" s="78"/>
      <c r="AB24" s="78"/>
      <c r="AC24" s="78"/>
      <c r="AD24" s="78"/>
      <c r="AE24" s="77">
        <v>0</v>
      </c>
      <c r="AF24" s="77">
        <v>0</v>
      </c>
      <c r="AG24" s="77">
        <v>0</v>
      </c>
      <c r="AH24" s="77">
        <v>0</v>
      </c>
      <c r="AI24" s="77">
        <v>0</v>
      </c>
      <c r="AJ24" s="77">
        <v>88960</v>
      </c>
      <c r="AK24" s="77">
        <v>0</v>
      </c>
      <c r="AL24" s="77">
        <v>0</v>
      </c>
      <c r="AM24" s="77">
        <v>0</v>
      </c>
      <c r="AN24" s="77">
        <v>0</v>
      </c>
      <c r="AO24" s="75"/>
      <c r="AP24" s="79"/>
      <c r="AQ24" s="75"/>
      <c r="AR24" s="77">
        <v>0</v>
      </c>
    </row>
    <row r="25" spans="1:44">
      <c r="A25" s="74">
        <v>891408918</v>
      </c>
      <c r="B25" s="75" t="s">
        <v>117</v>
      </c>
      <c r="C25" s="75" t="s">
        <v>10</v>
      </c>
      <c r="D25" s="75">
        <v>166551</v>
      </c>
      <c r="E25" s="75" t="s">
        <v>138</v>
      </c>
      <c r="F25" s="75" t="s">
        <v>139</v>
      </c>
      <c r="G25" s="76">
        <v>45473</v>
      </c>
      <c r="H25" s="76">
        <v>45537</v>
      </c>
      <c r="I25" s="77">
        <v>315488</v>
      </c>
      <c r="J25" s="77">
        <v>315488</v>
      </c>
      <c r="K25" s="75" t="s">
        <v>142</v>
      </c>
      <c r="L25" s="75" t="s">
        <v>126</v>
      </c>
      <c r="M25" s="77">
        <v>0</v>
      </c>
      <c r="N25" s="78"/>
      <c r="O25" s="75" t="s">
        <v>127</v>
      </c>
      <c r="P25" s="79">
        <v>45473</v>
      </c>
      <c r="Q25" s="79">
        <v>45537</v>
      </c>
      <c r="R25" s="79"/>
      <c r="S25" s="77">
        <v>322683</v>
      </c>
      <c r="T25" s="77">
        <v>0</v>
      </c>
      <c r="U25" s="77">
        <v>0</v>
      </c>
      <c r="V25" s="77">
        <v>0</v>
      </c>
      <c r="W25" s="75"/>
      <c r="X25" s="75"/>
      <c r="Y25" s="77">
        <v>0</v>
      </c>
      <c r="Z25" s="78"/>
      <c r="AA25" s="78"/>
      <c r="AB25" s="78"/>
      <c r="AC25" s="78"/>
      <c r="AD25" s="78"/>
      <c r="AE25" s="77">
        <v>0</v>
      </c>
      <c r="AF25" s="77">
        <v>0</v>
      </c>
      <c r="AG25" s="77">
        <v>0</v>
      </c>
      <c r="AH25" s="77">
        <v>0</v>
      </c>
      <c r="AI25" s="77">
        <v>0</v>
      </c>
      <c r="AJ25" s="77">
        <v>315488</v>
      </c>
      <c r="AK25" s="77">
        <v>0</v>
      </c>
      <c r="AL25" s="77">
        <v>0</v>
      </c>
      <c r="AM25" s="77">
        <v>0</v>
      </c>
      <c r="AN25" s="77">
        <v>0</v>
      </c>
      <c r="AO25" s="75"/>
      <c r="AP25" s="79"/>
      <c r="AQ25" s="75"/>
      <c r="AR25" s="77">
        <v>0</v>
      </c>
    </row>
  </sheetData>
  <autoFilter ref="A2:AV2">
    <sortState ref="A3:AW25">
      <sortCondition ref="L2"/>
    </sortState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2"/>
  <sheetViews>
    <sheetView showGridLines="0" tabSelected="1" topLeftCell="A10" workbookViewId="0">
      <selection activeCell="I26" sqref="I26"/>
    </sheetView>
  </sheetViews>
  <sheetFormatPr baseColWidth="10" defaultRowHeight="12.5"/>
  <cols>
    <col min="1" max="1" width="1" style="1" customWidth="1"/>
    <col min="2" max="2" width="10.9140625" style="1"/>
    <col min="3" max="3" width="17.5" style="1" customWidth="1"/>
    <col min="4" max="4" width="11.5" style="1" customWidth="1"/>
    <col min="5" max="8" width="10.9140625" style="1"/>
    <col min="9" max="9" width="22.5" style="1" customWidth="1"/>
    <col min="10" max="10" width="14" style="1" customWidth="1"/>
    <col min="11" max="11" width="1.75" style="1" customWidth="1"/>
    <col min="12" max="256" width="10.9140625" style="1"/>
    <col min="257" max="257" width="1" style="1" customWidth="1"/>
    <col min="258" max="258" width="10.9140625" style="1"/>
    <col min="259" max="259" width="17.5" style="1" customWidth="1"/>
    <col min="260" max="260" width="11.5" style="1" customWidth="1"/>
    <col min="261" max="264" width="10.9140625" style="1"/>
    <col min="265" max="265" width="22.5" style="1" customWidth="1"/>
    <col min="266" max="266" width="14" style="1" customWidth="1"/>
    <col min="267" max="267" width="1.75" style="1" customWidth="1"/>
    <col min="268" max="512" width="10.9140625" style="1"/>
    <col min="513" max="513" width="1" style="1" customWidth="1"/>
    <col min="514" max="514" width="10.9140625" style="1"/>
    <col min="515" max="515" width="17.5" style="1" customWidth="1"/>
    <col min="516" max="516" width="11.5" style="1" customWidth="1"/>
    <col min="517" max="520" width="10.9140625" style="1"/>
    <col min="521" max="521" width="22.5" style="1" customWidth="1"/>
    <col min="522" max="522" width="14" style="1" customWidth="1"/>
    <col min="523" max="523" width="1.75" style="1" customWidth="1"/>
    <col min="524" max="768" width="10.9140625" style="1"/>
    <col min="769" max="769" width="1" style="1" customWidth="1"/>
    <col min="770" max="770" width="10.9140625" style="1"/>
    <col min="771" max="771" width="17.5" style="1" customWidth="1"/>
    <col min="772" max="772" width="11.5" style="1" customWidth="1"/>
    <col min="773" max="776" width="10.9140625" style="1"/>
    <col min="777" max="777" width="22.5" style="1" customWidth="1"/>
    <col min="778" max="778" width="14" style="1" customWidth="1"/>
    <col min="779" max="779" width="1.75" style="1" customWidth="1"/>
    <col min="780" max="1024" width="10.9140625" style="1"/>
    <col min="1025" max="1025" width="1" style="1" customWidth="1"/>
    <col min="1026" max="1026" width="10.9140625" style="1"/>
    <col min="1027" max="1027" width="17.5" style="1" customWidth="1"/>
    <col min="1028" max="1028" width="11.5" style="1" customWidth="1"/>
    <col min="1029" max="1032" width="10.9140625" style="1"/>
    <col min="1033" max="1033" width="22.5" style="1" customWidth="1"/>
    <col min="1034" max="1034" width="14" style="1" customWidth="1"/>
    <col min="1035" max="1035" width="1.75" style="1" customWidth="1"/>
    <col min="1036" max="1280" width="10.9140625" style="1"/>
    <col min="1281" max="1281" width="1" style="1" customWidth="1"/>
    <col min="1282" max="1282" width="10.9140625" style="1"/>
    <col min="1283" max="1283" width="17.5" style="1" customWidth="1"/>
    <col min="1284" max="1284" width="11.5" style="1" customWidth="1"/>
    <col min="1285" max="1288" width="10.9140625" style="1"/>
    <col min="1289" max="1289" width="22.5" style="1" customWidth="1"/>
    <col min="1290" max="1290" width="14" style="1" customWidth="1"/>
    <col min="1291" max="1291" width="1.75" style="1" customWidth="1"/>
    <col min="1292" max="1536" width="10.9140625" style="1"/>
    <col min="1537" max="1537" width="1" style="1" customWidth="1"/>
    <col min="1538" max="1538" width="10.9140625" style="1"/>
    <col min="1539" max="1539" width="17.5" style="1" customWidth="1"/>
    <col min="1540" max="1540" width="11.5" style="1" customWidth="1"/>
    <col min="1541" max="1544" width="10.9140625" style="1"/>
    <col min="1545" max="1545" width="22.5" style="1" customWidth="1"/>
    <col min="1546" max="1546" width="14" style="1" customWidth="1"/>
    <col min="1547" max="1547" width="1.75" style="1" customWidth="1"/>
    <col min="1548" max="1792" width="10.9140625" style="1"/>
    <col min="1793" max="1793" width="1" style="1" customWidth="1"/>
    <col min="1794" max="1794" width="10.9140625" style="1"/>
    <col min="1795" max="1795" width="17.5" style="1" customWidth="1"/>
    <col min="1796" max="1796" width="11.5" style="1" customWidth="1"/>
    <col min="1797" max="1800" width="10.9140625" style="1"/>
    <col min="1801" max="1801" width="22.5" style="1" customWidth="1"/>
    <col min="1802" max="1802" width="14" style="1" customWidth="1"/>
    <col min="1803" max="1803" width="1.75" style="1" customWidth="1"/>
    <col min="1804" max="2048" width="10.9140625" style="1"/>
    <col min="2049" max="2049" width="1" style="1" customWidth="1"/>
    <col min="2050" max="2050" width="10.9140625" style="1"/>
    <col min="2051" max="2051" width="17.5" style="1" customWidth="1"/>
    <col min="2052" max="2052" width="11.5" style="1" customWidth="1"/>
    <col min="2053" max="2056" width="10.9140625" style="1"/>
    <col min="2057" max="2057" width="22.5" style="1" customWidth="1"/>
    <col min="2058" max="2058" width="14" style="1" customWidth="1"/>
    <col min="2059" max="2059" width="1.75" style="1" customWidth="1"/>
    <col min="2060" max="2304" width="10.9140625" style="1"/>
    <col min="2305" max="2305" width="1" style="1" customWidth="1"/>
    <col min="2306" max="2306" width="10.9140625" style="1"/>
    <col min="2307" max="2307" width="17.5" style="1" customWidth="1"/>
    <col min="2308" max="2308" width="11.5" style="1" customWidth="1"/>
    <col min="2309" max="2312" width="10.9140625" style="1"/>
    <col min="2313" max="2313" width="22.5" style="1" customWidth="1"/>
    <col min="2314" max="2314" width="14" style="1" customWidth="1"/>
    <col min="2315" max="2315" width="1.75" style="1" customWidth="1"/>
    <col min="2316" max="2560" width="10.9140625" style="1"/>
    <col min="2561" max="2561" width="1" style="1" customWidth="1"/>
    <col min="2562" max="2562" width="10.9140625" style="1"/>
    <col min="2563" max="2563" width="17.5" style="1" customWidth="1"/>
    <col min="2564" max="2564" width="11.5" style="1" customWidth="1"/>
    <col min="2565" max="2568" width="10.9140625" style="1"/>
    <col min="2569" max="2569" width="22.5" style="1" customWidth="1"/>
    <col min="2570" max="2570" width="14" style="1" customWidth="1"/>
    <col min="2571" max="2571" width="1.75" style="1" customWidth="1"/>
    <col min="2572" max="2816" width="10.9140625" style="1"/>
    <col min="2817" max="2817" width="1" style="1" customWidth="1"/>
    <col min="2818" max="2818" width="10.9140625" style="1"/>
    <col min="2819" max="2819" width="17.5" style="1" customWidth="1"/>
    <col min="2820" max="2820" width="11.5" style="1" customWidth="1"/>
    <col min="2821" max="2824" width="10.9140625" style="1"/>
    <col min="2825" max="2825" width="22.5" style="1" customWidth="1"/>
    <col min="2826" max="2826" width="14" style="1" customWidth="1"/>
    <col min="2827" max="2827" width="1.75" style="1" customWidth="1"/>
    <col min="2828" max="3072" width="10.9140625" style="1"/>
    <col min="3073" max="3073" width="1" style="1" customWidth="1"/>
    <col min="3074" max="3074" width="10.9140625" style="1"/>
    <col min="3075" max="3075" width="17.5" style="1" customWidth="1"/>
    <col min="3076" max="3076" width="11.5" style="1" customWidth="1"/>
    <col min="3077" max="3080" width="10.9140625" style="1"/>
    <col min="3081" max="3081" width="22.5" style="1" customWidth="1"/>
    <col min="3082" max="3082" width="14" style="1" customWidth="1"/>
    <col min="3083" max="3083" width="1.75" style="1" customWidth="1"/>
    <col min="3084" max="3328" width="10.9140625" style="1"/>
    <col min="3329" max="3329" width="1" style="1" customWidth="1"/>
    <col min="3330" max="3330" width="10.9140625" style="1"/>
    <col min="3331" max="3331" width="17.5" style="1" customWidth="1"/>
    <col min="3332" max="3332" width="11.5" style="1" customWidth="1"/>
    <col min="3333" max="3336" width="10.9140625" style="1"/>
    <col min="3337" max="3337" width="22.5" style="1" customWidth="1"/>
    <col min="3338" max="3338" width="14" style="1" customWidth="1"/>
    <col min="3339" max="3339" width="1.75" style="1" customWidth="1"/>
    <col min="3340" max="3584" width="10.9140625" style="1"/>
    <col min="3585" max="3585" width="1" style="1" customWidth="1"/>
    <col min="3586" max="3586" width="10.9140625" style="1"/>
    <col min="3587" max="3587" width="17.5" style="1" customWidth="1"/>
    <col min="3588" max="3588" width="11.5" style="1" customWidth="1"/>
    <col min="3589" max="3592" width="10.9140625" style="1"/>
    <col min="3593" max="3593" width="22.5" style="1" customWidth="1"/>
    <col min="3594" max="3594" width="14" style="1" customWidth="1"/>
    <col min="3595" max="3595" width="1.75" style="1" customWidth="1"/>
    <col min="3596" max="3840" width="10.9140625" style="1"/>
    <col min="3841" max="3841" width="1" style="1" customWidth="1"/>
    <col min="3842" max="3842" width="10.9140625" style="1"/>
    <col min="3843" max="3843" width="17.5" style="1" customWidth="1"/>
    <col min="3844" max="3844" width="11.5" style="1" customWidth="1"/>
    <col min="3845" max="3848" width="10.9140625" style="1"/>
    <col min="3849" max="3849" width="22.5" style="1" customWidth="1"/>
    <col min="3850" max="3850" width="14" style="1" customWidth="1"/>
    <col min="3851" max="3851" width="1.75" style="1" customWidth="1"/>
    <col min="3852" max="4096" width="10.9140625" style="1"/>
    <col min="4097" max="4097" width="1" style="1" customWidth="1"/>
    <col min="4098" max="4098" width="10.9140625" style="1"/>
    <col min="4099" max="4099" width="17.5" style="1" customWidth="1"/>
    <col min="4100" max="4100" width="11.5" style="1" customWidth="1"/>
    <col min="4101" max="4104" width="10.9140625" style="1"/>
    <col min="4105" max="4105" width="22.5" style="1" customWidth="1"/>
    <col min="4106" max="4106" width="14" style="1" customWidth="1"/>
    <col min="4107" max="4107" width="1.75" style="1" customWidth="1"/>
    <col min="4108" max="4352" width="10.9140625" style="1"/>
    <col min="4353" max="4353" width="1" style="1" customWidth="1"/>
    <col min="4354" max="4354" width="10.9140625" style="1"/>
    <col min="4355" max="4355" width="17.5" style="1" customWidth="1"/>
    <col min="4356" max="4356" width="11.5" style="1" customWidth="1"/>
    <col min="4357" max="4360" width="10.9140625" style="1"/>
    <col min="4361" max="4361" width="22.5" style="1" customWidth="1"/>
    <col min="4362" max="4362" width="14" style="1" customWidth="1"/>
    <col min="4363" max="4363" width="1.75" style="1" customWidth="1"/>
    <col min="4364" max="4608" width="10.9140625" style="1"/>
    <col min="4609" max="4609" width="1" style="1" customWidth="1"/>
    <col min="4610" max="4610" width="10.9140625" style="1"/>
    <col min="4611" max="4611" width="17.5" style="1" customWidth="1"/>
    <col min="4612" max="4612" width="11.5" style="1" customWidth="1"/>
    <col min="4613" max="4616" width="10.9140625" style="1"/>
    <col min="4617" max="4617" width="22.5" style="1" customWidth="1"/>
    <col min="4618" max="4618" width="14" style="1" customWidth="1"/>
    <col min="4619" max="4619" width="1.75" style="1" customWidth="1"/>
    <col min="4620" max="4864" width="10.9140625" style="1"/>
    <col min="4865" max="4865" width="1" style="1" customWidth="1"/>
    <col min="4866" max="4866" width="10.9140625" style="1"/>
    <col min="4867" max="4867" width="17.5" style="1" customWidth="1"/>
    <col min="4868" max="4868" width="11.5" style="1" customWidth="1"/>
    <col min="4869" max="4872" width="10.9140625" style="1"/>
    <col min="4873" max="4873" width="22.5" style="1" customWidth="1"/>
    <col min="4874" max="4874" width="14" style="1" customWidth="1"/>
    <col min="4875" max="4875" width="1.75" style="1" customWidth="1"/>
    <col min="4876" max="5120" width="10.9140625" style="1"/>
    <col min="5121" max="5121" width="1" style="1" customWidth="1"/>
    <col min="5122" max="5122" width="10.9140625" style="1"/>
    <col min="5123" max="5123" width="17.5" style="1" customWidth="1"/>
    <col min="5124" max="5124" width="11.5" style="1" customWidth="1"/>
    <col min="5125" max="5128" width="10.9140625" style="1"/>
    <col min="5129" max="5129" width="22.5" style="1" customWidth="1"/>
    <col min="5130" max="5130" width="14" style="1" customWidth="1"/>
    <col min="5131" max="5131" width="1.75" style="1" customWidth="1"/>
    <col min="5132" max="5376" width="10.9140625" style="1"/>
    <col min="5377" max="5377" width="1" style="1" customWidth="1"/>
    <col min="5378" max="5378" width="10.9140625" style="1"/>
    <col min="5379" max="5379" width="17.5" style="1" customWidth="1"/>
    <col min="5380" max="5380" width="11.5" style="1" customWidth="1"/>
    <col min="5381" max="5384" width="10.9140625" style="1"/>
    <col min="5385" max="5385" width="22.5" style="1" customWidth="1"/>
    <col min="5386" max="5386" width="14" style="1" customWidth="1"/>
    <col min="5387" max="5387" width="1.75" style="1" customWidth="1"/>
    <col min="5388" max="5632" width="10.9140625" style="1"/>
    <col min="5633" max="5633" width="1" style="1" customWidth="1"/>
    <col min="5634" max="5634" width="10.9140625" style="1"/>
    <col min="5635" max="5635" width="17.5" style="1" customWidth="1"/>
    <col min="5636" max="5636" width="11.5" style="1" customWidth="1"/>
    <col min="5637" max="5640" width="10.9140625" style="1"/>
    <col min="5641" max="5641" width="22.5" style="1" customWidth="1"/>
    <col min="5642" max="5642" width="14" style="1" customWidth="1"/>
    <col min="5643" max="5643" width="1.75" style="1" customWidth="1"/>
    <col min="5644" max="5888" width="10.9140625" style="1"/>
    <col min="5889" max="5889" width="1" style="1" customWidth="1"/>
    <col min="5890" max="5890" width="10.9140625" style="1"/>
    <col min="5891" max="5891" width="17.5" style="1" customWidth="1"/>
    <col min="5892" max="5892" width="11.5" style="1" customWidth="1"/>
    <col min="5893" max="5896" width="10.9140625" style="1"/>
    <col min="5897" max="5897" width="22.5" style="1" customWidth="1"/>
    <col min="5898" max="5898" width="14" style="1" customWidth="1"/>
    <col min="5899" max="5899" width="1.75" style="1" customWidth="1"/>
    <col min="5900" max="6144" width="10.9140625" style="1"/>
    <col min="6145" max="6145" width="1" style="1" customWidth="1"/>
    <col min="6146" max="6146" width="10.9140625" style="1"/>
    <col min="6147" max="6147" width="17.5" style="1" customWidth="1"/>
    <col min="6148" max="6148" width="11.5" style="1" customWidth="1"/>
    <col min="6149" max="6152" width="10.9140625" style="1"/>
    <col min="6153" max="6153" width="22.5" style="1" customWidth="1"/>
    <col min="6154" max="6154" width="14" style="1" customWidth="1"/>
    <col min="6155" max="6155" width="1.75" style="1" customWidth="1"/>
    <col min="6156" max="6400" width="10.9140625" style="1"/>
    <col min="6401" max="6401" width="1" style="1" customWidth="1"/>
    <col min="6402" max="6402" width="10.9140625" style="1"/>
    <col min="6403" max="6403" width="17.5" style="1" customWidth="1"/>
    <col min="6404" max="6404" width="11.5" style="1" customWidth="1"/>
    <col min="6405" max="6408" width="10.9140625" style="1"/>
    <col min="6409" max="6409" width="22.5" style="1" customWidth="1"/>
    <col min="6410" max="6410" width="14" style="1" customWidth="1"/>
    <col min="6411" max="6411" width="1.75" style="1" customWidth="1"/>
    <col min="6412" max="6656" width="10.9140625" style="1"/>
    <col min="6657" max="6657" width="1" style="1" customWidth="1"/>
    <col min="6658" max="6658" width="10.9140625" style="1"/>
    <col min="6659" max="6659" width="17.5" style="1" customWidth="1"/>
    <col min="6660" max="6660" width="11.5" style="1" customWidth="1"/>
    <col min="6661" max="6664" width="10.9140625" style="1"/>
    <col min="6665" max="6665" width="22.5" style="1" customWidth="1"/>
    <col min="6666" max="6666" width="14" style="1" customWidth="1"/>
    <col min="6667" max="6667" width="1.75" style="1" customWidth="1"/>
    <col min="6668" max="6912" width="10.9140625" style="1"/>
    <col min="6913" max="6913" width="1" style="1" customWidth="1"/>
    <col min="6914" max="6914" width="10.9140625" style="1"/>
    <col min="6915" max="6915" width="17.5" style="1" customWidth="1"/>
    <col min="6916" max="6916" width="11.5" style="1" customWidth="1"/>
    <col min="6917" max="6920" width="10.9140625" style="1"/>
    <col min="6921" max="6921" width="22.5" style="1" customWidth="1"/>
    <col min="6922" max="6922" width="14" style="1" customWidth="1"/>
    <col min="6923" max="6923" width="1.75" style="1" customWidth="1"/>
    <col min="6924" max="7168" width="10.9140625" style="1"/>
    <col min="7169" max="7169" width="1" style="1" customWidth="1"/>
    <col min="7170" max="7170" width="10.9140625" style="1"/>
    <col min="7171" max="7171" width="17.5" style="1" customWidth="1"/>
    <col min="7172" max="7172" width="11.5" style="1" customWidth="1"/>
    <col min="7173" max="7176" width="10.9140625" style="1"/>
    <col min="7177" max="7177" width="22.5" style="1" customWidth="1"/>
    <col min="7178" max="7178" width="14" style="1" customWidth="1"/>
    <col min="7179" max="7179" width="1.75" style="1" customWidth="1"/>
    <col min="7180" max="7424" width="10.9140625" style="1"/>
    <col min="7425" max="7425" width="1" style="1" customWidth="1"/>
    <col min="7426" max="7426" width="10.9140625" style="1"/>
    <col min="7427" max="7427" width="17.5" style="1" customWidth="1"/>
    <col min="7428" max="7428" width="11.5" style="1" customWidth="1"/>
    <col min="7429" max="7432" width="10.9140625" style="1"/>
    <col min="7433" max="7433" width="22.5" style="1" customWidth="1"/>
    <col min="7434" max="7434" width="14" style="1" customWidth="1"/>
    <col min="7435" max="7435" width="1.75" style="1" customWidth="1"/>
    <col min="7436" max="7680" width="10.9140625" style="1"/>
    <col min="7681" max="7681" width="1" style="1" customWidth="1"/>
    <col min="7682" max="7682" width="10.9140625" style="1"/>
    <col min="7683" max="7683" width="17.5" style="1" customWidth="1"/>
    <col min="7684" max="7684" width="11.5" style="1" customWidth="1"/>
    <col min="7685" max="7688" width="10.9140625" style="1"/>
    <col min="7689" max="7689" width="22.5" style="1" customWidth="1"/>
    <col min="7690" max="7690" width="14" style="1" customWidth="1"/>
    <col min="7691" max="7691" width="1.75" style="1" customWidth="1"/>
    <col min="7692" max="7936" width="10.9140625" style="1"/>
    <col min="7937" max="7937" width="1" style="1" customWidth="1"/>
    <col min="7938" max="7938" width="10.9140625" style="1"/>
    <col min="7939" max="7939" width="17.5" style="1" customWidth="1"/>
    <col min="7940" max="7940" width="11.5" style="1" customWidth="1"/>
    <col min="7941" max="7944" width="10.9140625" style="1"/>
    <col min="7945" max="7945" width="22.5" style="1" customWidth="1"/>
    <col min="7946" max="7946" width="14" style="1" customWidth="1"/>
    <col min="7947" max="7947" width="1.75" style="1" customWidth="1"/>
    <col min="7948" max="8192" width="10.9140625" style="1"/>
    <col min="8193" max="8193" width="1" style="1" customWidth="1"/>
    <col min="8194" max="8194" width="10.9140625" style="1"/>
    <col min="8195" max="8195" width="17.5" style="1" customWidth="1"/>
    <col min="8196" max="8196" width="11.5" style="1" customWidth="1"/>
    <col min="8197" max="8200" width="10.9140625" style="1"/>
    <col min="8201" max="8201" width="22.5" style="1" customWidth="1"/>
    <col min="8202" max="8202" width="14" style="1" customWidth="1"/>
    <col min="8203" max="8203" width="1.75" style="1" customWidth="1"/>
    <col min="8204" max="8448" width="10.9140625" style="1"/>
    <col min="8449" max="8449" width="1" style="1" customWidth="1"/>
    <col min="8450" max="8450" width="10.9140625" style="1"/>
    <col min="8451" max="8451" width="17.5" style="1" customWidth="1"/>
    <col min="8452" max="8452" width="11.5" style="1" customWidth="1"/>
    <col min="8453" max="8456" width="10.9140625" style="1"/>
    <col min="8457" max="8457" width="22.5" style="1" customWidth="1"/>
    <col min="8458" max="8458" width="14" style="1" customWidth="1"/>
    <col min="8459" max="8459" width="1.75" style="1" customWidth="1"/>
    <col min="8460" max="8704" width="10.9140625" style="1"/>
    <col min="8705" max="8705" width="1" style="1" customWidth="1"/>
    <col min="8706" max="8706" width="10.9140625" style="1"/>
    <col min="8707" max="8707" width="17.5" style="1" customWidth="1"/>
    <col min="8708" max="8708" width="11.5" style="1" customWidth="1"/>
    <col min="8709" max="8712" width="10.9140625" style="1"/>
    <col min="8713" max="8713" width="22.5" style="1" customWidth="1"/>
    <col min="8714" max="8714" width="14" style="1" customWidth="1"/>
    <col min="8715" max="8715" width="1.75" style="1" customWidth="1"/>
    <col min="8716" max="8960" width="10.9140625" style="1"/>
    <col min="8961" max="8961" width="1" style="1" customWidth="1"/>
    <col min="8962" max="8962" width="10.9140625" style="1"/>
    <col min="8963" max="8963" width="17.5" style="1" customWidth="1"/>
    <col min="8964" max="8964" width="11.5" style="1" customWidth="1"/>
    <col min="8965" max="8968" width="10.9140625" style="1"/>
    <col min="8969" max="8969" width="22.5" style="1" customWidth="1"/>
    <col min="8970" max="8970" width="14" style="1" customWidth="1"/>
    <col min="8971" max="8971" width="1.75" style="1" customWidth="1"/>
    <col min="8972" max="9216" width="10.9140625" style="1"/>
    <col min="9217" max="9217" width="1" style="1" customWidth="1"/>
    <col min="9218" max="9218" width="10.9140625" style="1"/>
    <col min="9219" max="9219" width="17.5" style="1" customWidth="1"/>
    <col min="9220" max="9220" width="11.5" style="1" customWidth="1"/>
    <col min="9221" max="9224" width="10.9140625" style="1"/>
    <col min="9225" max="9225" width="22.5" style="1" customWidth="1"/>
    <col min="9226" max="9226" width="14" style="1" customWidth="1"/>
    <col min="9227" max="9227" width="1.75" style="1" customWidth="1"/>
    <col min="9228" max="9472" width="10.9140625" style="1"/>
    <col min="9473" max="9473" width="1" style="1" customWidth="1"/>
    <col min="9474" max="9474" width="10.9140625" style="1"/>
    <col min="9475" max="9475" width="17.5" style="1" customWidth="1"/>
    <col min="9476" max="9476" width="11.5" style="1" customWidth="1"/>
    <col min="9477" max="9480" width="10.9140625" style="1"/>
    <col min="9481" max="9481" width="22.5" style="1" customWidth="1"/>
    <col min="9482" max="9482" width="14" style="1" customWidth="1"/>
    <col min="9483" max="9483" width="1.75" style="1" customWidth="1"/>
    <col min="9484" max="9728" width="10.9140625" style="1"/>
    <col min="9729" max="9729" width="1" style="1" customWidth="1"/>
    <col min="9730" max="9730" width="10.9140625" style="1"/>
    <col min="9731" max="9731" width="17.5" style="1" customWidth="1"/>
    <col min="9732" max="9732" width="11.5" style="1" customWidth="1"/>
    <col min="9733" max="9736" width="10.9140625" style="1"/>
    <col min="9737" max="9737" width="22.5" style="1" customWidth="1"/>
    <col min="9738" max="9738" width="14" style="1" customWidth="1"/>
    <col min="9739" max="9739" width="1.75" style="1" customWidth="1"/>
    <col min="9740" max="9984" width="10.9140625" style="1"/>
    <col min="9985" max="9985" width="1" style="1" customWidth="1"/>
    <col min="9986" max="9986" width="10.9140625" style="1"/>
    <col min="9987" max="9987" width="17.5" style="1" customWidth="1"/>
    <col min="9988" max="9988" width="11.5" style="1" customWidth="1"/>
    <col min="9989" max="9992" width="10.9140625" style="1"/>
    <col min="9993" max="9993" width="22.5" style="1" customWidth="1"/>
    <col min="9994" max="9994" width="14" style="1" customWidth="1"/>
    <col min="9995" max="9995" width="1.75" style="1" customWidth="1"/>
    <col min="9996" max="10240" width="10.9140625" style="1"/>
    <col min="10241" max="10241" width="1" style="1" customWidth="1"/>
    <col min="10242" max="10242" width="10.9140625" style="1"/>
    <col min="10243" max="10243" width="17.5" style="1" customWidth="1"/>
    <col min="10244" max="10244" width="11.5" style="1" customWidth="1"/>
    <col min="10245" max="10248" width="10.9140625" style="1"/>
    <col min="10249" max="10249" width="22.5" style="1" customWidth="1"/>
    <col min="10250" max="10250" width="14" style="1" customWidth="1"/>
    <col min="10251" max="10251" width="1.75" style="1" customWidth="1"/>
    <col min="10252" max="10496" width="10.9140625" style="1"/>
    <col min="10497" max="10497" width="1" style="1" customWidth="1"/>
    <col min="10498" max="10498" width="10.9140625" style="1"/>
    <col min="10499" max="10499" width="17.5" style="1" customWidth="1"/>
    <col min="10500" max="10500" width="11.5" style="1" customWidth="1"/>
    <col min="10501" max="10504" width="10.9140625" style="1"/>
    <col min="10505" max="10505" width="22.5" style="1" customWidth="1"/>
    <col min="10506" max="10506" width="14" style="1" customWidth="1"/>
    <col min="10507" max="10507" width="1.75" style="1" customWidth="1"/>
    <col min="10508" max="10752" width="10.9140625" style="1"/>
    <col min="10753" max="10753" width="1" style="1" customWidth="1"/>
    <col min="10754" max="10754" width="10.9140625" style="1"/>
    <col min="10755" max="10755" width="17.5" style="1" customWidth="1"/>
    <col min="10756" max="10756" width="11.5" style="1" customWidth="1"/>
    <col min="10757" max="10760" width="10.9140625" style="1"/>
    <col min="10761" max="10761" width="22.5" style="1" customWidth="1"/>
    <col min="10762" max="10762" width="14" style="1" customWidth="1"/>
    <col min="10763" max="10763" width="1.75" style="1" customWidth="1"/>
    <col min="10764" max="11008" width="10.9140625" style="1"/>
    <col min="11009" max="11009" width="1" style="1" customWidth="1"/>
    <col min="11010" max="11010" width="10.9140625" style="1"/>
    <col min="11011" max="11011" width="17.5" style="1" customWidth="1"/>
    <col min="11012" max="11012" width="11.5" style="1" customWidth="1"/>
    <col min="11013" max="11016" width="10.9140625" style="1"/>
    <col min="11017" max="11017" width="22.5" style="1" customWidth="1"/>
    <col min="11018" max="11018" width="14" style="1" customWidth="1"/>
    <col min="11019" max="11019" width="1.75" style="1" customWidth="1"/>
    <col min="11020" max="11264" width="10.9140625" style="1"/>
    <col min="11265" max="11265" width="1" style="1" customWidth="1"/>
    <col min="11266" max="11266" width="10.9140625" style="1"/>
    <col min="11267" max="11267" width="17.5" style="1" customWidth="1"/>
    <col min="11268" max="11268" width="11.5" style="1" customWidth="1"/>
    <col min="11269" max="11272" width="10.9140625" style="1"/>
    <col min="11273" max="11273" width="22.5" style="1" customWidth="1"/>
    <col min="11274" max="11274" width="14" style="1" customWidth="1"/>
    <col min="11275" max="11275" width="1.75" style="1" customWidth="1"/>
    <col min="11276" max="11520" width="10.9140625" style="1"/>
    <col min="11521" max="11521" width="1" style="1" customWidth="1"/>
    <col min="11522" max="11522" width="10.9140625" style="1"/>
    <col min="11523" max="11523" width="17.5" style="1" customWidth="1"/>
    <col min="11524" max="11524" width="11.5" style="1" customWidth="1"/>
    <col min="11525" max="11528" width="10.9140625" style="1"/>
    <col min="11529" max="11529" width="22.5" style="1" customWidth="1"/>
    <col min="11530" max="11530" width="14" style="1" customWidth="1"/>
    <col min="11531" max="11531" width="1.75" style="1" customWidth="1"/>
    <col min="11532" max="11776" width="10.9140625" style="1"/>
    <col min="11777" max="11777" width="1" style="1" customWidth="1"/>
    <col min="11778" max="11778" width="10.9140625" style="1"/>
    <col min="11779" max="11779" width="17.5" style="1" customWidth="1"/>
    <col min="11780" max="11780" width="11.5" style="1" customWidth="1"/>
    <col min="11781" max="11784" width="10.9140625" style="1"/>
    <col min="11785" max="11785" width="22.5" style="1" customWidth="1"/>
    <col min="11786" max="11786" width="14" style="1" customWidth="1"/>
    <col min="11787" max="11787" width="1.75" style="1" customWidth="1"/>
    <col min="11788" max="12032" width="10.9140625" style="1"/>
    <col min="12033" max="12033" width="1" style="1" customWidth="1"/>
    <col min="12034" max="12034" width="10.9140625" style="1"/>
    <col min="12035" max="12035" width="17.5" style="1" customWidth="1"/>
    <col min="12036" max="12036" width="11.5" style="1" customWidth="1"/>
    <col min="12037" max="12040" width="10.9140625" style="1"/>
    <col min="12041" max="12041" width="22.5" style="1" customWidth="1"/>
    <col min="12042" max="12042" width="14" style="1" customWidth="1"/>
    <col min="12043" max="12043" width="1.75" style="1" customWidth="1"/>
    <col min="12044" max="12288" width="10.9140625" style="1"/>
    <col min="12289" max="12289" width="1" style="1" customWidth="1"/>
    <col min="12290" max="12290" width="10.9140625" style="1"/>
    <col min="12291" max="12291" width="17.5" style="1" customWidth="1"/>
    <col min="12292" max="12292" width="11.5" style="1" customWidth="1"/>
    <col min="12293" max="12296" width="10.9140625" style="1"/>
    <col min="12297" max="12297" width="22.5" style="1" customWidth="1"/>
    <col min="12298" max="12298" width="14" style="1" customWidth="1"/>
    <col min="12299" max="12299" width="1.75" style="1" customWidth="1"/>
    <col min="12300" max="12544" width="10.9140625" style="1"/>
    <col min="12545" max="12545" width="1" style="1" customWidth="1"/>
    <col min="12546" max="12546" width="10.9140625" style="1"/>
    <col min="12547" max="12547" width="17.5" style="1" customWidth="1"/>
    <col min="12548" max="12548" width="11.5" style="1" customWidth="1"/>
    <col min="12549" max="12552" width="10.9140625" style="1"/>
    <col min="12553" max="12553" width="22.5" style="1" customWidth="1"/>
    <col min="12554" max="12554" width="14" style="1" customWidth="1"/>
    <col min="12555" max="12555" width="1.75" style="1" customWidth="1"/>
    <col min="12556" max="12800" width="10.9140625" style="1"/>
    <col min="12801" max="12801" width="1" style="1" customWidth="1"/>
    <col min="12802" max="12802" width="10.9140625" style="1"/>
    <col min="12803" max="12803" width="17.5" style="1" customWidth="1"/>
    <col min="12804" max="12804" width="11.5" style="1" customWidth="1"/>
    <col min="12805" max="12808" width="10.9140625" style="1"/>
    <col min="12809" max="12809" width="22.5" style="1" customWidth="1"/>
    <col min="12810" max="12810" width="14" style="1" customWidth="1"/>
    <col min="12811" max="12811" width="1.75" style="1" customWidth="1"/>
    <col min="12812" max="13056" width="10.9140625" style="1"/>
    <col min="13057" max="13057" width="1" style="1" customWidth="1"/>
    <col min="13058" max="13058" width="10.9140625" style="1"/>
    <col min="13059" max="13059" width="17.5" style="1" customWidth="1"/>
    <col min="13060" max="13060" width="11.5" style="1" customWidth="1"/>
    <col min="13061" max="13064" width="10.9140625" style="1"/>
    <col min="13065" max="13065" width="22.5" style="1" customWidth="1"/>
    <col min="13066" max="13066" width="14" style="1" customWidth="1"/>
    <col min="13067" max="13067" width="1.75" style="1" customWidth="1"/>
    <col min="13068" max="13312" width="10.9140625" style="1"/>
    <col min="13313" max="13313" width="1" style="1" customWidth="1"/>
    <col min="13314" max="13314" width="10.9140625" style="1"/>
    <col min="13315" max="13315" width="17.5" style="1" customWidth="1"/>
    <col min="13316" max="13316" width="11.5" style="1" customWidth="1"/>
    <col min="13317" max="13320" width="10.9140625" style="1"/>
    <col min="13321" max="13321" width="22.5" style="1" customWidth="1"/>
    <col min="13322" max="13322" width="14" style="1" customWidth="1"/>
    <col min="13323" max="13323" width="1.75" style="1" customWidth="1"/>
    <col min="13324" max="13568" width="10.9140625" style="1"/>
    <col min="13569" max="13569" width="1" style="1" customWidth="1"/>
    <col min="13570" max="13570" width="10.9140625" style="1"/>
    <col min="13571" max="13571" width="17.5" style="1" customWidth="1"/>
    <col min="13572" max="13572" width="11.5" style="1" customWidth="1"/>
    <col min="13573" max="13576" width="10.9140625" style="1"/>
    <col min="13577" max="13577" width="22.5" style="1" customWidth="1"/>
    <col min="13578" max="13578" width="14" style="1" customWidth="1"/>
    <col min="13579" max="13579" width="1.75" style="1" customWidth="1"/>
    <col min="13580" max="13824" width="10.9140625" style="1"/>
    <col min="13825" max="13825" width="1" style="1" customWidth="1"/>
    <col min="13826" max="13826" width="10.9140625" style="1"/>
    <col min="13827" max="13827" width="17.5" style="1" customWidth="1"/>
    <col min="13828" max="13828" width="11.5" style="1" customWidth="1"/>
    <col min="13829" max="13832" width="10.9140625" style="1"/>
    <col min="13833" max="13833" width="22.5" style="1" customWidth="1"/>
    <col min="13834" max="13834" width="14" style="1" customWidth="1"/>
    <col min="13835" max="13835" width="1.75" style="1" customWidth="1"/>
    <col min="13836" max="14080" width="10.9140625" style="1"/>
    <col min="14081" max="14081" width="1" style="1" customWidth="1"/>
    <col min="14082" max="14082" width="10.9140625" style="1"/>
    <col min="14083" max="14083" width="17.5" style="1" customWidth="1"/>
    <col min="14084" max="14084" width="11.5" style="1" customWidth="1"/>
    <col min="14085" max="14088" width="10.9140625" style="1"/>
    <col min="14089" max="14089" width="22.5" style="1" customWidth="1"/>
    <col min="14090" max="14090" width="14" style="1" customWidth="1"/>
    <col min="14091" max="14091" width="1.75" style="1" customWidth="1"/>
    <col min="14092" max="14336" width="10.9140625" style="1"/>
    <col min="14337" max="14337" width="1" style="1" customWidth="1"/>
    <col min="14338" max="14338" width="10.9140625" style="1"/>
    <col min="14339" max="14339" width="17.5" style="1" customWidth="1"/>
    <col min="14340" max="14340" width="11.5" style="1" customWidth="1"/>
    <col min="14341" max="14344" width="10.9140625" style="1"/>
    <col min="14345" max="14345" width="22.5" style="1" customWidth="1"/>
    <col min="14346" max="14346" width="14" style="1" customWidth="1"/>
    <col min="14347" max="14347" width="1.75" style="1" customWidth="1"/>
    <col min="14348" max="14592" width="10.9140625" style="1"/>
    <col min="14593" max="14593" width="1" style="1" customWidth="1"/>
    <col min="14594" max="14594" width="10.9140625" style="1"/>
    <col min="14595" max="14595" width="17.5" style="1" customWidth="1"/>
    <col min="14596" max="14596" width="11.5" style="1" customWidth="1"/>
    <col min="14597" max="14600" width="10.9140625" style="1"/>
    <col min="14601" max="14601" width="22.5" style="1" customWidth="1"/>
    <col min="14602" max="14602" width="14" style="1" customWidth="1"/>
    <col min="14603" max="14603" width="1.75" style="1" customWidth="1"/>
    <col min="14604" max="14848" width="10.9140625" style="1"/>
    <col min="14849" max="14849" width="1" style="1" customWidth="1"/>
    <col min="14850" max="14850" width="10.9140625" style="1"/>
    <col min="14851" max="14851" width="17.5" style="1" customWidth="1"/>
    <col min="14852" max="14852" width="11.5" style="1" customWidth="1"/>
    <col min="14853" max="14856" width="10.9140625" style="1"/>
    <col min="14857" max="14857" width="22.5" style="1" customWidth="1"/>
    <col min="14858" max="14858" width="14" style="1" customWidth="1"/>
    <col min="14859" max="14859" width="1.75" style="1" customWidth="1"/>
    <col min="14860" max="15104" width="10.9140625" style="1"/>
    <col min="15105" max="15105" width="1" style="1" customWidth="1"/>
    <col min="15106" max="15106" width="10.9140625" style="1"/>
    <col min="15107" max="15107" width="17.5" style="1" customWidth="1"/>
    <col min="15108" max="15108" width="11.5" style="1" customWidth="1"/>
    <col min="15109" max="15112" width="10.9140625" style="1"/>
    <col min="15113" max="15113" width="22.5" style="1" customWidth="1"/>
    <col min="15114" max="15114" width="14" style="1" customWidth="1"/>
    <col min="15115" max="15115" width="1.75" style="1" customWidth="1"/>
    <col min="15116" max="15360" width="10.9140625" style="1"/>
    <col min="15361" max="15361" width="1" style="1" customWidth="1"/>
    <col min="15362" max="15362" width="10.9140625" style="1"/>
    <col min="15363" max="15363" width="17.5" style="1" customWidth="1"/>
    <col min="15364" max="15364" width="11.5" style="1" customWidth="1"/>
    <col min="15365" max="15368" width="10.9140625" style="1"/>
    <col min="15369" max="15369" width="22.5" style="1" customWidth="1"/>
    <col min="15370" max="15370" width="14" style="1" customWidth="1"/>
    <col min="15371" max="15371" width="1.75" style="1" customWidth="1"/>
    <col min="15372" max="15616" width="10.9140625" style="1"/>
    <col min="15617" max="15617" width="1" style="1" customWidth="1"/>
    <col min="15618" max="15618" width="10.9140625" style="1"/>
    <col min="15619" max="15619" width="17.5" style="1" customWidth="1"/>
    <col min="15620" max="15620" width="11.5" style="1" customWidth="1"/>
    <col min="15621" max="15624" width="10.9140625" style="1"/>
    <col min="15625" max="15625" width="22.5" style="1" customWidth="1"/>
    <col min="15626" max="15626" width="14" style="1" customWidth="1"/>
    <col min="15627" max="15627" width="1.75" style="1" customWidth="1"/>
    <col min="15628" max="15872" width="10.9140625" style="1"/>
    <col min="15873" max="15873" width="1" style="1" customWidth="1"/>
    <col min="15874" max="15874" width="10.9140625" style="1"/>
    <col min="15875" max="15875" width="17.5" style="1" customWidth="1"/>
    <col min="15876" max="15876" width="11.5" style="1" customWidth="1"/>
    <col min="15877" max="15880" width="10.9140625" style="1"/>
    <col min="15881" max="15881" width="22.5" style="1" customWidth="1"/>
    <col min="15882" max="15882" width="14" style="1" customWidth="1"/>
    <col min="15883" max="15883" width="1.75" style="1" customWidth="1"/>
    <col min="15884" max="16128" width="10.9140625" style="1"/>
    <col min="16129" max="16129" width="1" style="1" customWidth="1"/>
    <col min="16130" max="16130" width="10.9140625" style="1"/>
    <col min="16131" max="16131" width="17.5" style="1" customWidth="1"/>
    <col min="16132" max="16132" width="11.5" style="1" customWidth="1"/>
    <col min="16133" max="16136" width="10.9140625" style="1"/>
    <col min="16137" max="16137" width="22.5" style="1" customWidth="1"/>
    <col min="16138" max="16138" width="14" style="1" customWidth="1"/>
    <col min="16139" max="16139" width="1.75" style="1" customWidth="1"/>
    <col min="16140" max="16384" width="10.9140625" style="1"/>
  </cols>
  <sheetData>
    <row r="1" spans="2:10" ht="6" customHeight="1" thickBot="1"/>
    <row r="2" spans="2:10" ht="19.5" customHeight="1">
      <c r="B2" s="2"/>
      <c r="C2" s="3"/>
      <c r="D2" s="49" t="s">
        <v>34</v>
      </c>
      <c r="E2" s="50"/>
      <c r="F2" s="50"/>
      <c r="G2" s="50"/>
      <c r="H2" s="50"/>
      <c r="I2" s="51"/>
      <c r="J2" s="55" t="s">
        <v>35</v>
      </c>
    </row>
    <row r="3" spans="2:10" ht="15.75" customHeight="1" thickBot="1">
      <c r="B3" s="4"/>
      <c r="C3" s="5"/>
      <c r="D3" s="52"/>
      <c r="E3" s="53"/>
      <c r="F3" s="53"/>
      <c r="G3" s="53"/>
      <c r="H3" s="53"/>
      <c r="I3" s="54"/>
      <c r="J3" s="56"/>
    </row>
    <row r="4" spans="2:10" ht="13">
      <c r="B4" s="4"/>
      <c r="C4" s="5"/>
      <c r="D4" s="6"/>
      <c r="E4" s="7"/>
      <c r="F4" s="7"/>
      <c r="G4" s="7"/>
      <c r="H4" s="7"/>
      <c r="I4" s="8"/>
      <c r="J4" s="9"/>
    </row>
    <row r="5" spans="2:10" ht="13">
      <c r="B5" s="4"/>
      <c r="C5" s="5"/>
      <c r="D5" s="10" t="s">
        <v>36</v>
      </c>
      <c r="E5" s="11"/>
      <c r="F5" s="11"/>
      <c r="G5" s="11"/>
      <c r="H5" s="11"/>
      <c r="I5" s="12"/>
      <c r="J5" s="12" t="s">
        <v>37</v>
      </c>
    </row>
    <row r="6" spans="2:10" ht="13.5" thickBot="1">
      <c r="B6" s="13"/>
      <c r="C6" s="14"/>
      <c r="D6" s="15"/>
      <c r="E6" s="16"/>
      <c r="F6" s="16"/>
      <c r="G6" s="16"/>
      <c r="H6" s="16"/>
      <c r="I6" s="17"/>
      <c r="J6" s="18"/>
    </row>
    <row r="7" spans="2:10">
      <c r="B7" s="19"/>
      <c r="J7" s="20"/>
    </row>
    <row r="8" spans="2:10">
      <c r="B8" s="19"/>
      <c r="J8" s="20"/>
    </row>
    <row r="9" spans="2:10">
      <c r="B9" s="19"/>
      <c r="C9" s="1" t="s">
        <v>38</v>
      </c>
      <c r="J9" s="20"/>
    </row>
    <row r="10" spans="2:10" ht="13">
      <c r="B10" s="19"/>
      <c r="C10" s="21"/>
      <c r="E10" s="22"/>
      <c r="H10" s="23"/>
      <c r="J10" s="20"/>
    </row>
    <row r="11" spans="2:10">
      <c r="B11" s="19"/>
      <c r="J11" s="20"/>
    </row>
    <row r="12" spans="2:10" ht="13">
      <c r="B12" s="19"/>
      <c r="C12" s="21" t="s">
        <v>73</v>
      </c>
      <c r="J12" s="20"/>
    </row>
    <row r="13" spans="2:10" ht="13">
      <c r="B13" s="19"/>
      <c r="C13" s="21" t="s">
        <v>74</v>
      </c>
      <c r="J13" s="20"/>
    </row>
    <row r="14" spans="2:10">
      <c r="B14" s="19"/>
      <c r="J14" s="20"/>
    </row>
    <row r="15" spans="2:10">
      <c r="B15" s="19"/>
      <c r="C15" s="1" t="s">
        <v>39</v>
      </c>
      <c r="J15" s="20"/>
    </row>
    <row r="16" spans="2:10">
      <c r="B16" s="19"/>
      <c r="C16" s="24"/>
      <c r="J16" s="20"/>
    </row>
    <row r="17" spans="2:10" ht="13">
      <c r="B17" s="19"/>
      <c r="C17" s="1" t="s">
        <v>40</v>
      </c>
      <c r="D17" s="22"/>
      <c r="H17" s="25" t="s">
        <v>41</v>
      </c>
      <c r="I17" s="26" t="s">
        <v>42</v>
      </c>
      <c r="J17" s="20"/>
    </row>
    <row r="18" spans="2:10" ht="13">
      <c r="B18" s="19"/>
      <c r="C18" s="21" t="s">
        <v>43</v>
      </c>
      <c r="D18" s="21"/>
      <c r="E18" s="21"/>
      <c r="F18" s="21"/>
      <c r="H18" s="27">
        <v>23</v>
      </c>
      <c r="I18" s="28">
        <v>3092392</v>
      </c>
      <c r="J18" s="20"/>
    </row>
    <row r="19" spans="2:10">
      <c r="B19" s="19"/>
      <c r="C19" s="1" t="s">
        <v>44</v>
      </c>
      <c r="H19" s="29">
        <v>3</v>
      </c>
      <c r="I19" s="30">
        <v>513666</v>
      </c>
      <c r="J19" s="20"/>
    </row>
    <row r="20" spans="2:10">
      <c r="B20" s="19"/>
      <c r="C20" s="1" t="s">
        <v>45</v>
      </c>
      <c r="H20" s="29">
        <v>1</v>
      </c>
      <c r="I20" s="30">
        <v>817515</v>
      </c>
      <c r="J20" s="20"/>
    </row>
    <row r="21" spans="2:10">
      <c r="B21" s="19"/>
      <c r="C21" s="1" t="s">
        <v>46</v>
      </c>
      <c r="H21" s="29">
        <v>15</v>
      </c>
      <c r="I21" s="30">
        <v>1263563</v>
      </c>
      <c r="J21" s="20"/>
    </row>
    <row r="22" spans="2:10">
      <c r="B22" s="19"/>
      <c r="C22" s="1" t="s">
        <v>47</v>
      </c>
      <c r="H22" s="29">
        <v>0</v>
      </c>
      <c r="I22" s="30">
        <v>0</v>
      </c>
      <c r="J22" s="20"/>
    </row>
    <row r="23" spans="2:10">
      <c r="B23" s="19"/>
      <c r="C23" s="1" t="s">
        <v>48</v>
      </c>
      <c r="H23" s="29">
        <v>0</v>
      </c>
      <c r="I23" s="30">
        <v>0</v>
      </c>
      <c r="J23" s="20"/>
    </row>
    <row r="24" spans="2:10" ht="13" thickBot="1">
      <c r="B24" s="19"/>
      <c r="C24" s="1" t="s">
        <v>49</v>
      </c>
      <c r="H24" s="31">
        <v>0</v>
      </c>
      <c r="I24" s="32">
        <v>0</v>
      </c>
      <c r="J24" s="20"/>
    </row>
    <row r="25" spans="2:10" ht="13">
      <c r="B25" s="19"/>
      <c r="C25" s="21" t="s">
        <v>50</v>
      </c>
      <c r="D25" s="21"/>
      <c r="E25" s="21"/>
      <c r="F25" s="21"/>
      <c r="H25" s="27">
        <f>H19+H20+H21+H22+H24+H23</f>
        <v>19</v>
      </c>
      <c r="I25" s="28">
        <f>I19+I20+I21+I22+I24+I23</f>
        <v>2594744</v>
      </c>
      <c r="J25" s="20"/>
    </row>
    <row r="26" spans="2:10">
      <c r="B26" s="19"/>
      <c r="C26" s="1" t="s">
        <v>51</v>
      </c>
      <c r="H26" s="29">
        <v>4</v>
      </c>
      <c r="I26" s="30">
        <v>497648</v>
      </c>
      <c r="J26" s="20"/>
    </row>
    <row r="27" spans="2:10" ht="13" thickBot="1">
      <c r="B27" s="19"/>
      <c r="C27" s="1" t="s">
        <v>52</v>
      </c>
      <c r="H27" s="31">
        <v>0</v>
      </c>
      <c r="I27" s="32">
        <v>0</v>
      </c>
      <c r="J27" s="20"/>
    </row>
    <row r="28" spans="2:10" ht="13">
      <c r="B28" s="19"/>
      <c r="C28" s="21" t="s">
        <v>53</v>
      </c>
      <c r="D28" s="21"/>
      <c r="E28" s="21"/>
      <c r="F28" s="21"/>
      <c r="H28" s="27">
        <f>H26+H27</f>
        <v>4</v>
      </c>
      <c r="I28" s="28">
        <f>I26+I27</f>
        <v>497648</v>
      </c>
      <c r="J28" s="20"/>
    </row>
    <row r="29" spans="2:10" ht="13.5" thickBot="1">
      <c r="B29" s="19"/>
      <c r="C29" s="1" t="s">
        <v>54</v>
      </c>
      <c r="D29" s="21"/>
      <c r="E29" s="21"/>
      <c r="F29" s="21"/>
      <c r="H29" s="31">
        <v>0</v>
      </c>
      <c r="I29" s="32">
        <v>0</v>
      </c>
      <c r="J29" s="20"/>
    </row>
    <row r="30" spans="2:10" ht="13">
      <c r="B30" s="19"/>
      <c r="C30" s="21" t="s">
        <v>55</v>
      </c>
      <c r="D30" s="21"/>
      <c r="E30" s="21"/>
      <c r="F30" s="21"/>
      <c r="H30" s="29">
        <f>H29</f>
        <v>0</v>
      </c>
      <c r="I30" s="30">
        <f>I29</f>
        <v>0</v>
      </c>
      <c r="J30" s="20"/>
    </row>
    <row r="31" spans="2:10" ht="13">
      <c r="B31" s="19"/>
      <c r="C31" s="21"/>
      <c r="D31" s="21"/>
      <c r="E31" s="21"/>
      <c r="F31" s="21"/>
      <c r="H31" s="33"/>
      <c r="I31" s="28"/>
      <c r="J31" s="20"/>
    </row>
    <row r="32" spans="2:10" ht="13.5" thickBot="1">
      <c r="B32" s="19"/>
      <c r="C32" s="21" t="s">
        <v>56</v>
      </c>
      <c r="D32" s="21"/>
      <c r="H32" s="34">
        <f>H25+H28+H30</f>
        <v>23</v>
      </c>
      <c r="I32" s="35">
        <f>I25+I28+I30</f>
        <v>3092392</v>
      </c>
      <c r="J32" s="20"/>
    </row>
    <row r="33" spans="2:10" ht="13.5" thickTop="1">
      <c r="B33" s="19"/>
      <c r="C33" s="21"/>
      <c r="D33" s="21"/>
      <c r="H33" s="36">
        <f>+H18-H32</f>
        <v>0</v>
      </c>
      <c r="I33" s="30">
        <f>+I18-I32</f>
        <v>0</v>
      </c>
      <c r="J33" s="20"/>
    </row>
    <row r="34" spans="2:10">
      <c r="B34" s="19"/>
      <c r="G34" s="36"/>
      <c r="H34" s="36"/>
      <c r="I34" s="36"/>
      <c r="J34" s="20"/>
    </row>
    <row r="35" spans="2:10">
      <c r="B35" s="19"/>
      <c r="G35" s="36"/>
      <c r="H35" s="36"/>
      <c r="I35" s="36"/>
      <c r="J35" s="20"/>
    </row>
    <row r="36" spans="2:10" ht="13">
      <c r="B36" s="19"/>
      <c r="C36" s="21"/>
      <c r="G36" s="36"/>
      <c r="H36" s="36"/>
      <c r="I36" s="36"/>
      <c r="J36" s="20"/>
    </row>
    <row r="37" spans="2:10" ht="13.5" thickBot="1">
      <c r="B37" s="19"/>
      <c r="C37" s="37" t="s">
        <v>57</v>
      </c>
      <c r="D37" s="38"/>
      <c r="H37" s="37" t="s">
        <v>58</v>
      </c>
      <c r="I37" s="38"/>
      <c r="J37" s="20"/>
    </row>
    <row r="38" spans="2:10" ht="13">
      <c r="B38" s="19"/>
      <c r="C38" s="21" t="s">
        <v>59</v>
      </c>
      <c r="D38" s="36"/>
      <c r="H38" s="39" t="s">
        <v>60</v>
      </c>
      <c r="I38" s="36"/>
      <c r="J38" s="20"/>
    </row>
    <row r="39" spans="2:10" ht="13">
      <c r="B39" s="19"/>
      <c r="C39" s="21" t="s">
        <v>61</v>
      </c>
      <c r="H39" s="21" t="s">
        <v>62</v>
      </c>
      <c r="I39" s="36"/>
      <c r="J39" s="20"/>
    </row>
    <row r="40" spans="2:10">
      <c r="B40" s="19"/>
      <c r="G40" s="36"/>
      <c r="H40" s="36"/>
      <c r="I40" s="36"/>
      <c r="J40" s="20"/>
    </row>
    <row r="41" spans="2:10" ht="12.75" customHeight="1">
      <c r="B41" s="19"/>
      <c r="C41" s="57" t="s">
        <v>63</v>
      </c>
      <c r="D41" s="57"/>
      <c r="E41" s="57"/>
      <c r="F41" s="57"/>
      <c r="G41" s="57"/>
      <c r="H41" s="57"/>
      <c r="I41" s="57"/>
      <c r="J41" s="20"/>
    </row>
    <row r="42" spans="2:10" ht="18.75" customHeight="1" thickBot="1">
      <c r="B42" s="40"/>
      <c r="C42" s="41"/>
      <c r="D42" s="41"/>
      <c r="E42" s="41"/>
      <c r="F42" s="41"/>
      <c r="G42" s="41"/>
      <c r="H42" s="41"/>
      <c r="I42" s="41"/>
      <c r="J42" s="42"/>
    </row>
  </sheetData>
  <mergeCells count="3">
    <mergeCell ref="D2:I3"/>
    <mergeCell ref="J2:J3"/>
    <mergeCell ref="C41:I4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0"/>
  <sheetViews>
    <sheetView showGridLines="0" workbookViewId="0">
      <selection activeCell="D18" sqref="D18"/>
    </sheetView>
  </sheetViews>
  <sheetFormatPr baseColWidth="10" defaultColWidth="11.4140625" defaultRowHeight="12.5"/>
  <cols>
    <col min="1" max="1" width="4.4140625" style="1" customWidth="1"/>
    <col min="2" max="2" width="11.4140625" style="1"/>
    <col min="3" max="3" width="12.83203125" style="1" customWidth="1"/>
    <col min="4" max="4" width="22" style="1" customWidth="1"/>
    <col min="5" max="8" width="11.4140625" style="1"/>
    <col min="9" max="9" width="24.75" style="1" customWidth="1"/>
    <col min="10" max="10" width="12.5" style="1" customWidth="1"/>
    <col min="11" max="11" width="1.75" style="1" customWidth="1"/>
    <col min="12" max="256" width="11.4140625" style="1"/>
    <col min="257" max="257" width="4.4140625" style="1" customWidth="1"/>
    <col min="258" max="258" width="11.4140625" style="1"/>
    <col min="259" max="259" width="12.83203125" style="1" customWidth="1"/>
    <col min="260" max="260" width="22" style="1" customWidth="1"/>
    <col min="261" max="264" width="11.4140625" style="1"/>
    <col min="265" max="265" width="24.75" style="1" customWidth="1"/>
    <col min="266" max="266" width="12.5" style="1" customWidth="1"/>
    <col min="267" max="267" width="1.75" style="1" customWidth="1"/>
    <col min="268" max="512" width="11.4140625" style="1"/>
    <col min="513" max="513" width="4.4140625" style="1" customWidth="1"/>
    <col min="514" max="514" width="11.4140625" style="1"/>
    <col min="515" max="515" width="12.83203125" style="1" customWidth="1"/>
    <col min="516" max="516" width="22" style="1" customWidth="1"/>
    <col min="517" max="520" width="11.4140625" style="1"/>
    <col min="521" max="521" width="24.75" style="1" customWidth="1"/>
    <col min="522" max="522" width="12.5" style="1" customWidth="1"/>
    <col min="523" max="523" width="1.75" style="1" customWidth="1"/>
    <col min="524" max="768" width="11.4140625" style="1"/>
    <col min="769" max="769" width="4.4140625" style="1" customWidth="1"/>
    <col min="770" max="770" width="11.4140625" style="1"/>
    <col min="771" max="771" width="12.83203125" style="1" customWidth="1"/>
    <col min="772" max="772" width="22" style="1" customWidth="1"/>
    <col min="773" max="776" width="11.4140625" style="1"/>
    <col min="777" max="777" width="24.75" style="1" customWidth="1"/>
    <col min="778" max="778" width="12.5" style="1" customWidth="1"/>
    <col min="779" max="779" width="1.75" style="1" customWidth="1"/>
    <col min="780" max="1024" width="11.4140625" style="1"/>
    <col min="1025" max="1025" width="4.4140625" style="1" customWidth="1"/>
    <col min="1026" max="1026" width="11.4140625" style="1"/>
    <col min="1027" max="1027" width="12.83203125" style="1" customWidth="1"/>
    <col min="1028" max="1028" width="22" style="1" customWidth="1"/>
    <col min="1029" max="1032" width="11.4140625" style="1"/>
    <col min="1033" max="1033" width="24.75" style="1" customWidth="1"/>
    <col min="1034" max="1034" width="12.5" style="1" customWidth="1"/>
    <col min="1035" max="1035" width="1.75" style="1" customWidth="1"/>
    <col min="1036" max="1280" width="11.4140625" style="1"/>
    <col min="1281" max="1281" width="4.4140625" style="1" customWidth="1"/>
    <col min="1282" max="1282" width="11.4140625" style="1"/>
    <col min="1283" max="1283" width="12.83203125" style="1" customWidth="1"/>
    <col min="1284" max="1284" width="22" style="1" customWidth="1"/>
    <col min="1285" max="1288" width="11.4140625" style="1"/>
    <col min="1289" max="1289" width="24.75" style="1" customWidth="1"/>
    <col min="1290" max="1290" width="12.5" style="1" customWidth="1"/>
    <col min="1291" max="1291" width="1.75" style="1" customWidth="1"/>
    <col min="1292" max="1536" width="11.4140625" style="1"/>
    <col min="1537" max="1537" width="4.4140625" style="1" customWidth="1"/>
    <col min="1538" max="1538" width="11.4140625" style="1"/>
    <col min="1539" max="1539" width="12.83203125" style="1" customWidth="1"/>
    <col min="1540" max="1540" width="22" style="1" customWidth="1"/>
    <col min="1541" max="1544" width="11.4140625" style="1"/>
    <col min="1545" max="1545" width="24.75" style="1" customWidth="1"/>
    <col min="1546" max="1546" width="12.5" style="1" customWidth="1"/>
    <col min="1547" max="1547" width="1.75" style="1" customWidth="1"/>
    <col min="1548" max="1792" width="11.4140625" style="1"/>
    <col min="1793" max="1793" width="4.4140625" style="1" customWidth="1"/>
    <col min="1794" max="1794" width="11.4140625" style="1"/>
    <col min="1795" max="1795" width="12.83203125" style="1" customWidth="1"/>
    <col min="1796" max="1796" width="22" style="1" customWidth="1"/>
    <col min="1797" max="1800" width="11.4140625" style="1"/>
    <col min="1801" max="1801" width="24.75" style="1" customWidth="1"/>
    <col min="1802" max="1802" width="12.5" style="1" customWidth="1"/>
    <col min="1803" max="1803" width="1.75" style="1" customWidth="1"/>
    <col min="1804" max="2048" width="11.4140625" style="1"/>
    <col min="2049" max="2049" width="4.4140625" style="1" customWidth="1"/>
    <col min="2050" max="2050" width="11.4140625" style="1"/>
    <col min="2051" max="2051" width="12.83203125" style="1" customWidth="1"/>
    <col min="2052" max="2052" width="22" style="1" customWidth="1"/>
    <col min="2053" max="2056" width="11.4140625" style="1"/>
    <col min="2057" max="2057" width="24.75" style="1" customWidth="1"/>
    <col min="2058" max="2058" width="12.5" style="1" customWidth="1"/>
    <col min="2059" max="2059" width="1.75" style="1" customWidth="1"/>
    <col min="2060" max="2304" width="11.4140625" style="1"/>
    <col min="2305" max="2305" width="4.4140625" style="1" customWidth="1"/>
    <col min="2306" max="2306" width="11.4140625" style="1"/>
    <col min="2307" max="2307" width="12.83203125" style="1" customWidth="1"/>
    <col min="2308" max="2308" width="22" style="1" customWidth="1"/>
    <col min="2309" max="2312" width="11.4140625" style="1"/>
    <col min="2313" max="2313" width="24.75" style="1" customWidth="1"/>
    <col min="2314" max="2314" width="12.5" style="1" customWidth="1"/>
    <col min="2315" max="2315" width="1.75" style="1" customWidth="1"/>
    <col min="2316" max="2560" width="11.4140625" style="1"/>
    <col min="2561" max="2561" width="4.4140625" style="1" customWidth="1"/>
    <col min="2562" max="2562" width="11.4140625" style="1"/>
    <col min="2563" max="2563" width="12.83203125" style="1" customWidth="1"/>
    <col min="2564" max="2564" width="22" style="1" customWidth="1"/>
    <col min="2565" max="2568" width="11.4140625" style="1"/>
    <col min="2569" max="2569" width="24.75" style="1" customWidth="1"/>
    <col min="2570" max="2570" width="12.5" style="1" customWidth="1"/>
    <col min="2571" max="2571" width="1.75" style="1" customWidth="1"/>
    <col min="2572" max="2816" width="11.4140625" style="1"/>
    <col min="2817" max="2817" width="4.4140625" style="1" customWidth="1"/>
    <col min="2818" max="2818" width="11.4140625" style="1"/>
    <col min="2819" max="2819" width="12.83203125" style="1" customWidth="1"/>
    <col min="2820" max="2820" width="22" style="1" customWidth="1"/>
    <col min="2821" max="2824" width="11.4140625" style="1"/>
    <col min="2825" max="2825" width="24.75" style="1" customWidth="1"/>
    <col min="2826" max="2826" width="12.5" style="1" customWidth="1"/>
    <col min="2827" max="2827" width="1.75" style="1" customWidth="1"/>
    <col min="2828" max="3072" width="11.4140625" style="1"/>
    <col min="3073" max="3073" width="4.4140625" style="1" customWidth="1"/>
    <col min="3074" max="3074" width="11.4140625" style="1"/>
    <col min="3075" max="3075" width="12.83203125" style="1" customWidth="1"/>
    <col min="3076" max="3076" width="22" style="1" customWidth="1"/>
    <col min="3077" max="3080" width="11.4140625" style="1"/>
    <col min="3081" max="3081" width="24.75" style="1" customWidth="1"/>
    <col min="3082" max="3082" width="12.5" style="1" customWidth="1"/>
    <col min="3083" max="3083" width="1.75" style="1" customWidth="1"/>
    <col min="3084" max="3328" width="11.4140625" style="1"/>
    <col min="3329" max="3329" width="4.4140625" style="1" customWidth="1"/>
    <col min="3330" max="3330" width="11.4140625" style="1"/>
    <col min="3331" max="3331" width="12.83203125" style="1" customWidth="1"/>
    <col min="3332" max="3332" width="22" style="1" customWidth="1"/>
    <col min="3333" max="3336" width="11.4140625" style="1"/>
    <col min="3337" max="3337" width="24.75" style="1" customWidth="1"/>
    <col min="3338" max="3338" width="12.5" style="1" customWidth="1"/>
    <col min="3339" max="3339" width="1.75" style="1" customWidth="1"/>
    <col min="3340" max="3584" width="11.4140625" style="1"/>
    <col min="3585" max="3585" width="4.4140625" style="1" customWidth="1"/>
    <col min="3586" max="3586" width="11.4140625" style="1"/>
    <col min="3587" max="3587" width="12.83203125" style="1" customWidth="1"/>
    <col min="3588" max="3588" width="22" style="1" customWidth="1"/>
    <col min="3589" max="3592" width="11.4140625" style="1"/>
    <col min="3593" max="3593" width="24.75" style="1" customWidth="1"/>
    <col min="3594" max="3594" width="12.5" style="1" customWidth="1"/>
    <col min="3595" max="3595" width="1.75" style="1" customWidth="1"/>
    <col min="3596" max="3840" width="11.4140625" style="1"/>
    <col min="3841" max="3841" width="4.4140625" style="1" customWidth="1"/>
    <col min="3842" max="3842" width="11.4140625" style="1"/>
    <col min="3843" max="3843" width="12.83203125" style="1" customWidth="1"/>
    <col min="3844" max="3844" width="22" style="1" customWidth="1"/>
    <col min="3845" max="3848" width="11.4140625" style="1"/>
    <col min="3849" max="3849" width="24.75" style="1" customWidth="1"/>
    <col min="3850" max="3850" width="12.5" style="1" customWidth="1"/>
    <col min="3851" max="3851" width="1.75" style="1" customWidth="1"/>
    <col min="3852" max="4096" width="11.4140625" style="1"/>
    <col min="4097" max="4097" width="4.4140625" style="1" customWidth="1"/>
    <col min="4098" max="4098" width="11.4140625" style="1"/>
    <col min="4099" max="4099" width="12.83203125" style="1" customWidth="1"/>
    <col min="4100" max="4100" width="22" style="1" customWidth="1"/>
    <col min="4101" max="4104" width="11.4140625" style="1"/>
    <col min="4105" max="4105" width="24.75" style="1" customWidth="1"/>
    <col min="4106" max="4106" width="12.5" style="1" customWidth="1"/>
    <col min="4107" max="4107" width="1.75" style="1" customWidth="1"/>
    <col min="4108" max="4352" width="11.4140625" style="1"/>
    <col min="4353" max="4353" width="4.4140625" style="1" customWidth="1"/>
    <col min="4354" max="4354" width="11.4140625" style="1"/>
    <col min="4355" max="4355" width="12.83203125" style="1" customWidth="1"/>
    <col min="4356" max="4356" width="22" style="1" customWidth="1"/>
    <col min="4357" max="4360" width="11.4140625" style="1"/>
    <col min="4361" max="4361" width="24.75" style="1" customWidth="1"/>
    <col min="4362" max="4362" width="12.5" style="1" customWidth="1"/>
    <col min="4363" max="4363" width="1.75" style="1" customWidth="1"/>
    <col min="4364" max="4608" width="11.4140625" style="1"/>
    <col min="4609" max="4609" width="4.4140625" style="1" customWidth="1"/>
    <col min="4610" max="4610" width="11.4140625" style="1"/>
    <col min="4611" max="4611" width="12.83203125" style="1" customWidth="1"/>
    <col min="4612" max="4612" width="22" style="1" customWidth="1"/>
    <col min="4613" max="4616" width="11.4140625" style="1"/>
    <col min="4617" max="4617" width="24.75" style="1" customWidth="1"/>
    <col min="4618" max="4618" width="12.5" style="1" customWidth="1"/>
    <col min="4619" max="4619" width="1.75" style="1" customWidth="1"/>
    <col min="4620" max="4864" width="11.4140625" style="1"/>
    <col min="4865" max="4865" width="4.4140625" style="1" customWidth="1"/>
    <col min="4866" max="4866" width="11.4140625" style="1"/>
    <col min="4867" max="4867" width="12.83203125" style="1" customWidth="1"/>
    <col min="4868" max="4868" width="22" style="1" customWidth="1"/>
    <col min="4869" max="4872" width="11.4140625" style="1"/>
    <col min="4873" max="4873" width="24.75" style="1" customWidth="1"/>
    <col min="4874" max="4874" width="12.5" style="1" customWidth="1"/>
    <col min="4875" max="4875" width="1.75" style="1" customWidth="1"/>
    <col min="4876" max="5120" width="11.4140625" style="1"/>
    <col min="5121" max="5121" width="4.4140625" style="1" customWidth="1"/>
    <col min="5122" max="5122" width="11.4140625" style="1"/>
    <col min="5123" max="5123" width="12.83203125" style="1" customWidth="1"/>
    <col min="5124" max="5124" width="22" style="1" customWidth="1"/>
    <col min="5125" max="5128" width="11.4140625" style="1"/>
    <col min="5129" max="5129" width="24.75" style="1" customWidth="1"/>
    <col min="5130" max="5130" width="12.5" style="1" customWidth="1"/>
    <col min="5131" max="5131" width="1.75" style="1" customWidth="1"/>
    <col min="5132" max="5376" width="11.4140625" style="1"/>
    <col min="5377" max="5377" width="4.4140625" style="1" customWidth="1"/>
    <col min="5378" max="5378" width="11.4140625" style="1"/>
    <col min="5379" max="5379" width="12.83203125" style="1" customWidth="1"/>
    <col min="5380" max="5380" width="22" style="1" customWidth="1"/>
    <col min="5381" max="5384" width="11.4140625" style="1"/>
    <col min="5385" max="5385" width="24.75" style="1" customWidth="1"/>
    <col min="5386" max="5386" width="12.5" style="1" customWidth="1"/>
    <col min="5387" max="5387" width="1.75" style="1" customWidth="1"/>
    <col min="5388" max="5632" width="11.4140625" style="1"/>
    <col min="5633" max="5633" width="4.4140625" style="1" customWidth="1"/>
    <col min="5634" max="5634" width="11.4140625" style="1"/>
    <col min="5635" max="5635" width="12.83203125" style="1" customWidth="1"/>
    <col min="5636" max="5636" width="22" style="1" customWidth="1"/>
    <col min="5637" max="5640" width="11.4140625" style="1"/>
    <col min="5641" max="5641" width="24.75" style="1" customWidth="1"/>
    <col min="5642" max="5642" width="12.5" style="1" customWidth="1"/>
    <col min="5643" max="5643" width="1.75" style="1" customWidth="1"/>
    <col min="5644" max="5888" width="11.4140625" style="1"/>
    <col min="5889" max="5889" width="4.4140625" style="1" customWidth="1"/>
    <col min="5890" max="5890" width="11.4140625" style="1"/>
    <col min="5891" max="5891" width="12.83203125" style="1" customWidth="1"/>
    <col min="5892" max="5892" width="22" style="1" customWidth="1"/>
    <col min="5893" max="5896" width="11.4140625" style="1"/>
    <col min="5897" max="5897" width="24.75" style="1" customWidth="1"/>
    <col min="5898" max="5898" width="12.5" style="1" customWidth="1"/>
    <col min="5899" max="5899" width="1.75" style="1" customWidth="1"/>
    <col min="5900" max="6144" width="11.4140625" style="1"/>
    <col min="6145" max="6145" width="4.4140625" style="1" customWidth="1"/>
    <col min="6146" max="6146" width="11.4140625" style="1"/>
    <col min="6147" max="6147" width="12.83203125" style="1" customWidth="1"/>
    <col min="6148" max="6148" width="22" style="1" customWidth="1"/>
    <col min="6149" max="6152" width="11.4140625" style="1"/>
    <col min="6153" max="6153" width="24.75" style="1" customWidth="1"/>
    <col min="6154" max="6154" width="12.5" style="1" customWidth="1"/>
    <col min="6155" max="6155" width="1.75" style="1" customWidth="1"/>
    <col min="6156" max="6400" width="11.4140625" style="1"/>
    <col min="6401" max="6401" width="4.4140625" style="1" customWidth="1"/>
    <col min="6402" max="6402" width="11.4140625" style="1"/>
    <col min="6403" max="6403" width="12.83203125" style="1" customWidth="1"/>
    <col min="6404" max="6404" width="22" style="1" customWidth="1"/>
    <col min="6405" max="6408" width="11.4140625" style="1"/>
    <col min="6409" max="6409" width="24.75" style="1" customWidth="1"/>
    <col min="6410" max="6410" width="12.5" style="1" customWidth="1"/>
    <col min="6411" max="6411" width="1.75" style="1" customWidth="1"/>
    <col min="6412" max="6656" width="11.4140625" style="1"/>
    <col min="6657" max="6657" width="4.4140625" style="1" customWidth="1"/>
    <col min="6658" max="6658" width="11.4140625" style="1"/>
    <col min="6659" max="6659" width="12.83203125" style="1" customWidth="1"/>
    <col min="6660" max="6660" width="22" style="1" customWidth="1"/>
    <col min="6661" max="6664" width="11.4140625" style="1"/>
    <col min="6665" max="6665" width="24.75" style="1" customWidth="1"/>
    <col min="6666" max="6666" width="12.5" style="1" customWidth="1"/>
    <col min="6667" max="6667" width="1.75" style="1" customWidth="1"/>
    <col min="6668" max="6912" width="11.4140625" style="1"/>
    <col min="6913" max="6913" width="4.4140625" style="1" customWidth="1"/>
    <col min="6914" max="6914" width="11.4140625" style="1"/>
    <col min="6915" max="6915" width="12.83203125" style="1" customWidth="1"/>
    <col min="6916" max="6916" width="22" style="1" customWidth="1"/>
    <col min="6917" max="6920" width="11.4140625" style="1"/>
    <col min="6921" max="6921" width="24.75" style="1" customWidth="1"/>
    <col min="6922" max="6922" width="12.5" style="1" customWidth="1"/>
    <col min="6923" max="6923" width="1.75" style="1" customWidth="1"/>
    <col min="6924" max="7168" width="11.4140625" style="1"/>
    <col min="7169" max="7169" width="4.4140625" style="1" customWidth="1"/>
    <col min="7170" max="7170" width="11.4140625" style="1"/>
    <col min="7171" max="7171" width="12.83203125" style="1" customWidth="1"/>
    <col min="7172" max="7172" width="22" style="1" customWidth="1"/>
    <col min="7173" max="7176" width="11.4140625" style="1"/>
    <col min="7177" max="7177" width="24.75" style="1" customWidth="1"/>
    <col min="7178" max="7178" width="12.5" style="1" customWidth="1"/>
    <col min="7179" max="7179" width="1.75" style="1" customWidth="1"/>
    <col min="7180" max="7424" width="11.4140625" style="1"/>
    <col min="7425" max="7425" width="4.4140625" style="1" customWidth="1"/>
    <col min="7426" max="7426" width="11.4140625" style="1"/>
    <col min="7427" max="7427" width="12.83203125" style="1" customWidth="1"/>
    <col min="7428" max="7428" width="22" style="1" customWidth="1"/>
    <col min="7429" max="7432" width="11.4140625" style="1"/>
    <col min="7433" max="7433" width="24.75" style="1" customWidth="1"/>
    <col min="7434" max="7434" width="12.5" style="1" customWidth="1"/>
    <col min="7435" max="7435" width="1.75" style="1" customWidth="1"/>
    <col min="7436" max="7680" width="11.4140625" style="1"/>
    <col min="7681" max="7681" width="4.4140625" style="1" customWidth="1"/>
    <col min="7682" max="7682" width="11.4140625" style="1"/>
    <col min="7683" max="7683" width="12.83203125" style="1" customWidth="1"/>
    <col min="7684" max="7684" width="22" style="1" customWidth="1"/>
    <col min="7685" max="7688" width="11.4140625" style="1"/>
    <col min="7689" max="7689" width="24.75" style="1" customWidth="1"/>
    <col min="7690" max="7690" width="12.5" style="1" customWidth="1"/>
    <col min="7691" max="7691" width="1.75" style="1" customWidth="1"/>
    <col min="7692" max="7936" width="11.4140625" style="1"/>
    <col min="7937" max="7937" width="4.4140625" style="1" customWidth="1"/>
    <col min="7938" max="7938" width="11.4140625" style="1"/>
    <col min="7939" max="7939" width="12.83203125" style="1" customWidth="1"/>
    <col min="7940" max="7940" width="22" style="1" customWidth="1"/>
    <col min="7941" max="7944" width="11.4140625" style="1"/>
    <col min="7945" max="7945" width="24.75" style="1" customWidth="1"/>
    <col min="7946" max="7946" width="12.5" style="1" customWidth="1"/>
    <col min="7947" max="7947" width="1.75" style="1" customWidth="1"/>
    <col min="7948" max="8192" width="11.4140625" style="1"/>
    <col min="8193" max="8193" width="4.4140625" style="1" customWidth="1"/>
    <col min="8194" max="8194" width="11.4140625" style="1"/>
    <col min="8195" max="8195" width="12.83203125" style="1" customWidth="1"/>
    <col min="8196" max="8196" width="22" style="1" customWidth="1"/>
    <col min="8197" max="8200" width="11.4140625" style="1"/>
    <col min="8201" max="8201" width="24.75" style="1" customWidth="1"/>
    <col min="8202" max="8202" width="12.5" style="1" customWidth="1"/>
    <col min="8203" max="8203" width="1.75" style="1" customWidth="1"/>
    <col min="8204" max="8448" width="11.4140625" style="1"/>
    <col min="8449" max="8449" width="4.4140625" style="1" customWidth="1"/>
    <col min="8450" max="8450" width="11.4140625" style="1"/>
    <col min="8451" max="8451" width="12.83203125" style="1" customWidth="1"/>
    <col min="8452" max="8452" width="22" style="1" customWidth="1"/>
    <col min="8453" max="8456" width="11.4140625" style="1"/>
    <col min="8457" max="8457" width="24.75" style="1" customWidth="1"/>
    <col min="8458" max="8458" width="12.5" style="1" customWidth="1"/>
    <col min="8459" max="8459" width="1.75" style="1" customWidth="1"/>
    <col min="8460" max="8704" width="11.4140625" style="1"/>
    <col min="8705" max="8705" width="4.4140625" style="1" customWidth="1"/>
    <col min="8706" max="8706" width="11.4140625" style="1"/>
    <col min="8707" max="8707" width="12.83203125" style="1" customWidth="1"/>
    <col min="8708" max="8708" width="22" style="1" customWidth="1"/>
    <col min="8709" max="8712" width="11.4140625" style="1"/>
    <col min="8713" max="8713" width="24.75" style="1" customWidth="1"/>
    <col min="8714" max="8714" width="12.5" style="1" customWidth="1"/>
    <col min="8715" max="8715" width="1.75" style="1" customWidth="1"/>
    <col min="8716" max="8960" width="11.4140625" style="1"/>
    <col min="8961" max="8961" width="4.4140625" style="1" customWidth="1"/>
    <col min="8962" max="8962" width="11.4140625" style="1"/>
    <col min="8963" max="8963" width="12.83203125" style="1" customWidth="1"/>
    <col min="8964" max="8964" width="22" style="1" customWidth="1"/>
    <col min="8965" max="8968" width="11.4140625" style="1"/>
    <col min="8969" max="8969" width="24.75" style="1" customWidth="1"/>
    <col min="8970" max="8970" width="12.5" style="1" customWidth="1"/>
    <col min="8971" max="8971" width="1.75" style="1" customWidth="1"/>
    <col min="8972" max="9216" width="11.4140625" style="1"/>
    <col min="9217" max="9217" width="4.4140625" style="1" customWidth="1"/>
    <col min="9218" max="9218" width="11.4140625" style="1"/>
    <col min="9219" max="9219" width="12.83203125" style="1" customWidth="1"/>
    <col min="9220" max="9220" width="22" style="1" customWidth="1"/>
    <col min="9221" max="9224" width="11.4140625" style="1"/>
    <col min="9225" max="9225" width="24.75" style="1" customWidth="1"/>
    <col min="9226" max="9226" width="12.5" style="1" customWidth="1"/>
    <col min="9227" max="9227" width="1.75" style="1" customWidth="1"/>
    <col min="9228" max="9472" width="11.4140625" style="1"/>
    <col min="9473" max="9473" width="4.4140625" style="1" customWidth="1"/>
    <col min="9474" max="9474" width="11.4140625" style="1"/>
    <col min="9475" max="9475" width="12.83203125" style="1" customWidth="1"/>
    <col min="9476" max="9476" width="22" style="1" customWidth="1"/>
    <col min="9477" max="9480" width="11.4140625" style="1"/>
    <col min="9481" max="9481" width="24.75" style="1" customWidth="1"/>
    <col min="9482" max="9482" width="12.5" style="1" customWidth="1"/>
    <col min="9483" max="9483" width="1.75" style="1" customWidth="1"/>
    <col min="9484" max="9728" width="11.4140625" style="1"/>
    <col min="9729" max="9729" width="4.4140625" style="1" customWidth="1"/>
    <col min="9730" max="9730" width="11.4140625" style="1"/>
    <col min="9731" max="9731" width="12.83203125" style="1" customWidth="1"/>
    <col min="9732" max="9732" width="22" style="1" customWidth="1"/>
    <col min="9733" max="9736" width="11.4140625" style="1"/>
    <col min="9737" max="9737" width="24.75" style="1" customWidth="1"/>
    <col min="9738" max="9738" width="12.5" style="1" customWidth="1"/>
    <col min="9739" max="9739" width="1.75" style="1" customWidth="1"/>
    <col min="9740" max="9984" width="11.4140625" style="1"/>
    <col min="9985" max="9985" width="4.4140625" style="1" customWidth="1"/>
    <col min="9986" max="9986" width="11.4140625" style="1"/>
    <col min="9987" max="9987" width="12.83203125" style="1" customWidth="1"/>
    <col min="9988" max="9988" width="22" style="1" customWidth="1"/>
    <col min="9989" max="9992" width="11.4140625" style="1"/>
    <col min="9993" max="9993" width="24.75" style="1" customWidth="1"/>
    <col min="9994" max="9994" width="12.5" style="1" customWidth="1"/>
    <col min="9995" max="9995" width="1.75" style="1" customWidth="1"/>
    <col min="9996" max="10240" width="11.4140625" style="1"/>
    <col min="10241" max="10241" width="4.4140625" style="1" customWidth="1"/>
    <col min="10242" max="10242" width="11.4140625" style="1"/>
    <col min="10243" max="10243" width="12.83203125" style="1" customWidth="1"/>
    <col min="10244" max="10244" width="22" style="1" customWidth="1"/>
    <col min="10245" max="10248" width="11.4140625" style="1"/>
    <col min="10249" max="10249" width="24.75" style="1" customWidth="1"/>
    <col min="10250" max="10250" width="12.5" style="1" customWidth="1"/>
    <col min="10251" max="10251" width="1.75" style="1" customWidth="1"/>
    <col min="10252" max="10496" width="11.4140625" style="1"/>
    <col min="10497" max="10497" width="4.4140625" style="1" customWidth="1"/>
    <col min="10498" max="10498" width="11.4140625" style="1"/>
    <col min="10499" max="10499" width="12.83203125" style="1" customWidth="1"/>
    <col min="10500" max="10500" width="22" style="1" customWidth="1"/>
    <col min="10501" max="10504" width="11.4140625" style="1"/>
    <col min="10505" max="10505" width="24.75" style="1" customWidth="1"/>
    <col min="10506" max="10506" width="12.5" style="1" customWidth="1"/>
    <col min="10507" max="10507" width="1.75" style="1" customWidth="1"/>
    <col min="10508" max="10752" width="11.4140625" style="1"/>
    <col min="10753" max="10753" width="4.4140625" style="1" customWidth="1"/>
    <col min="10754" max="10754" width="11.4140625" style="1"/>
    <col min="10755" max="10755" width="12.83203125" style="1" customWidth="1"/>
    <col min="10756" max="10756" width="22" style="1" customWidth="1"/>
    <col min="10757" max="10760" width="11.4140625" style="1"/>
    <col min="10761" max="10761" width="24.75" style="1" customWidth="1"/>
    <col min="10762" max="10762" width="12.5" style="1" customWidth="1"/>
    <col min="10763" max="10763" width="1.75" style="1" customWidth="1"/>
    <col min="10764" max="11008" width="11.4140625" style="1"/>
    <col min="11009" max="11009" width="4.4140625" style="1" customWidth="1"/>
    <col min="11010" max="11010" width="11.4140625" style="1"/>
    <col min="11011" max="11011" width="12.83203125" style="1" customWidth="1"/>
    <col min="11012" max="11012" width="22" style="1" customWidth="1"/>
    <col min="11013" max="11016" width="11.4140625" style="1"/>
    <col min="11017" max="11017" width="24.75" style="1" customWidth="1"/>
    <col min="11018" max="11018" width="12.5" style="1" customWidth="1"/>
    <col min="11019" max="11019" width="1.75" style="1" customWidth="1"/>
    <col min="11020" max="11264" width="11.4140625" style="1"/>
    <col min="11265" max="11265" width="4.4140625" style="1" customWidth="1"/>
    <col min="11266" max="11266" width="11.4140625" style="1"/>
    <col min="11267" max="11267" width="12.83203125" style="1" customWidth="1"/>
    <col min="11268" max="11268" width="22" style="1" customWidth="1"/>
    <col min="11269" max="11272" width="11.4140625" style="1"/>
    <col min="11273" max="11273" width="24.75" style="1" customWidth="1"/>
    <col min="11274" max="11274" width="12.5" style="1" customWidth="1"/>
    <col min="11275" max="11275" width="1.75" style="1" customWidth="1"/>
    <col min="11276" max="11520" width="11.4140625" style="1"/>
    <col min="11521" max="11521" width="4.4140625" style="1" customWidth="1"/>
    <col min="11522" max="11522" width="11.4140625" style="1"/>
    <col min="11523" max="11523" width="12.83203125" style="1" customWidth="1"/>
    <col min="11524" max="11524" width="22" style="1" customWidth="1"/>
    <col min="11525" max="11528" width="11.4140625" style="1"/>
    <col min="11529" max="11529" width="24.75" style="1" customWidth="1"/>
    <col min="11530" max="11530" width="12.5" style="1" customWidth="1"/>
    <col min="11531" max="11531" width="1.75" style="1" customWidth="1"/>
    <col min="11532" max="11776" width="11.4140625" style="1"/>
    <col min="11777" max="11777" width="4.4140625" style="1" customWidth="1"/>
    <col min="11778" max="11778" width="11.4140625" style="1"/>
    <col min="11779" max="11779" width="12.83203125" style="1" customWidth="1"/>
    <col min="11780" max="11780" width="22" style="1" customWidth="1"/>
    <col min="11781" max="11784" width="11.4140625" style="1"/>
    <col min="11785" max="11785" width="24.75" style="1" customWidth="1"/>
    <col min="11786" max="11786" width="12.5" style="1" customWidth="1"/>
    <col min="11787" max="11787" width="1.75" style="1" customWidth="1"/>
    <col min="11788" max="12032" width="11.4140625" style="1"/>
    <col min="12033" max="12033" width="4.4140625" style="1" customWidth="1"/>
    <col min="12034" max="12034" width="11.4140625" style="1"/>
    <col min="12035" max="12035" width="12.83203125" style="1" customWidth="1"/>
    <col min="12036" max="12036" width="22" style="1" customWidth="1"/>
    <col min="12037" max="12040" width="11.4140625" style="1"/>
    <col min="12041" max="12041" width="24.75" style="1" customWidth="1"/>
    <col min="12042" max="12042" width="12.5" style="1" customWidth="1"/>
    <col min="12043" max="12043" width="1.75" style="1" customWidth="1"/>
    <col min="12044" max="12288" width="11.4140625" style="1"/>
    <col min="12289" max="12289" width="4.4140625" style="1" customWidth="1"/>
    <col min="12290" max="12290" width="11.4140625" style="1"/>
    <col min="12291" max="12291" width="12.83203125" style="1" customWidth="1"/>
    <col min="12292" max="12292" width="22" style="1" customWidth="1"/>
    <col min="12293" max="12296" width="11.4140625" style="1"/>
    <col min="12297" max="12297" width="24.75" style="1" customWidth="1"/>
    <col min="12298" max="12298" width="12.5" style="1" customWidth="1"/>
    <col min="12299" max="12299" width="1.75" style="1" customWidth="1"/>
    <col min="12300" max="12544" width="11.4140625" style="1"/>
    <col min="12545" max="12545" width="4.4140625" style="1" customWidth="1"/>
    <col min="12546" max="12546" width="11.4140625" style="1"/>
    <col min="12547" max="12547" width="12.83203125" style="1" customWidth="1"/>
    <col min="12548" max="12548" width="22" style="1" customWidth="1"/>
    <col min="12549" max="12552" width="11.4140625" style="1"/>
    <col min="12553" max="12553" width="24.75" style="1" customWidth="1"/>
    <col min="12554" max="12554" width="12.5" style="1" customWidth="1"/>
    <col min="12555" max="12555" width="1.75" style="1" customWidth="1"/>
    <col min="12556" max="12800" width="11.4140625" style="1"/>
    <col min="12801" max="12801" width="4.4140625" style="1" customWidth="1"/>
    <col min="12802" max="12802" width="11.4140625" style="1"/>
    <col min="12803" max="12803" width="12.83203125" style="1" customWidth="1"/>
    <col min="12804" max="12804" width="22" style="1" customWidth="1"/>
    <col min="12805" max="12808" width="11.4140625" style="1"/>
    <col min="12809" max="12809" width="24.75" style="1" customWidth="1"/>
    <col min="12810" max="12810" width="12.5" style="1" customWidth="1"/>
    <col min="12811" max="12811" width="1.75" style="1" customWidth="1"/>
    <col min="12812" max="13056" width="11.4140625" style="1"/>
    <col min="13057" max="13057" width="4.4140625" style="1" customWidth="1"/>
    <col min="13058" max="13058" width="11.4140625" style="1"/>
    <col min="13059" max="13059" width="12.83203125" style="1" customWidth="1"/>
    <col min="13060" max="13060" width="22" style="1" customWidth="1"/>
    <col min="13061" max="13064" width="11.4140625" style="1"/>
    <col min="13065" max="13065" width="24.75" style="1" customWidth="1"/>
    <col min="13066" max="13066" width="12.5" style="1" customWidth="1"/>
    <col min="13067" max="13067" width="1.75" style="1" customWidth="1"/>
    <col min="13068" max="13312" width="11.4140625" style="1"/>
    <col min="13313" max="13313" width="4.4140625" style="1" customWidth="1"/>
    <col min="13314" max="13314" width="11.4140625" style="1"/>
    <col min="13315" max="13315" width="12.83203125" style="1" customWidth="1"/>
    <col min="13316" max="13316" width="22" style="1" customWidth="1"/>
    <col min="13317" max="13320" width="11.4140625" style="1"/>
    <col min="13321" max="13321" width="24.75" style="1" customWidth="1"/>
    <col min="13322" max="13322" width="12.5" style="1" customWidth="1"/>
    <col min="13323" max="13323" width="1.75" style="1" customWidth="1"/>
    <col min="13324" max="13568" width="11.4140625" style="1"/>
    <col min="13569" max="13569" width="4.4140625" style="1" customWidth="1"/>
    <col min="13570" max="13570" width="11.4140625" style="1"/>
    <col min="13571" max="13571" width="12.83203125" style="1" customWidth="1"/>
    <col min="13572" max="13572" width="22" style="1" customWidth="1"/>
    <col min="13573" max="13576" width="11.4140625" style="1"/>
    <col min="13577" max="13577" width="24.75" style="1" customWidth="1"/>
    <col min="13578" max="13578" width="12.5" style="1" customWidth="1"/>
    <col min="13579" max="13579" width="1.75" style="1" customWidth="1"/>
    <col min="13580" max="13824" width="11.4140625" style="1"/>
    <col min="13825" max="13825" width="4.4140625" style="1" customWidth="1"/>
    <col min="13826" max="13826" width="11.4140625" style="1"/>
    <col min="13827" max="13827" width="12.83203125" style="1" customWidth="1"/>
    <col min="13828" max="13828" width="22" style="1" customWidth="1"/>
    <col min="13829" max="13832" width="11.4140625" style="1"/>
    <col min="13833" max="13833" width="24.75" style="1" customWidth="1"/>
    <col min="13834" max="13834" width="12.5" style="1" customWidth="1"/>
    <col min="13835" max="13835" width="1.75" style="1" customWidth="1"/>
    <col min="13836" max="14080" width="11.4140625" style="1"/>
    <col min="14081" max="14081" width="4.4140625" style="1" customWidth="1"/>
    <col min="14082" max="14082" width="11.4140625" style="1"/>
    <col min="14083" max="14083" width="12.83203125" style="1" customWidth="1"/>
    <col min="14084" max="14084" width="22" style="1" customWidth="1"/>
    <col min="14085" max="14088" width="11.4140625" style="1"/>
    <col min="14089" max="14089" width="24.75" style="1" customWidth="1"/>
    <col min="14090" max="14090" width="12.5" style="1" customWidth="1"/>
    <col min="14091" max="14091" width="1.75" style="1" customWidth="1"/>
    <col min="14092" max="14336" width="11.4140625" style="1"/>
    <col min="14337" max="14337" width="4.4140625" style="1" customWidth="1"/>
    <col min="14338" max="14338" width="11.4140625" style="1"/>
    <col min="14339" max="14339" width="12.83203125" style="1" customWidth="1"/>
    <col min="14340" max="14340" width="22" style="1" customWidth="1"/>
    <col min="14341" max="14344" width="11.4140625" style="1"/>
    <col min="14345" max="14345" width="24.75" style="1" customWidth="1"/>
    <col min="14346" max="14346" width="12.5" style="1" customWidth="1"/>
    <col min="14347" max="14347" width="1.75" style="1" customWidth="1"/>
    <col min="14348" max="14592" width="11.4140625" style="1"/>
    <col min="14593" max="14593" width="4.4140625" style="1" customWidth="1"/>
    <col min="14594" max="14594" width="11.4140625" style="1"/>
    <col min="14595" max="14595" width="12.83203125" style="1" customWidth="1"/>
    <col min="14596" max="14596" width="22" style="1" customWidth="1"/>
    <col min="14597" max="14600" width="11.4140625" style="1"/>
    <col min="14601" max="14601" width="24.75" style="1" customWidth="1"/>
    <col min="14602" max="14602" width="12.5" style="1" customWidth="1"/>
    <col min="14603" max="14603" width="1.75" style="1" customWidth="1"/>
    <col min="14604" max="14848" width="11.4140625" style="1"/>
    <col min="14849" max="14849" width="4.4140625" style="1" customWidth="1"/>
    <col min="14850" max="14850" width="11.4140625" style="1"/>
    <col min="14851" max="14851" width="12.83203125" style="1" customWidth="1"/>
    <col min="14852" max="14852" width="22" style="1" customWidth="1"/>
    <col min="14853" max="14856" width="11.4140625" style="1"/>
    <col min="14857" max="14857" width="24.75" style="1" customWidth="1"/>
    <col min="14858" max="14858" width="12.5" style="1" customWidth="1"/>
    <col min="14859" max="14859" width="1.75" style="1" customWidth="1"/>
    <col min="14860" max="15104" width="11.4140625" style="1"/>
    <col min="15105" max="15105" width="4.4140625" style="1" customWidth="1"/>
    <col min="15106" max="15106" width="11.4140625" style="1"/>
    <col min="15107" max="15107" width="12.83203125" style="1" customWidth="1"/>
    <col min="15108" max="15108" width="22" style="1" customWidth="1"/>
    <col min="15109" max="15112" width="11.4140625" style="1"/>
    <col min="15113" max="15113" width="24.75" style="1" customWidth="1"/>
    <col min="15114" max="15114" width="12.5" style="1" customWidth="1"/>
    <col min="15115" max="15115" width="1.75" style="1" customWidth="1"/>
    <col min="15116" max="15360" width="11.4140625" style="1"/>
    <col min="15361" max="15361" width="4.4140625" style="1" customWidth="1"/>
    <col min="15362" max="15362" width="11.4140625" style="1"/>
    <col min="15363" max="15363" width="12.83203125" style="1" customWidth="1"/>
    <col min="15364" max="15364" width="22" style="1" customWidth="1"/>
    <col min="15365" max="15368" width="11.4140625" style="1"/>
    <col min="15369" max="15369" width="24.75" style="1" customWidth="1"/>
    <col min="15370" max="15370" width="12.5" style="1" customWidth="1"/>
    <col min="15371" max="15371" width="1.75" style="1" customWidth="1"/>
    <col min="15372" max="15616" width="11.4140625" style="1"/>
    <col min="15617" max="15617" width="4.4140625" style="1" customWidth="1"/>
    <col min="15618" max="15618" width="11.4140625" style="1"/>
    <col min="15619" max="15619" width="12.83203125" style="1" customWidth="1"/>
    <col min="15620" max="15620" width="22" style="1" customWidth="1"/>
    <col min="15621" max="15624" width="11.4140625" style="1"/>
    <col min="15625" max="15625" width="24.75" style="1" customWidth="1"/>
    <col min="15626" max="15626" width="12.5" style="1" customWidth="1"/>
    <col min="15627" max="15627" width="1.75" style="1" customWidth="1"/>
    <col min="15628" max="15872" width="11.4140625" style="1"/>
    <col min="15873" max="15873" width="4.4140625" style="1" customWidth="1"/>
    <col min="15874" max="15874" width="11.4140625" style="1"/>
    <col min="15875" max="15875" width="12.83203125" style="1" customWidth="1"/>
    <col min="15876" max="15876" width="22" style="1" customWidth="1"/>
    <col min="15877" max="15880" width="11.4140625" style="1"/>
    <col min="15881" max="15881" width="24.75" style="1" customWidth="1"/>
    <col min="15882" max="15882" width="12.5" style="1" customWidth="1"/>
    <col min="15883" max="15883" width="1.75" style="1" customWidth="1"/>
    <col min="15884" max="16128" width="11.4140625" style="1"/>
    <col min="16129" max="16129" width="4.4140625" style="1" customWidth="1"/>
    <col min="16130" max="16130" width="11.4140625" style="1"/>
    <col min="16131" max="16131" width="12.83203125" style="1" customWidth="1"/>
    <col min="16132" max="16132" width="22" style="1" customWidth="1"/>
    <col min="16133" max="16136" width="11.4140625" style="1"/>
    <col min="16137" max="16137" width="24.75" style="1" customWidth="1"/>
    <col min="16138" max="16138" width="12.5" style="1" customWidth="1"/>
    <col min="16139" max="16139" width="1.75" style="1" customWidth="1"/>
    <col min="16140" max="16384" width="11.4140625" style="1"/>
  </cols>
  <sheetData>
    <row r="1" spans="2:10" ht="13" thickBot="1"/>
    <row r="2" spans="2:10">
      <c r="B2" s="2"/>
      <c r="C2" s="3"/>
      <c r="D2" s="49" t="s">
        <v>64</v>
      </c>
      <c r="E2" s="50"/>
      <c r="F2" s="50"/>
      <c r="G2" s="50"/>
      <c r="H2" s="50"/>
      <c r="I2" s="51"/>
      <c r="J2" s="55" t="s">
        <v>35</v>
      </c>
    </row>
    <row r="3" spans="2:10" ht="13" thickBot="1">
      <c r="B3" s="4"/>
      <c r="C3" s="5"/>
      <c r="D3" s="52"/>
      <c r="E3" s="53"/>
      <c r="F3" s="53"/>
      <c r="G3" s="53"/>
      <c r="H3" s="53"/>
      <c r="I3" s="54"/>
      <c r="J3" s="56"/>
    </row>
    <row r="4" spans="2:10" ht="13">
      <c r="B4" s="4"/>
      <c r="C4" s="5"/>
      <c r="E4" s="7"/>
      <c r="F4" s="7"/>
      <c r="G4" s="7"/>
      <c r="H4" s="7"/>
      <c r="I4" s="8"/>
      <c r="J4" s="9"/>
    </row>
    <row r="5" spans="2:10" ht="13">
      <c r="B5" s="4"/>
      <c r="C5" s="5"/>
      <c r="D5" s="58" t="s">
        <v>65</v>
      </c>
      <c r="E5" s="59"/>
      <c r="F5" s="59"/>
      <c r="G5" s="59"/>
      <c r="H5" s="59"/>
      <c r="I5" s="60"/>
      <c r="J5" s="12" t="s">
        <v>66</v>
      </c>
    </row>
    <row r="6" spans="2:10" ht="13.5" thickBot="1">
      <c r="B6" s="13"/>
      <c r="C6" s="14"/>
      <c r="D6" s="15"/>
      <c r="E6" s="16"/>
      <c r="F6" s="16"/>
      <c r="G6" s="16"/>
      <c r="H6" s="16"/>
      <c r="I6" s="17"/>
      <c r="J6" s="18"/>
    </row>
    <row r="7" spans="2:10">
      <c r="B7" s="19"/>
      <c r="J7" s="20"/>
    </row>
    <row r="8" spans="2:10">
      <c r="B8" s="19"/>
      <c r="J8" s="20"/>
    </row>
    <row r="9" spans="2:10">
      <c r="B9" s="19"/>
      <c r="C9" s="1" t="s">
        <v>38</v>
      </c>
      <c r="D9" s="23"/>
      <c r="E9" s="22"/>
      <c r="J9" s="20"/>
    </row>
    <row r="10" spans="2:10" ht="13">
      <c r="B10" s="19"/>
      <c r="C10" s="21"/>
      <c r="J10" s="20"/>
    </row>
    <row r="11" spans="2:10" ht="13">
      <c r="B11" s="19"/>
      <c r="C11" s="21" t="str">
        <f>+'FOR CSA 018'!C12</f>
        <v>Señores : ESE SAN JOSE BELEN UMBRIA</v>
      </c>
      <c r="J11" s="20"/>
    </row>
    <row r="12" spans="2:10" ht="13">
      <c r="B12" s="19"/>
      <c r="C12" s="21" t="str">
        <f>+'FOR CSA 018'!C13</f>
        <v>NIT: 891408918</v>
      </c>
      <c r="J12" s="20"/>
    </row>
    <row r="13" spans="2:10">
      <c r="B13" s="19"/>
      <c r="J13" s="20"/>
    </row>
    <row r="14" spans="2:10">
      <c r="B14" s="19"/>
      <c r="C14" s="1" t="s">
        <v>67</v>
      </c>
      <c r="J14" s="20"/>
    </row>
    <row r="15" spans="2:10">
      <c r="B15" s="19"/>
      <c r="C15" s="24"/>
      <c r="J15" s="20"/>
    </row>
    <row r="16" spans="2:10" ht="13">
      <c r="B16" s="19"/>
      <c r="C16" s="43"/>
      <c r="D16" s="22"/>
      <c r="H16" s="44" t="s">
        <v>68</v>
      </c>
      <c r="I16" s="44" t="s">
        <v>69</v>
      </c>
      <c r="J16" s="20"/>
    </row>
    <row r="17" spans="2:10" ht="13">
      <c r="B17" s="19"/>
      <c r="C17" s="21" t="s">
        <v>40</v>
      </c>
      <c r="D17" s="21"/>
      <c r="E17" s="21"/>
      <c r="F17" s="21"/>
      <c r="H17" s="25">
        <f>+SUM(H18:H21)</f>
        <v>19</v>
      </c>
      <c r="I17" s="45">
        <f>+SUM(I18:I21)</f>
        <v>2594744</v>
      </c>
      <c r="J17" s="20"/>
    </row>
    <row r="18" spans="2:10">
      <c r="B18" s="19"/>
      <c r="C18" s="1" t="s">
        <v>44</v>
      </c>
      <c r="H18" s="46">
        <f>+'FOR CSA 018'!H19</f>
        <v>3</v>
      </c>
      <c r="I18" s="46">
        <f>+'FOR CSA 018'!I19</f>
        <v>513666</v>
      </c>
      <c r="J18" s="20"/>
    </row>
    <row r="19" spans="2:10">
      <c r="B19" s="19"/>
      <c r="C19" s="1" t="s">
        <v>45</v>
      </c>
      <c r="H19" s="46">
        <f>+'FOR CSA 018'!H20</f>
        <v>1</v>
      </c>
      <c r="I19" s="46">
        <f>+'FOR CSA 018'!I20</f>
        <v>817515</v>
      </c>
      <c r="J19" s="20"/>
    </row>
    <row r="20" spans="2:10">
      <c r="B20" s="19"/>
      <c r="C20" s="1" t="s">
        <v>47</v>
      </c>
      <c r="H20" s="46">
        <f>+'FOR CSA 018'!H21</f>
        <v>15</v>
      </c>
      <c r="I20" s="46">
        <f>+'FOR CSA 018'!I21</f>
        <v>1263563</v>
      </c>
      <c r="J20" s="20"/>
    </row>
    <row r="21" spans="2:10">
      <c r="B21" s="19"/>
      <c r="C21" s="1" t="s">
        <v>70</v>
      </c>
      <c r="H21" s="46">
        <f>+'FOR CSA 018'!H22</f>
        <v>0</v>
      </c>
      <c r="I21" s="46">
        <f>+'FOR CSA 018'!I22</f>
        <v>0</v>
      </c>
      <c r="J21" s="20"/>
    </row>
    <row r="22" spans="2:10" ht="13">
      <c r="B22" s="19"/>
      <c r="C22" s="21" t="s">
        <v>71</v>
      </c>
      <c r="D22" s="21"/>
      <c r="E22" s="21"/>
      <c r="F22" s="21"/>
      <c r="H22" s="46">
        <f>+'FOR CSA 018'!H23</f>
        <v>0</v>
      </c>
      <c r="I22" s="46">
        <f>+'FOR CSA 018'!I23</f>
        <v>0</v>
      </c>
      <c r="J22" s="20"/>
    </row>
    <row r="23" spans="2:10" ht="13.5" thickBot="1">
      <c r="B23" s="19"/>
      <c r="C23" s="21"/>
      <c r="D23" s="21"/>
      <c r="H23" s="47"/>
      <c r="I23" s="48"/>
      <c r="J23" s="20"/>
    </row>
    <row r="24" spans="2:10" ht="13.5" thickTop="1">
      <c r="B24" s="19"/>
      <c r="C24" s="21"/>
      <c r="D24" s="21"/>
      <c r="H24" s="36"/>
      <c r="I24" s="30"/>
      <c r="J24" s="20"/>
    </row>
    <row r="25" spans="2:10" ht="13">
      <c r="B25" s="19"/>
      <c r="C25" s="21"/>
      <c r="D25" s="21"/>
      <c r="H25" s="36"/>
      <c r="I25" s="30"/>
      <c r="J25" s="20"/>
    </row>
    <row r="26" spans="2:10" ht="13">
      <c r="B26" s="19"/>
      <c r="C26" s="21"/>
      <c r="D26" s="21"/>
      <c r="H26" s="36"/>
      <c r="I26" s="30"/>
      <c r="J26" s="20"/>
    </row>
    <row r="27" spans="2:10">
      <c r="B27" s="19"/>
      <c r="G27" s="36"/>
      <c r="H27" s="36"/>
      <c r="I27" s="36"/>
      <c r="J27" s="20"/>
    </row>
    <row r="28" spans="2:10" ht="13.5" thickBot="1">
      <c r="B28" s="19"/>
      <c r="C28" s="37" t="str">
        <f>+'[1]FOR-CSA-018'!C37</f>
        <v>Nombre</v>
      </c>
      <c r="D28" s="37"/>
      <c r="G28" s="37" t="s">
        <v>58</v>
      </c>
      <c r="H28" s="38"/>
      <c r="I28" s="36"/>
      <c r="J28" s="20"/>
    </row>
    <row r="29" spans="2:10" ht="13">
      <c r="B29" s="19"/>
      <c r="C29" s="39" t="str">
        <f>+'[1]FOR-CSA-018'!C38</f>
        <v>Cargo</v>
      </c>
      <c r="D29" s="39"/>
      <c r="G29" s="39" t="s">
        <v>72</v>
      </c>
      <c r="H29" s="36"/>
      <c r="I29" s="36"/>
      <c r="J29" s="20"/>
    </row>
    <row r="30" spans="2:10" ht="13" thickBot="1">
      <c r="B30" s="40"/>
      <c r="C30" s="41"/>
      <c r="D30" s="41"/>
      <c r="E30" s="41"/>
      <c r="F30" s="41"/>
      <c r="G30" s="38"/>
      <c r="H30" s="38"/>
      <c r="I30" s="38"/>
      <c r="J30" s="42"/>
    </row>
  </sheetData>
  <mergeCells count="3">
    <mergeCell ref="D2:I3"/>
    <mergeCell ref="J2:J3"/>
    <mergeCell ref="D5:I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Hoja2</vt:lpstr>
      <vt:lpstr>Hoja1</vt:lpstr>
      <vt:lpstr>FOR CSA 018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Stefany Arana Garcia</dc:creator>
  <cp:lastModifiedBy>Juan Camilo Paez Ramirez</cp:lastModifiedBy>
  <dcterms:created xsi:type="dcterms:W3CDTF">2024-12-20T17:21:20Z</dcterms:created>
  <dcterms:modified xsi:type="dcterms:W3CDTF">2024-12-26T13:29:50Z</dcterms:modified>
</cp:coreProperties>
</file>