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ilo\Areas\CxPSalud\CARTERA\GESTORES DE CARTERA\CAMILO PAEZ\CARTERAS PENDIENTES\NIT 891180268_HOSP UNIV HERNANDO MONCALEANO\"/>
    </mc:Choice>
  </mc:AlternateContent>
  <bookViews>
    <workbookView xWindow="0" yWindow="0" windowWidth="19200" windowHeight="7310" activeTab="3"/>
  </bookViews>
  <sheets>
    <sheet name="CARTERA 051224" sheetId="12" r:id="rId1"/>
    <sheet name="Hoja2" sheetId="16" r:id="rId2"/>
    <sheet name="Hoja1" sheetId="15" r:id="rId3"/>
    <sheet name="FOR CSA 018" sheetId="13" r:id="rId4"/>
    <sheet name="FOR CSA 004" sheetId="14" r:id="rId5"/>
  </sheets>
  <externalReferences>
    <externalReference r:id="rId6"/>
  </externalReferences>
  <definedNames>
    <definedName name="_xlnm._FilterDatabase" localSheetId="2" hidden="1">Hoja1!$A$1:$AW$15</definedName>
  </definedNames>
  <calcPr calcId="152511"/>
  <pivotCaches>
    <pivotCache cacheId="157"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12" l="1"/>
  <c r="C29" i="14"/>
  <c r="C28" i="14"/>
  <c r="I22" i="14"/>
  <c r="H22" i="14"/>
  <c r="I21" i="14"/>
  <c r="H21" i="14"/>
  <c r="I20" i="14"/>
  <c r="H20" i="14"/>
  <c r="I19" i="14"/>
  <c r="H19" i="14"/>
  <c r="H17" i="14" s="1"/>
  <c r="I18" i="14"/>
  <c r="H18" i="14"/>
  <c r="C12" i="14"/>
  <c r="C11" i="14"/>
  <c r="I30" i="13"/>
  <c r="H30" i="13"/>
  <c r="I28" i="13"/>
  <c r="H28" i="13"/>
  <c r="I25" i="13"/>
  <c r="H25" i="13"/>
  <c r="H32" i="13" l="1"/>
  <c r="H33" i="13" s="1"/>
  <c r="I32" i="13"/>
  <c r="I33" i="13" s="1"/>
  <c r="I17" i="14"/>
</calcChain>
</file>

<file path=xl/sharedStrings.xml><?xml version="1.0" encoding="utf-8"?>
<sst xmlns="http://schemas.openxmlformats.org/spreadsheetml/2006/main" count="348" uniqueCount="161">
  <si>
    <t>01 - SERVICIOS Y PRODUCTOS GENERALES</t>
  </si>
  <si>
    <t>02 - SERVICIOS Y PRODUCTOS NO PBS</t>
  </si>
  <si>
    <t>JURIDICA</t>
  </si>
  <si>
    <t>Neiva</t>
  </si>
  <si>
    <t>NIT IPS</t>
  </si>
  <si>
    <t>Nombre IPS</t>
  </si>
  <si>
    <t>Prefijo Factura</t>
  </si>
  <si>
    <t>Numero Factura</t>
  </si>
  <si>
    <t>IPS Fecha factura</t>
  </si>
  <si>
    <t>IPS Fecha radicado</t>
  </si>
  <si>
    <t>IPS Valor Factura</t>
  </si>
  <si>
    <t>IPS Saldo Factura</t>
  </si>
  <si>
    <t>Sede / Ciudad</t>
  </si>
  <si>
    <t>Tipo de Prestación</t>
  </si>
  <si>
    <t xml:space="preserve">Hospital Universitario Hernando Moncaleano Perdomo </t>
  </si>
  <si>
    <t>FEHM</t>
  </si>
  <si>
    <t>FOR-CSA-018</t>
  </si>
  <si>
    <t>HOJA 1 DE 1</t>
  </si>
  <si>
    <t>RESUMEN DE CARTERA REVISADA POR LA EPS</t>
  </si>
  <si>
    <t>VERSION 2</t>
  </si>
  <si>
    <t>Santiago de Cali, diciembre 20 del 2024</t>
  </si>
  <si>
    <t>A continuacion me permito remitir nuestra respuesta al estado de cartera presentada</t>
  </si>
  <si>
    <t>Con Corte al dia: 30/11/2024</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</si>
  <si>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</si>
  <si>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</si>
  <si>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</si>
  <si>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</si>
  <si>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</si>
  <si>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</si>
  <si>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</si>
  <si>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</si>
  <si>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</si>
  <si>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</si>
  <si>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</si>
  <si>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</si>
  <si>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</si>
  <si>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</si>
  <si>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</si>
  <si>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</si>
  <si>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t>
  </si>
  <si>
    <t>Juan Camilo Paez R.</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</si>
  <si>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</si>
  <si>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</si>
  <si>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</si>
  <si>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</si>
  <si>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</si>
  <si>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</si>
  <si>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</si>
  <si>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</si>
  <si>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</si>
  <si>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Cant Fact</t>
  </si>
  <si>
    <t>Valor</t>
  </si>
  <si>
    <t>GLOSA POR CONCILIAR</t>
  </si>
  <si>
    <t>TOTAL CARTERA REVISADA CIRCULAR 030</t>
  </si>
  <si>
    <t>Cartera - Cuentas Salud EPS Comfenalco Valle.</t>
  </si>
  <si>
    <t>NIT: 891180268</t>
  </si>
  <si>
    <t xml:space="preserve">Señores : Hospital Universitario Hernando Moncaleano Perdomo </t>
  </si>
  <si>
    <t>FACT</t>
  </si>
  <si>
    <t>LLAVE</t>
  </si>
  <si>
    <t>Tipo de Contrato</t>
  </si>
  <si>
    <t>ESTADO CARTERA ANTERIOR</t>
  </si>
  <si>
    <t>ESTADO EPS 23-12-2024</t>
  </si>
  <si>
    <t>POR PAGAR SAP</t>
  </si>
  <si>
    <t>DOC CONTA</t>
  </si>
  <si>
    <t>ESTADO BOX</t>
  </si>
  <si>
    <t>FECHA FACT</t>
  </si>
  <si>
    <t>FECHA RAD</t>
  </si>
  <si>
    <t>FECHA DEV</t>
  </si>
  <si>
    <t>VALOR BRUTO</t>
  </si>
  <si>
    <t>GLOSA PDTE</t>
  </si>
  <si>
    <t>GLOSA ACEPTADA</t>
  </si>
  <si>
    <t>DEVOLUCION</t>
  </si>
  <si>
    <t>Devolucion Aceptada</t>
  </si>
  <si>
    <t>Observacion Devolucion</t>
  </si>
  <si>
    <t>Valor_Glosa y Devolución</t>
  </si>
  <si>
    <t>TIPIFICACION</t>
  </si>
  <si>
    <t>CONCEPTO GLOSA Y DEVOLUCION</t>
  </si>
  <si>
    <t>TIPIFICACION OBJECION</t>
  </si>
  <si>
    <t>TIPO DE SERVICIO</t>
  </si>
  <si>
    <t>AMBITO</t>
  </si>
  <si>
    <t>FACTURA CANCELADA</t>
  </si>
  <si>
    <t>FACTURA DEVUELTA</t>
  </si>
  <si>
    <t>FACTURA NO RADICADA</t>
  </si>
  <si>
    <t>VALOR ACEPTADO</t>
  </si>
  <si>
    <t>FACTURA EN PROGRAMACION DE PAGO</t>
  </si>
  <si>
    <t>FACTURACION COVID</t>
  </si>
  <si>
    <t>VALO CANCELADO SAP</t>
  </si>
  <si>
    <t>RETENCION</t>
  </si>
  <si>
    <t>DOC COMPENSACION SAP</t>
  </si>
  <si>
    <t>FECHA COMPENSACION SAP</t>
  </si>
  <si>
    <t>OBSE PAGO</t>
  </si>
  <si>
    <t>VALOR TRANFERENCIA</t>
  </si>
  <si>
    <t>FEHM605840</t>
  </si>
  <si>
    <t>891180268_FEHM605840</t>
  </si>
  <si>
    <t>Factura devuelta</t>
  </si>
  <si>
    <t>Devuelta</t>
  </si>
  <si>
    <t>AUT/ Se devuelve factura servicios Urgencias / Hospitalarios  del   17 AL 21 DE SEPTIEMBRE  2024  NO autorizado;   Favor solicitar  Autorización final a los correos: capautorizaciones@epsdelagente.com.co autorizacionescap@epsdelagente.com.co No se evidencia autorización  Final de servicios cargada en los RIPS, factura sujeta auditoria integral    /JAM</t>
  </si>
  <si>
    <t>AUTORIZACION</t>
  </si>
  <si>
    <t>FEHM614184</t>
  </si>
  <si>
    <t>891180268_FEHM614184</t>
  </si>
  <si>
    <t>AUT/ Se devuelve factura servicios Urgencias/Hospitalarios del 27 al 29 de octubre    2024  NO autorizado; NO cuenta con   Autorización final,  favor solicitarla a los correos: capautorizaciones@epsdelagente.com.co autorizacionescap@epsdelagente.com.co No se evidencia autorización final cargada en los RIPS   Factura sujeta a la auditoria integral    /JAM</t>
  </si>
  <si>
    <t>FEHM290094</t>
  </si>
  <si>
    <t>891180268_FEHM290094</t>
  </si>
  <si>
    <t>Aut/Soportes Ilegibles/  Se devuelve factura  FEHM290094 Valor  $41.761.732 E.S.E. HOSPITAL UNIVERSITARIO HERNANDO MONCALEANO PERDOMO DE NEIVA  TI 1232794736 JUAN ESTEBAN GOMEZ VIEDA 1)  DEVOLUCION: HC CLINICA CORRESPONDE A UNA FOTOCPIA NO ES LEGIBLE, ADICIONALMENTE INCOMPLETA Y EN DESORDEN  HC de la pág. 41 a la 58 Totalmente ilegible para auditoria, Epicrisis  totalmente ilegible y en desorden unas pág. para arriba y otras para abajo,  favor anexar  HC en PDF no en imágenes.  Devolución Auditoria Médica Dr.   Diego Fdo Collazos   NAP   222348523700336 Solo autoriza atención inicial de urgencias, favor solicitar autorización final  Hospitalaria a los correos correctos  capautorizaciones@epsdelagente.com.co autorizacionescap@epsdelagente.com.co  sin la HC, Epicrisis  legible y la  Autorización final hospitalaria  no es  posible  continuar con el proceso de auditoria de la cuenta   /JAM</t>
  </si>
  <si>
    <t>Servicios hospitalarios</t>
  </si>
  <si>
    <t>Hospitalario</t>
  </si>
  <si>
    <t>FEHM290095</t>
  </si>
  <si>
    <t>891180268_FEHM290095</t>
  </si>
  <si>
    <t xml:space="preserve">Covid_19 Se devuelve factura:  Auditoria Médica  Dr. Diego Fernando Collazos;   objeta 906270   por  $60.000,  no pertinente toma de IgM para Sars-cov2,  paciente a quien concomitantemente se solicito antígeno para detección viral, las pruebas tienen la misma utilidad diagnostica, detectar o descartar cuadro agudo de covid-19, por lo anterior se reconoce  906340 por $80.832 antígeno y se objeta IgM por $60.000. Es de aclarar que la tarifa para anticuerpos IgG ; para pruebas realizadas entre el 1 de julio 2022 y el 31  de  Agosto 2022 (Según res. 1412 de 2022 Expedida por el ministerio  de la salud y  protección social) tarifa regulada es de $30.000..  Pero igual auditoria medica lo glosó en su totalidad por pertinencia </t>
  </si>
  <si>
    <t>COVID-19</t>
  </si>
  <si>
    <t>FEHM547417</t>
  </si>
  <si>
    <t>891180268_FEHM547417</t>
  </si>
  <si>
    <t>Factura pendiente en programacion de pago</t>
  </si>
  <si>
    <t>Finalizada</t>
  </si>
  <si>
    <t>FEHM584172</t>
  </si>
  <si>
    <t>891180268_FEHM584172</t>
  </si>
  <si>
    <t>FEHM330207</t>
  </si>
  <si>
    <t>891180268_FEHM330207</t>
  </si>
  <si>
    <t>FEHM314612</t>
  </si>
  <si>
    <t>891180268_FEHM314612</t>
  </si>
  <si>
    <t>FEHM236508</t>
  </si>
  <si>
    <t>891180268_FEHM236508</t>
  </si>
  <si>
    <t>FEHM330044</t>
  </si>
  <si>
    <t>891180268_FEHM330044</t>
  </si>
  <si>
    <t>FEHM573926</t>
  </si>
  <si>
    <t>891180268_FEHM573926</t>
  </si>
  <si>
    <t>Factura pendiente en programacion de pago - Glosa por contestar IPS</t>
  </si>
  <si>
    <t>Para respuesta prestador</t>
  </si>
  <si>
    <t>GLOSA</t>
  </si>
  <si>
    <t>601 SE OBJETA 107M01, CANTIDAD 1 EL DIA 08 DE AGOSTO DE 2024,PACIENTE SIN CRITERIOS DE ESTANCIA EN UNIDAD DE CUIDADO INTERMEDIO, NO SOPORTES, SIGNOS VITALES EN RANGOS DE NORMALIDAD. SE RECONOCE ESTANCIA EN HOSPITALIZACION. $762.900,00 Dr. diego Fernando Collazos</t>
  </si>
  <si>
    <t>PERTINENCIA MEDICA</t>
  </si>
  <si>
    <t>FEHM414289</t>
  </si>
  <si>
    <t>891180268_FEHM414289</t>
  </si>
  <si>
    <t>Glosa por contestar IPS</t>
  </si>
  <si>
    <t>SE SOSTIENE GLOSA  PO  MAYOR VALOR COBRADO EN CUPS 906836-INMUNOGLOBULINA E [IG E] AUTOMATIZADO VP$70.700 FAVOR VALIDAR.JENNIFER REBOLLEDO</t>
  </si>
  <si>
    <t>TARIFA</t>
  </si>
  <si>
    <t>Consultas ambulatorias</t>
  </si>
  <si>
    <t>Ambulatorio</t>
  </si>
  <si>
    <t>FEHM402012</t>
  </si>
  <si>
    <t>891180268_FEHM402012</t>
  </si>
  <si>
    <t>SE SOSTIENE GLOSA POR MAYOR VALOR COBRADO EN CONSULTA POR ESPECIALISTA EN NEUROLOGIA PEDIATRICA VP$188.966 SE OBJETA LA DIFERENCIA.JENNIFER REBOLLEDO</t>
  </si>
  <si>
    <t>FEHM400727</t>
  </si>
  <si>
    <t>891180268_FEHM400727</t>
  </si>
  <si>
    <t xml:space="preserve">(1)   KIT DE LIGADURA  de varices  NO SE EVIDENCIA INTERPRETADO NI SE EVIDENCIA SOPORTE, Valor  NO PACTADO  $1.903.590    JENNIFER REBOLLEDO       /JAM   </t>
  </si>
  <si>
    <t>SOPORTE</t>
  </si>
  <si>
    <t>Factura cancelada parcialmente - Glosa aceptada por la Ips</t>
  </si>
  <si>
    <t>Factura cancelada</t>
  </si>
  <si>
    <t>Factura aceptada por la IPS</t>
  </si>
  <si>
    <t>(en blanco)</t>
  </si>
  <si>
    <t>PAGO DIRECTO RC 3ER PROC. NOVIEMBRE</t>
  </si>
  <si>
    <t>PAGO DIRECTO REGIMEN SUBSIDIADO DICIEBRE 2023</t>
  </si>
  <si>
    <t>INGRESO X RECONOC. PRUEBAS COVID 8 JULIO 2024</t>
  </si>
  <si>
    <t>Factura cancelada parcialmente - Glosa por contestar Ips</t>
  </si>
  <si>
    <t>Total general</t>
  </si>
  <si>
    <t>CANT</t>
  </si>
  <si>
    <t xml:space="preserve"> IPS Saldo Factura</t>
  </si>
  <si>
    <t xml:space="preserve"> FACTURA CANCELADA</t>
  </si>
  <si>
    <t xml:space="preserve"> FACTURA DEVUELTA</t>
  </si>
  <si>
    <t xml:space="preserve"> VALOR ACEPTADO</t>
  </si>
  <si>
    <t xml:space="preserve"> GLOSA PDTE2</t>
  </si>
  <si>
    <t xml:space="preserve"> FACTURA EN PROGRAMACION DE PAGO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</si>
</sst>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65" formatCode="_-&quot;$&quot;\ * #,##0_-;\-&quot;$&quot;\ * #,##0_-;_-&quot;$&quot;\ * &quot;-&quot;??_-;_-@_-"/>
    <numFmt numFmtId="166" formatCode="[$-240A]d&quot; de &quot;mmmm&quot; de &quot;yyyy;@"/>
    <numFmt numFmtId="167" formatCode="_-* #,##0.00\ _€_-;\-* #,##0.00\ _€_-;_-* &quot;-&quot;??\ _€_-;_-@_-"/>
    <numFmt numFmtId="168" formatCode="&quot;$&quot;\ #,##0"/>
    <numFmt numFmtId="169" formatCode="&quot;$&quot;\ #,##0;[Red]&quot;$&quot;\ #,##0"/>
    <numFmt numFmtId="170" formatCode="[$$-240A]\ #,##0;\-[$$-240A]\ #,##0"/>
  </numFmts>
  <fonts count="12" x14ac:knownFonts="1">
    <font>
      <sz val="11"/>
      <color theme="1"/>
      <name val="Calibri"/>
      <family val="2"/>
      <scheme val="minor"/>
    </font>
    <font>
      <sz val="11"/>
      <color theme="1"/>
      <name val="Calibri"/>
      <family val="2"/>
      <scheme val="minor"/>
    </font>
    <font>
      <b/>
      <sz val="11"/>
      <name val="Calibri"/>
      <family val="2"/>
      <scheme val="minor"/>
    </font>
    <font>
      <sz val="10"/>
      <name val="Arial"/>
      <family val="2"/>
    </font>
    <font>
      <sz val="11"/>
      <name val="Calibri"/>
      <family val="2"/>
      <scheme val="minor"/>
    </font>
    <font>
      <b/>
      <sz val="11"/>
      <color rgb="FF000000"/>
      <name val="Calibri"/>
      <family val="2"/>
      <scheme val="minor"/>
    </font>
    <font>
      <sz val="10"/>
      <color indexed="8"/>
      <name val="Arial"/>
      <family val="2"/>
    </font>
    <font>
      <b/>
      <sz val="10"/>
      <color indexed="8"/>
      <name val="Arial"/>
      <family val="2"/>
    </font>
    <font>
      <b/>
      <sz val="9"/>
      <name val="Arial"/>
      <family val="2"/>
    </font>
    <font>
      <b/>
      <sz val="8"/>
      <color theme="1"/>
      <name val="Tahoma"/>
      <family val="2"/>
    </font>
    <font>
      <sz val="8"/>
      <color theme="1"/>
      <name val="Tahoma"/>
      <family val="2"/>
    </font>
    <font>
      <b/>
      <sz val="8"/>
      <color theme="0" tint="-0.499984740745262"/>
      <name val="Tahoma"/>
      <family val="2"/>
    </font>
  </fonts>
  <fills count="9">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7">
    <xf numFmtId="0" fontId="0" fillId="0" borderId="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3" fillId="0" borderId="0"/>
    <xf numFmtId="167" fontId="1" fillId="0" borderId="0" applyFont="0" applyFill="0" applyBorder="0" applyAlignment="0" applyProtection="0"/>
    <xf numFmtId="43" fontId="1" fillId="0" borderId="0" applyFont="0" applyFill="0" applyBorder="0" applyAlignment="0" applyProtection="0"/>
  </cellStyleXfs>
  <cellXfs count="98">
    <xf numFmtId="0" fontId="0" fillId="0" borderId="0" xfId="0"/>
    <xf numFmtId="164" fontId="2" fillId="0" borderId="1" xfId="1" applyNumberFormat="1" applyFont="1" applyFill="1" applyBorder="1" applyAlignment="1">
      <alignment horizontal="center" vertical="center"/>
    </xf>
    <xf numFmtId="14" fontId="4" fillId="0" borderId="1" xfId="0" applyNumberFormat="1" applyFont="1" applyBorder="1" applyAlignment="1">
      <alignment vertical="center"/>
    </xf>
    <xf numFmtId="0" fontId="5" fillId="0" borderId="1" xfId="0" applyFont="1" applyBorder="1" applyAlignment="1">
      <alignment horizontal="center" vertical="center" wrapText="1"/>
    </xf>
    <xf numFmtId="0" fontId="0" fillId="0" borderId="1" xfId="0" applyBorder="1" applyAlignment="1">
      <alignment horizontal="center"/>
    </xf>
    <xf numFmtId="0" fontId="0" fillId="0" borderId="1" xfId="0" applyBorder="1"/>
    <xf numFmtId="0" fontId="4" fillId="0" borderId="1" xfId="0" applyFont="1" applyBorder="1" applyAlignment="1">
      <alignment vertical="center"/>
    </xf>
    <xf numFmtId="165" fontId="4" fillId="0" borderId="1" xfId="3" applyNumberFormat="1" applyFont="1" applyBorder="1" applyAlignment="1">
      <alignment vertical="center"/>
    </xf>
    <xf numFmtId="0" fontId="6" fillId="0" borderId="0" xfId="4" applyFont="1"/>
    <xf numFmtId="0" fontId="6" fillId="0" borderId="2" xfId="4" applyFont="1" applyBorder="1" applyAlignment="1">
      <alignment horizontal="centerContinuous"/>
    </xf>
    <xf numFmtId="0" fontId="6" fillId="0" borderId="3" xfId="4" applyFont="1" applyBorder="1" applyAlignment="1">
      <alignment horizontal="centerContinuous"/>
    </xf>
    <xf numFmtId="0" fontId="6" fillId="0" borderId="6" xfId="4" applyFont="1" applyBorder="1" applyAlignment="1">
      <alignment horizontal="centerContinuous"/>
    </xf>
    <xf numFmtId="0" fontId="6" fillId="0" borderId="7" xfId="4" applyFont="1" applyBorder="1" applyAlignment="1">
      <alignment horizontal="centerContinuous"/>
    </xf>
    <xf numFmtId="0" fontId="7" fillId="0" borderId="2" xfId="4" applyFont="1" applyBorder="1" applyAlignment="1">
      <alignment horizontal="centerContinuous" vertical="center"/>
    </xf>
    <xf numFmtId="0" fontId="7" fillId="0" borderId="4" xfId="4" applyFont="1" applyBorder="1" applyAlignment="1">
      <alignment horizontal="centerContinuous" vertical="center"/>
    </xf>
    <xf numFmtId="0" fontId="7" fillId="0" borderId="3" xfId="4" applyFont="1" applyBorder="1" applyAlignment="1">
      <alignment horizontal="centerContinuous" vertical="center"/>
    </xf>
    <xf numFmtId="0" fontId="7" fillId="0" borderId="5" xfId="4" applyFont="1" applyBorder="1" applyAlignment="1">
      <alignment horizontal="centerContinuous" vertical="center"/>
    </xf>
    <xf numFmtId="0" fontId="7" fillId="0" borderId="6" xfId="4" applyFont="1" applyBorder="1" applyAlignment="1">
      <alignment horizontal="centerContinuous" vertical="center"/>
    </xf>
    <xf numFmtId="0" fontId="7" fillId="0" borderId="0" xfId="4" applyFont="1" applyAlignment="1">
      <alignment horizontal="centerContinuous" vertical="center"/>
    </xf>
    <xf numFmtId="0" fontId="7" fillId="0" borderId="12" xfId="4" applyFont="1" applyBorder="1" applyAlignment="1">
      <alignment horizontal="centerContinuous" vertical="center"/>
    </xf>
    <xf numFmtId="0" fontId="6" fillId="0" borderId="8" xfId="4" applyFont="1" applyBorder="1" applyAlignment="1">
      <alignment horizontal="centerContinuous"/>
    </xf>
    <xf numFmtId="0" fontId="6" fillId="0" borderId="10" xfId="4" applyFont="1" applyBorder="1" applyAlignment="1">
      <alignment horizontal="centerContinuous"/>
    </xf>
    <xf numFmtId="0" fontId="7" fillId="0" borderId="8" xfId="4" applyFont="1" applyBorder="1" applyAlignment="1">
      <alignment horizontal="centerContinuous" vertical="center"/>
    </xf>
    <xf numFmtId="0" fontId="7" fillId="0" borderId="9" xfId="4" applyFont="1" applyBorder="1" applyAlignment="1">
      <alignment horizontal="centerContinuous" vertical="center"/>
    </xf>
    <xf numFmtId="0" fontId="7" fillId="0" borderId="10" xfId="4" applyFont="1" applyBorder="1" applyAlignment="1">
      <alignment horizontal="centerContinuous" vertical="center"/>
    </xf>
    <xf numFmtId="0" fontId="7" fillId="0" borderId="11" xfId="4" applyFont="1" applyBorder="1" applyAlignment="1">
      <alignment horizontal="centerContinuous" vertical="center"/>
    </xf>
    <xf numFmtId="0" fontId="6" fillId="0" borderId="6" xfId="4" applyFont="1" applyBorder="1"/>
    <xf numFmtId="0" fontId="6" fillId="0" borderId="7" xfId="4" applyFont="1" applyBorder="1"/>
    <xf numFmtId="0" fontId="7" fillId="0" borderId="0" xfId="4" applyFont="1"/>
    <xf numFmtId="14" fontId="6" fillId="0" borderId="0" xfId="4" applyNumberFormat="1" applyFont="1"/>
    <xf numFmtId="166" fontId="6" fillId="0" borderId="0" xfId="4" applyNumberFormat="1" applyFont="1"/>
    <xf numFmtId="14" fontId="6" fillId="0" borderId="0" xfId="4" applyNumberFormat="1" applyFont="1" applyAlignment="1">
      <alignment horizontal="left"/>
    </xf>
    <xf numFmtId="1" fontId="7" fillId="0" borderId="0" xfId="5" applyNumberFormat="1" applyFont="1" applyAlignment="1">
      <alignment horizontal="right"/>
    </xf>
    <xf numFmtId="168" fontId="7" fillId="0" borderId="0" xfId="4" applyNumberFormat="1" applyFont="1" applyAlignment="1">
      <alignment horizontal="right"/>
    </xf>
    <xf numFmtId="1" fontId="7" fillId="0" borderId="0" xfId="4" applyNumberFormat="1" applyFont="1" applyAlignment="1">
      <alignment horizontal="center"/>
    </xf>
    <xf numFmtId="169" fontId="7" fillId="0" borderId="0" xfId="4" applyNumberFormat="1" applyFont="1" applyAlignment="1">
      <alignment horizontal="right"/>
    </xf>
    <xf numFmtId="1" fontId="6" fillId="0" borderId="0" xfId="4" applyNumberFormat="1" applyFont="1" applyAlignment="1">
      <alignment horizontal="center"/>
    </xf>
    <xf numFmtId="169" fontId="6" fillId="0" borderId="0" xfId="4" applyNumberFormat="1" applyFont="1" applyAlignment="1">
      <alignment horizontal="right"/>
    </xf>
    <xf numFmtId="1" fontId="6" fillId="0" borderId="9" xfId="4" applyNumberFormat="1" applyFont="1" applyBorder="1" applyAlignment="1">
      <alignment horizontal="center"/>
    </xf>
    <xf numFmtId="169" fontId="6" fillId="0" borderId="9" xfId="4" applyNumberFormat="1" applyFont="1" applyBorder="1" applyAlignment="1">
      <alignment horizontal="right"/>
    </xf>
    <xf numFmtId="0" fontId="6" fillId="0" borderId="0" xfId="4" applyFont="1" applyAlignment="1">
      <alignment horizontal="center"/>
    </xf>
    <xf numFmtId="1" fontId="7" fillId="0" borderId="13" xfId="4" applyNumberFormat="1" applyFont="1" applyBorder="1" applyAlignment="1">
      <alignment horizontal="center"/>
    </xf>
    <xf numFmtId="169" fontId="7" fillId="0" borderId="13" xfId="4" applyNumberFormat="1" applyFont="1" applyBorder="1" applyAlignment="1">
      <alignment horizontal="right"/>
    </xf>
    <xf numFmtId="169" fontId="6" fillId="0" borderId="0" xfId="4" applyNumberFormat="1" applyFont="1"/>
    <xf numFmtId="169" fontId="7" fillId="0" borderId="9" xfId="4" applyNumberFormat="1" applyFont="1" applyBorder="1"/>
    <xf numFmtId="169" fontId="6" fillId="0" borderId="9" xfId="4" applyNumberFormat="1" applyFont="1" applyBorder="1"/>
    <xf numFmtId="169" fontId="7" fillId="0" borderId="0" xfId="4" applyNumberFormat="1" applyFont="1"/>
    <xf numFmtId="0" fontId="6" fillId="0" borderId="8" xfId="4" applyFont="1" applyBorder="1"/>
    <xf numFmtId="0" fontId="6" fillId="0" borderId="9" xfId="4" applyFont="1" applyBorder="1"/>
    <xf numFmtId="0" fontId="6" fillId="0" borderId="10" xfId="4" applyFont="1" applyBorder="1"/>
    <xf numFmtId="0" fontId="6" fillId="2" borderId="0" xfId="4" applyFont="1" applyFill="1"/>
    <xf numFmtId="0" fontId="7" fillId="0" borderId="0" xfId="4" applyFont="1" applyAlignment="1">
      <alignment horizontal="center"/>
    </xf>
    <xf numFmtId="170" fontId="7" fillId="0" borderId="0" xfId="6" applyNumberFormat="1" applyFont="1" applyAlignment="1">
      <alignment horizontal="right"/>
    </xf>
    <xf numFmtId="1" fontId="6" fillId="0" borderId="0" xfId="5" applyNumberFormat="1" applyFont="1" applyAlignment="1">
      <alignment horizontal="right"/>
    </xf>
    <xf numFmtId="164" fontId="6" fillId="0" borderId="13" xfId="6" applyNumberFormat="1" applyFont="1" applyBorder="1" applyAlignment="1">
      <alignment horizontal="center"/>
    </xf>
    <xf numFmtId="170" fontId="6" fillId="0" borderId="13" xfId="6" applyNumberFormat="1" applyFont="1" applyBorder="1" applyAlignment="1">
      <alignment horizontal="right"/>
    </xf>
    <xf numFmtId="165" fontId="0" fillId="0" borderId="0" xfId="0" applyNumberFormat="1"/>
    <xf numFmtId="0" fontId="7" fillId="0" borderId="2" xfId="4" applyFont="1" applyBorder="1" applyAlignment="1">
      <alignment horizontal="center" vertical="center"/>
    </xf>
    <xf numFmtId="0" fontId="7" fillId="0" borderId="4" xfId="4" applyFont="1" applyBorder="1" applyAlignment="1">
      <alignment horizontal="center" vertical="center"/>
    </xf>
    <xf numFmtId="0" fontId="7" fillId="0" borderId="3" xfId="4" applyFont="1" applyBorder="1" applyAlignment="1">
      <alignment horizontal="center" vertical="center"/>
    </xf>
    <xf numFmtId="0" fontId="7" fillId="0" borderId="8" xfId="4" applyFont="1" applyBorder="1" applyAlignment="1">
      <alignment horizontal="center" vertical="center"/>
    </xf>
    <xf numFmtId="0" fontId="7" fillId="0" borderId="9" xfId="4" applyFont="1" applyBorder="1" applyAlignment="1">
      <alignment horizontal="center" vertical="center"/>
    </xf>
    <xf numFmtId="0" fontId="7" fillId="0" borderId="10" xfId="4" applyFont="1" applyBorder="1" applyAlignment="1">
      <alignment horizontal="center" vertical="center"/>
    </xf>
    <xf numFmtId="0" fontId="7" fillId="0" borderId="5" xfId="4" applyFont="1" applyBorder="1" applyAlignment="1">
      <alignment horizontal="center" vertical="center"/>
    </xf>
    <xf numFmtId="0" fontId="7" fillId="0" borderId="11" xfId="4" applyFont="1" applyBorder="1" applyAlignment="1">
      <alignment horizontal="center" vertical="center"/>
    </xf>
    <xf numFmtId="0" fontId="8" fillId="0" borderId="0" xfId="4" applyFont="1" applyAlignment="1">
      <alignment horizontal="center" vertical="center" wrapText="1"/>
    </xf>
    <xf numFmtId="0" fontId="7" fillId="0" borderId="6" xfId="4" applyFont="1" applyBorder="1" applyAlignment="1">
      <alignment horizontal="center" vertical="center" wrapText="1"/>
    </xf>
    <xf numFmtId="0" fontId="7" fillId="0" borderId="0" xfId="4" applyFont="1" applyAlignment="1">
      <alignment horizontal="center" vertical="center" wrapText="1"/>
    </xf>
    <xf numFmtId="0" fontId="7" fillId="0" borderId="7" xfId="4" applyFont="1" applyBorder="1" applyAlignment="1">
      <alignment horizontal="center" vertical="center" wrapText="1"/>
    </xf>
    <xf numFmtId="0"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14" fontId="9" fillId="0" borderId="1" xfId="0" applyNumberFormat="1" applyFont="1" applyBorder="1" applyAlignment="1">
      <alignment horizontal="center" vertical="center" wrapText="1"/>
    </xf>
    <xf numFmtId="165" fontId="9" fillId="0" borderId="1" xfId="3" applyNumberFormat="1" applyFont="1" applyBorder="1" applyAlignment="1">
      <alignment horizontal="center" vertical="center" wrapText="1"/>
    </xf>
    <xf numFmtId="0" fontId="9" fillId="3"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165" fontId="9" fillId="4" borderId="1" xfId="3" applyNumberFormat="1" applyFont="1" applyFill="1" applyBorder="1" applyAlignment="1">
      <alignment horizontal="center" vertical="center" wrapText="1"/>
    </xf>
    <xf numFmtId="0" fontId="9" fillId="4"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9" fillId="6" borderId="1" xfId="0" applyNumberFormat="1" applyFont="1" applyFill="1" applyBorder="1" applyAlignment="1">
      <alignment horizontal="center" vertical="center" wrapText="1"/>
    </xf>
    <xf numFmtId="165" fontId="9" fillId="7" borderId="1" xfId="3" applyNumberFormat="1" applyFont="1" applyFill="1" applyBorder="1" applyAlignment="1">
      <alignment horizontal="center" vertical="center" wrapText="1"/>
    </xf>
    <xf numFmtId="0" fontId="9" fillId="8" borderId="1" xfId="0" applyFont="1" applyFill="1" applyBorder="1" applyAlignment="1">
      <alignment horizontal="center" vertical="center" wrapText="1"/>
    </xf>
    <xf numFmtId="0" fontId="10" fillId="0" borderId="1" xfId="0" applyNumberFormat="1" applyFont="1" applyBorder="1" applyAlignment="1">
      <alignment vertical="center"/>
    </xf>
    <xf numFmtId="0" fontId="10" fillId="0" borderId="1" xfId="0" applyFont="1" applyBorder="1" applyAlignment="1">
      <alignment vertical="center"/>
    </xf>
    <xf numFmtId="14" fontId="10" fillId="0" borderId="1" xfId="0" quotePrefix="1" applyNumberFormat="1" applyFont="1" applyBorder="1" applyAlignment="1">
      <alignment vertical="center"/>
    </xf>
    <xf numFmtId="165" fontId="10" fillId="0" borderId="1" xfId="3" applyNumberFormat="1" applyFont="1" applyBorder="1" applyAlignment="1">
      <alignment vertical="center"/>
    </xf>
    <xf numFmtId="0" fontId="11" fillId="2" borderId="1" xfId="0" applyFont="1" applyFill="1" applyBorder="1" applyAlignment="1">
      <alignment vertical="center"/>
    </xf>
    <xf numFmtId="0" fontId="9" fillId="2" borderId="1" xfId="0" applyFont="1" applyFill="1" applyBorder="1" applyAlignment="1">
      <alignment vertical="center"/>
    </xf>
    <xf numFmtId="0" fontId="10" fillId="0" borderId="1" xfId="3" applyNumberFormat="1" applyFont="1" applyBorder="1" applyAlignment="1">
      <alignment vertical="center"/>
    </xf>
    <xf numFmtId="14" fontId="10" fillId="0" borderId="1" xfId="0" applyNumberFormat="1" applyFont="1" applyBorder="1" applyAlignment="1">
      <alignment vertical="center"/>
    </xf>
    <xf numFmtId="0" fontId="10" fillId="0" borderId="0" xfId="0" applyNumberFormat="1" applyFont="1" applyAlignment="1"/>
    <xf numFmtId="0" fontId="10" fillId="0" borderId="0" xfId="0" applyFont="1" applyAlignment="1"/>
    <xf numFmtId="14" fontId="10" fillId="0" borderId="0" xfId="0" applyNumberFormat="1" applyFont="1" applyAlignment="1"/>
    <xf numFmtId="165" fontId="10" fillId="0" borderId="0" xfId="3" applyNumberFormat="1" applyFont="1" applyAlignment="1"/>
    <xf numFmtId="0" fontId="10" fillId="0" borderId="0" xfId="0" pivotButton="1" applyFont="1"/>
    <xf numFmtId="0" fontId="10" fillId="0" borderId="0" xfId="0" applyFont="1"/>
    <xf numFmtId="0" fontId="10" fillId="0" borderId="0" xfId="0" applyNumberFormat="1" applyFont="1"/>
    <xf numFmtId="165" fontId="10" fillId="0" borderId="0" xfId="0" applyNumberFormat="1" applyFont="1"/>
  </cellXfs>
  <cellStyles count="7">
    <cellStyle name="Millares" xfId="1" builtinId="3"/>
    <cellStyle name="Millares 2" xfId="2"/>
    <cellStyle name="Millares 2 2" xfId="6"/>
    <cellStyle name="Millares 3" xfId="5"/>
    <cellStyle name="Moneda" xfId="3" builtinId="4"/>
    <cellStyle name="Normal" xfId="0" builtinId="0"/>
    <cellStyle name="Normal 2 2" xfId="4"/>
  </cellStyles>
  <dxfs count="33">
    <dxf>
      <numFmt numFmtId="165" formatCode="_-&quot;$&quot;\ * #,##0_-;\-&quot;$&quot;\ * #,##0_-;_-&quot;$&quot;\ * &quot;-&quot;??_-;_-@_-"/>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numFmt numFmtId="165" formatCode="_-&quot;$&quot;\ * #,##0_-;\-&quot;$&quot;\ * #,##0_-;_-&quot;$&quot;\ * &quot;-&quot;??_-;_-@_-"/>
    </dxf>
    <dxf>
      <numFmt numFmtId="165" formatCode="_-&quot;$&quot;\ * #,##0_-;\-&quot;$&quot;\ * #,##0_-;_-&quot;$&quot;\ * &quot;-&quot;??_-;_-@_-"/>
    </dxf>
    <dxf>
      <numFmt numFmtId="165" formatCode="_-&quot;$&quot;\ * #,##0_-;\-&quot;$&quot;\ * #,##0_-;_-&quot;$&quot;\ * &quot;-&quot;??_-;_-@_-"/>
    </dxf>
    <dxf>
      <numFmt numFmtId="171" formatCode="_-&quot;$&quot;\ * #,##0.0_-;\-&quot;$&quot;\ * #,##0.0_-;_-&quot;$&quot;\ * &quot;-&quot;??_-;_-@_-"/>
    </dxf>
    <dxf>
      <numFmt numFmtId="165" formatCode="_-&quot;$&quot;\ * #,##0_-;\-&quot;$&quot;\ * #,##0_-;_-&quot;$&quot;\ * &quot;-&quot;??_-;_-@_-"/>
    </dxf>
    <dxf>
      <numFmt numFmtId="171" formatCode="_-&quot;$&quot;\ * #,##0.0_-;\-&quot;$&quot;\ * #,##0.0_-;_-&quot;$&quot;\ * &quot;-&quot;??_-;_-@_-"/>
    </dxf>
    <dxf>
      <numFmt numFmtId="34" formatCode="_-&quot;$&quot;\ * #,##0.00_-;\-&quot;$&quot;\ * #,##0.00_-;_-&quot;$&quot;\ * &quot;-&quot;??_-;_-@_-"/>
    </dxf>
    <dxf>
      <numFmt numFmtId="34" formatCode="_-&quot;$&quot;\ * #,##0.00_-;\-&quot;$&quot;\ * #,##0.00_-;_-&quot;$&quot;\ *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31750</xdr:colOff>
      <xdr:row>1</xdr:row>
      <xdr:rowOff>88900</xdr:rowOff>
    </xdr:from>
    <xdr:ext cx="1852084" cy="809096"/>
    <xdr:pic>
      <xdr:nvPicPr>
        <xdr:cNvPr id="2" name="Imagen 2" descr="Nombre de la empresa&#10;&#10;Descripción generada automáticamente con confianza baja">
          <a:extLst>
            <a:ext uri="{FF2B5EF4-FFF2-40B4-BE49-F238E27FC236}">
              <a16:creationId xmlns:a16="http://schemas.microsoft.com/office/drawing/2014/main" xmlns="" id="{AE00E77D-C67E-4787-BDFA-CB50D0B3FB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65100"/>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107950</xdr:rowOff>
    </xdr:from>
    <xdr:ext cx="1619250" cy="707381"/>
    <xdr:pic>
      <xdr:nvPicPr>
        <xdr:cNvPr id="2" name="Imagen 2" descr="Nombre de la empresa&#10;&#10;Descripción generada automáticamente con confianza baja">
          <a:extLst>
            <a:ext uri="{FF2B5EF4-FFF2-40B4-BE49-F238E27FC236}">
              <a16:creationId xmlns:a16="http://schemas.microsoft.com/office/drawing/2014/main" xmlns="" id="{6FD5F031-8BC9-45ED-9E89-2B1D54273D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273050"/>
          <a:ext cx="1619250" cy="7073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ranag\Downloads\ESTADO%20DE%20CARTERA%20CARLOS%20ANDRES%20PINIL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sheetName val="CIRCULAR 030"/>
    </sheetNames>
    <sheetDataSet>
      <sheetData sheetId="0" refreshError="1"/>
      <sheetData sheetId="1" refreshError="1"/>
      <sheetData sheetId="2" refreshError="1"/>
      <sheetData sheetId="3" refreshError="1">
        <row r="12">
          <cell r="C12" t="str">
            <v>Señores : carlos andres ortiz pinilla</v>
          </cell>
        </row>
        <row r="37">
          <cell r="C37" t="str">
            <v>Nombre</v>
          </cell>
        </row>
        <row r="38">
          <cell r="C38" t="str">
            <v>Cargo</v>
          </cell>
        </row>
      </sheetData>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649.782025231485" createdVersion="5" refreshedVersion="5" minRefreshableVersion="3" recordCount="14">
  <cacheSource type="worksheet">
    <worksheetSource ref="A1:AT15" sheet="Hoja1"/>
  </cacheSource>
  <cacheFields count="46">
    <cacheField name="NIT IPS" numFmtId="0">
      <sharedItems containsSemiMixedTypes="0" containsString="0" containsNumber="1" containsInteger="1" minValue="891180268" maxValue="891180268"/>
    </cacheField>
    <cacheField name="Nombre IPS" numFmtId="0">
      <sharedItems/>
    </cacheField>
    <cacheField name="Prefijo Factura" numFmtId="0">
      <sharedItems/>
    </cacheField>
    <cacheField name="Numero Factura" numFmtId="0">
      <sharedItems containsSemiMixedTypes="0" containsString="0" containsNumber="1" containsInteger="1" minValue="236508" maxValue="614184"/>
    </cacheField>
    <cacheField name="FACT" numFmtId="0">
      <sharedItems/>
    </cacheField>
    <cacheField name="LLAVE" numFmtId="0">
      <sharedItems/>
    </cacheField>
    <cacheField name="IPS Fecha factura" numFmtId="14">
      <sharedItems containsSemiMixedTypes="0" containsNonDate="0" containsDate="1" containsString="0" minDate="2022-04-30T00:00:00" maxDate="2024-11-16T00:00:00"/>
    </cacheField>
    <cacheField name="IPS Fecha radicado" numFmtId="14">
      <sharedItems containsSemiMixedTypes="0" containsNonDate="0" containsDate="1" containsString="0" minDate="2022-05-24T00:00:00" maxDate="2024-11-16T00:00:00"/>
    </cacheField>
    <cacheField name="IPS Valor Factura" numFmtId="165">
      <sharedItems containsSemiMixedTypes="0" containsString="0" containsNumber="1" containsInteger="1" minValue="78900" maxValue="41761732"/>
    </cacheField>
    <cacheField name="IPS Saldo Factura" numFmtId="165">
      <sharedItems containsSemiMixedTypes="0" containsString="0" containsNumber="1" containsInteger="1" minValue="8200" maxValue="41761732"/>
    </cacheField>
    <cacheField name="Tipo de Contrato" numFmtId="0">
      <sharedItems/>
    </cacheField>
    <cacheField name="Sede / Ciudad" numFmtId="0">
      <sharedItems/>
    </cacheField>
    <cacheField name="ESTADO CARTERA ANTERIOR" numFmtId="0">
      <sharedItems/>
    </cacheField>
    <cacheField name="ESTADO EPS 23-12-2024" numFmtId="0">
      <sharedItems count="8">
        <s v="Factura aceptada por la IPS"/>
        <s v="Factura cancelada"/>
        <s v="Factura cancelada parcialmente - Glosa aceptada por la Ips"/>
        <s v="Factura cancelada parcialmente - Glosa por contestar Ips"/>
        <s v="Factura devuelta"/>
        <s v="Factura pendiente en programacion de pago"/>
        <s v="Factura pendiente en programacion de pago - Glosa por contestar IPS"/>
        <s v="Glosa por contestar IPS"/>
      </sharedItems>
    </cacheField>
    <cacheField name="POR PAGAR SAP" numFmtId="165">
      <sharedItems containsSemiMixedTypes="0" containsString="0" containsNumber="1" containsInteger="1" minValue="0" maxValue="11443892"/>
    </cacheField>
    <cacheField name="DOC CONTA" numFmtId="0">
      <sharedItems containsString="0" containsBlank="1" containsNumber="1" containsInteger="1" minValue="1222510264" maxValue="4800064864"/>
    </cacheField>
    <cacheField name="ESTADO BOX" numFmtId="0">
      <sharedItems/>
    </cacheField>
    <cacheField name="FECHA FACT" numFmtId="14">
      <sharedItems containsSemiMixedTypes="0" containsNonDate="0" containsDate="1" containsString="0" minDate="2022-04-30T00:00:00" maxDate="2024-11-09T00:00:00"/>
    </cacheField>
    <cacheField name="FECHA RAD" numFmtId="14">
      <sharedItems containsSemiMixedTypes="0" containsNonDate="0" containsDate="1" containsString="0" minDate="2023-07-19T00:00:00" maxDate="2024-11-16T00:00:00"/>
    </cacheField>
    <cacheField name="FECHA DEV" numFmtId="14">
      <sharedItems containsNonDate="0" containsDate="1" containsString="0" containsBlank="1" minDate="2024-04-03T00:00:00" maxDate="2024-11-22T00:00:00"/>
    </cacheField>
    <cacheField name="VALOR BRUTO" numFmtId="165">
      <sharedItems containsSemiMixedTypes="0" containsString="0" containsNumber="1" containsInteger="1" minValue="78900" maxValue="41761732"/>
    </cacheField>
    <cacheField name="GLOSA PDTE" numFmtId="165">
      <sharedItems containsSemiMixedTypes="0" containsString="0" containsNumber="1" containsInteger="1" minValue="0" maxValue="3445548"/>
    </cacheField>
    <cacheField name="GLOSA ACEPTADA" numFmtId="165">
      <sharedItems containsSemiMixedTypes="0" containsString="0" containsNumber="1" containsInteger="1" minValue="0" maxValue="506467"/>
    </cacheField>
    <cacheField name="DEVOLUCION" numFmtId="165">
      <sharedItems containsSemiMixedTypes="0" containsString="0" containsNumber="1" containsInteger="1" minValue="0" maxValue="41761732"/>
    </cacheField>
    <cacheField name="Devolucion Aceptada" numFmtId="0">
      <sharedItems containsNonDate="0" containsString="0" containsBlank="1"/>
    </cacheField>
    <cacheField name="Observacion Devolucion" numFmtId="0">
      <sharedItems containsBlank="1" longText="1"/>
    </cacheField>
    <cacheField name="Valor_Glosa y Devolución" numFmtId="165">
      <sharedItems containsSemiMixedTypes="0" containsString="0" containsNumber="1" containsInteger="1" minValue="0" maxValue="41761732"/>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ontainsMixedTypes="1" containsNumber="1" containsInteger="1" minValue="0" maxValue="0"/>
    </cacheField>
    <cacheField name="AMBITO" numFmtId="0">
      <sharedItems containsBlank="1" containsMixedTypes="1" containsNumber="1" containsInteger="1" minValue="0" maxValue="0"/>
    </cacheField>
    <cacheField name="FACTURA CANCELADA" numFmtId="165">
      <sharedItems containsSemiMixedTypes="0" containsString="0" containsNumber="1" containsInteger="1" minValue="0" maxValue="6369170"/>
    </cacheField>
    <cacheField name="FACTURA DEVUELTA" numFmtId="165">
      <sharedItems containsSemiMixedTypes="0" containsString="0" containsNumber="1" containsInteger="1" minValue="0" maxValue="41761732"/>
    </cacheField>
    <cacheField name="FACTURA NO RADICADA" numFmtId="165">
      <sharedItems containsSemiMixedTypes="0" containsString="0" containsNumber="1" containsInteger="1" minValue="0" maxValue="0"/>
    </cacheField>
    <cacheField name="VALOR ACEPTADO" numFmtId="165">
      <sharedItems containsSemiMixedTypes="0" containsString="0" containsNumber="1" containsInteger="1" minValue="0" maxValue="506467"/>
    </cacheField>
    <cacheField name="GLOSA PDTE2" numFmtId="165">
      <sharedItems containsSemiMixedTypes="0" containsString="0" containsNumber="1" containsInteger="1" minValue="0" maxValue="3445548"/>
    </cacheField>
    <cacheField name="FACTURA EN PROGRAMACION DE PAGO" numFmtId="165">
      <sharedItems containsSemiMixedTypes="0" containsString="0" containsNumber="1" containsInteger="1" minValue="0" maxValue="11443892"/>
    </cacheField>
    <cacheField name="FACTURA EN PROCESO INTERNO" numFmtId="165">
      <sharedItems containsSemiMixedTypes="0" containsString="0" containsNumber="1" containsInteger="1" minValue="0" maxValue="0"/>
    </cacheField>
    <cacheField name="FACTURACION COVID" numFmtId="165">
      <sharedItems containsSemiMixedTypes="0" containsString="0" containsNumber="1" containsInteger="1" minValue="0" maxValue="0"/>
    </cacheField>
    <cacheField name="VALO CANCELADO SAP" numFmtId="165">
      <sharedItems containsSemiMixedTypes="0" containsString="0" containsNumber="1" containsInteger="1" minValue="0" maxValue="6369170"/>
    </cacheField>
    <cacheField name="RETENCION" numFmtId="165">
      <sharedItems containsSemiMixedTypes="0" containsString="0" containsNumber="1" containsInteger="1" minValue="0" maxValue="0"/>
    </cacheField>
    <cacheField name="DOC COMPENSACION SAP" numFmtId="0">
      <sharedItems containsString="0" containsBlank="1" containsNumber="1" containsInteger="1" minValue="2201510473" maxValue="4800066183"/>
    </cacheField>
    <cacheField name="FECHA COMPENSACION SAP" numFmtId="14">
      <sharedItems containsNonDate="0" containsDate="1" containsString="0" containsBlank="1" minDate="2024-01-23T00:00:00" maxDate="2024-11-28T00:00:00"/>
    </cacheField>
    <cacheField name="OBSE PAGO" numFmtId="0">
      <sharedItems containsBlank="1"/>
    </cacheField>
    <cacheField name="VALOR TRANFERENCIA" numFmtId="165">
      <sharedItems containsSemiMixedTypes="0" containsString="0" containsNumber="1" containsInteger="1" minValue="0" maxValue="2361788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n v="891180268"/>
    <s v="Hospital Universitario Hernando Moncaleano Perdomo "/>
    <s v="FEHM"/>
    <n v="330044"/>
    <s v="FEHM330044"/>
    <s v="891180268_FEHM330044"/>
    <d v="2023-01-11T00:00:00"/>
    <d v="2023-01-11T00:00:00"/>
    <n v="4839973"/>
    <n v="506467"/>
    <s v="Neiva"/>
    <s v="01 - SERVICIOS Y PRODUCTOS GENERALES"/>
    <s v="Factura aceptada por la IPS"/>
    <x v="0"/>
    <n v="0"/>
    <m/>
    <s v="Finalizada"/>
    <d v="2022-12-30T00:00:00"/>
    <d v="2023-08-14T00:00:00"/>
    <m/>
    <n v="4919653"/>
    <n v="0"/>
    <n v="506467"/>
    <n v="0"/>
    <m/>
    <m/>
    <n v="0"/>
    <m/>
    <m/>
    <m/>
    <m/>
    <m/>
    <n v="0"/>
    <n v="0"/>
    <n v="0"/>
    <n v="506467"/>
    <n v="0"/>
    <n v="0"/>
    <n v="0"/>
    <n v="0"/>
    <n v="4195895"/>
    <n v="0"/>
    <n v="2201520942"/>
    <d v="2024-06-26T00:00:00"/>
    <s v="(en blanco)"/>
    <n v="23617885"/>
  </r>
  <r>
    <n v="891180268"/>
    <s v="Hospital Universitario Hernando Moncaleano Perdomo "/>
    <s v="FEHM"/>
    <n v="330207"/>
    <s v="FEHM330207"/>
    <s v="891180268_FEHM330207"/>
    <d v="2023-01-05T00:00:00"/>
    <d v="2023-01-05T00:00:00"/>
    <n v="6329002"/>
    <n v="31962"/>
    <s v="Neiva"/>
    <s v="01 - SERVICIOS Y PRODUCTOS GENERALES"/>
    <s v="Factura aceptada por la IPS"/>
    <x v="0"/>
    <n v="0"/>
    <m/>
    <s v="Finalizada"/>
    <d v="2022-12-30T00:00:00"/>
    <d v="2023-08-14T00:00:00"/>
    <m/>
    <n v="6329002"/>
    <n v="0"/>
    <n v="31962"/>
    <n v="0"/>
    <m/>
    <m/>
    <n v="0"/>
    <m/>
    <m/>
    <m/>
    <m/>
    <m/>
    <n v="0"/>
    <n v="0"/>
    <n v="0"/>
    <n v="31962"/>
    <n v="0"/>
    <n v="0"/>
    <n v="0"/>
    <n v="0"/>
    <n v="6297040"/>
    <n v="0"/>
    <n v="2201520942"/>
    <d v="2024-06-26T00:00:00"/>
    <s v="(en blanco)"/>
    <n v="23617885"/>
  </r>
  <r>
    <n v="891180268"/>
    <s v="Hospital Universitario Hernando Moncaleano Perdomo "/>
    <s v="FEHM"/>
    <n v="314612"/>
    <s v="FEHM314612"/>
    <s v="891180268_FEHM314612"/>
    <d v="2022-11-18T00:00:00"/>
    <d v="2022-12-01T00:00:00"/>
    <n v="4825804"/>
    <n v="50910"/>
    <s v="Neiva"/>
    <s v="01 - SERVICIOS Y PRODUCTOS GENERALES"/>
    <s v="Factura cancelada"/>
    <x v="1"/>
    <n v="0"/>
    <m/>
    <s v="Finalizada"/>
    <d v="2022-11-18T00:00:00"/>
    <d v="2023-08-14T00:00:00"/>
    <m/>
    <n v="4825804"/>
    <n v="0"/>
    <n v="0"/>
    <n v="0"/>
    <m/>
    <m/>
    <n v="0"/>
    <m/>
    <m/>
    <m/>
    <m/>
    <m/>
    <n v="50910"/>
    <n v="0"/>
    <n v="0"/>
    <n v="0"/>
    <n v="0"/>
    <n v="0"/>
    <n v="0"/>
    <n v="0"/>
    <n v="50910"/>
    <n v="0"/>
    <n v="2201510473"/>
    <d v="2024-05-17T00:00:00"/>
    <s v="(en blanco)"/>
    <n v="95333"/>
  </r>
  <r>
    <n v="891180268"/>
    <s v="Hospital Universitario Hernando Moncaleano Perdomo "/>
    <s v="FEHM"/>
    <n v="236508"/>
    <s v="FEHM236508"/>
    <s v="891180268_FEHM236508"/>
    <d v="2022-04-30T00:00:00"/>
    <d v="2022-05-24T00:00:00"/>
    <n v="8304737"/>
    <n v="144081"/>
    <s v="Neiva"/>
    <s v="01 - SERVICIOS Y PRODUCTOS GENERALES"/>
    <s v="Factura cancelada parcialmente - Glosa aceptada por la Ips"/>
    <x v="2"/>
    <n v="0"/>
    <m/>
    <s v="Finalizada"/>
    <d v="2022-04-30T00:00:00"/>
    <d v="2023-08-14T00:00:00"/>
    <m/>
    <n v="8304737"/>
    <n v="0"/>
    <n v="99658"/>
    <n v="0"/>
    <m/>
    <m/>
    <n v="0"/>
    <m/>
    <m/>
    <m/>
    <m/>
    <m/>
    <n v="44423"/>
    <n v="0"/>
    <n v="0"/>
    <n v="99658"/>
    <n v="0"/>
    <n v="0"/>
    <n v="0"/>
    <n v="0"/>
    <n v="44423"/>
    <n v="0"/>
    <n v="2201510473"/>
    <d v="2024-05-17T00:00:00"/>
    <s v="(en blanco)"/>
    <n v="95333"/>
  </r>
  <r>
    <n v="891180268"/>
    <s v="Hospital Universitario Hernando Moncaleano Perdomo "/>
    <s v="FEHM"/>
    <n v="400727"/>
    <s v="FEHM400727"/>
    <s v="891180268_FEHM400727"/>
    <d v="2023-07-18T00:00:00"/>
    <d v="2023-07-18T00:00:00"/>
    <n v="9814718"/>
    <n v="9814718"/>
    <s v="Neiva"/>
    <s v="01 - SERVICIOS Y PRODUCTOS GENERALES"/>
    <s v="Factura devuelta"/>
    <x v="3"/>
    <n v="0"/>
    <m/>
    <s v="Para respuesta prestador"/>
    <d v="2023-06-26T00:00:00"/>
    <d v="2024-09-04T00:00:00"/>
    <m/>
    <n v="9814718"/>
    <n v="3445548"/>
    <n v="0"/>
    <n v="0"/>
    <m/>
    <m/>
    <n v="3445548"/>
    <s v="GLOSA"/>
    <s v="(1)   KIT DE LIGADURA  de varices  NO SE EVIDENCIA INTERPRETADO NI SE EVIDENCIA SOPORTE, Valor  NO PACTADO  $1.903.590    JENNIFER REBOLLEDO       /JAM   "/>
    <s v="SOPORTE"/>
    <s v="Servicios hospitalarios"/>
    <s v="Hospitalario"/>
    <n v="6369170"/>
    <n v="0"/>
    <n v="0"/>
    <n v="0"/>
    <n v="3445548"/>
    <n v="0"/>
    <n v="0"/>
    <n v="0"/>
    <n v="6369170"/>
    <n v="0"/>
    <n v="4800066183"/>
    <d v="2024-11-27T00:00:00"/>
    <s v="PAGO DIRECTO RC 3ER PROC. NOVIEMBRE"/>
    <n v="6369170"/>
  </r>
  <r>
    <n v="891180268"/>
    <s v="Hospital Universitario Hernando Moncaleano Perdomo "/>
    <s v="FEHM"/>
    <n v="290094"/>
    <s v="FEHM290094"/>
    <s v="891180268_FEHM290094"/>
    <d v="2022-10-13T00:00:00"/>
    <d v="2022-10-13T00:00:00"/>
    <n v="41761732"/>
    <n v="41761732"/>
    <s v="Neiva"/>
    <s v="01 - SERVICIOS Y PRODUCTOS GENERALES"/>
    <s v="Factura devuelta"/>
    <x v="4"/>
    <n v="0"/>
    <m/>
    <s v="Devuelta"/>
    <d v="2022-09-19T00:00:00"/>
    <d v="2024-09-04T00:00:00"/>
    <d v="2024-09-10T00:00:00"/>
    <n v="41761732"/>
    <n v="0"/>
    <n v="0"/>
    <n v="41761732"/>
    <m/>
    <s v="Aut/Soportes Ilegibles/  Se devuelve factura  FEHM290094 Valor  $41.761.732 E.S.E. HOSPITAL UNIVERSITARIO HERNANDO MONCALEANO PERDOMO DE NEIVA  TI 1232794736 JUAN ESTEBAN GOMEZ VIEDA 1)  DEVOLUCION: HC CLINICA CORRESPONDE A UNA FOTOCPIA NO ES LEGIBLE, ADICIONALMENTE INCOMPLETA Y EN DESORDEN  HC de la pág. 41 a la 58 Totalmente ilegible para auditoria, Epicrisis  totalmente ilegible y en desorden unas pág. para arriba y otras para abajo,  favor anexar  HC en PDF no en imágenes.  Devolución Auditoria Médica Dr.   Diego Fdo Collazos   NAP   222348523700336 Solo autoriza atención inicial de urgencias, favor solicitar autorización final  Hospitalaria a los correos correctos  capautorizaciones@epsdelagente.com.co autorizacionescap@epsdelagente.com.co  sin la HC, Epicrisis  legible y la  Autorización final hospitalaria  no es  posible  continuar con el proceso de auditoria de la cuenta   /JAM"/>
    <n v="41761732"/>
    <s v="DEVOLUCION"/>
    <s v="Aut/Soportes Ilegibles/  Se devuelve factura  FEHM290094 Valor  $41.761.732 E.S.E. HOSPITAL UNIVERSITARIO HERNANDO MONCALEANO PERDOMO DE NEIVA  TI 1232794736 JUAN ESTEBAN GOMEZ VIEDA 1)  DEVOLUCION: HC CLINICA CORRESPONDE A UNA FOTOCPIA NO ES LEGIBLE, ADICIONALMENTE INCOMPLETA Y EN DESORDEN  HC de la pág. 41 a la 58 Totalmente ilegible para auditoria, Epicrisis  totalmente ilegible y en desorden unas pág. para arriba y otras para abajo,  favor anexar  HC en PDF no en imágenes.  Devolución Auditoria Médica Dr.   Diego Fdo Collazos   NAP   222348523700336 Solo autoriza atención inicial de urgencias, favor solicitar autorización final  Hospitalaria a los correos correctos  capautorizaciones@epsdelagente.com.co autorizacionescap@epsdelagente.com.co  sin la HC, Epicrisis  legible y la  Autorización final hospitalaria  no es  posible  continuar con el proceso de auditoria de la cuenta   /JAM"/>
    <s v="AUTORIZACION"/>
    <s v="Servicios hospitalarios"/>
    <s v="Hospitalario"/>
    <n v="0"/>
    <n v="41761732"/>
    <n v="0"/>
    <n v="0"/>
    <n v="0"/>
    <n v="0"/>
    <n v="0"/>
    <n v="0"/>
    <n v="0"/>
    <n v="0"/>
    <m/>
    <m/>
    <m/>
    <n v="0"/>
  </r>
  <r>
    <n v="891180268"/>
    <s v="Hospital Universitario Hernando Moncaleano Perdomo "/>
    <s v="FEHM"/>
    <n v="290095"/>
    <s v="FEHM290095"/>
    <s v="891180268_FEHM290095"/>
    <d v="2022-10-13T00:00:00"/>
    <d v="2022-10-13T00:00:00"/>
    <n v="140832"/>
    <n v="140832"/>
    <s v="Neiva"/>
    <s v="02 - SERVICIOS Y PRODUCTOS NO PBS"/>
    <s v="Factura devuelta"/>
    <x v="4"/>
    <n v="0"/>
    <m/>
    <s v="Devuelta"/>
    <d v="2022-09-19T00:00:00"/>
    <d v="2024-04-01T00:00:00"/>
    <d v="2024-04-03T00:00:00"/>
    <n v="140832"/>
    <n v="0"/>
    <n v="0"/>
    <n v="140832"/>
    <m/>
    <s v="Covid_19 Se devuelve factura:  Auditoria Médica  Dr. Diego Fernando Collazos;   objeta 906270   por  $60.000,  no pertinente toma de IgM para Sars-cov2,  paciente a quien concomitantemente se solicito antígeno para detección viral, las pruebas tienen la misma utilidad diagnostica, detectar o descartar cuadro agudo de covid-19, por lo anterior se reconoce  906340 por $80.832 antígeno y se objeta IgM por $60.000. Es de aclarar que la tarifa para anticuerpos IgG ; para pruebas realizadas entre el 1 de julio 2022 y el 31  de  Agosto 2022 (Según res. 1412 de 2022 Expedida por el ministerio  de la salud y  protección social) tarifa regulada es de $30.000..  Pero igual auditoria medica lo glosó en su totalidad por pertinencia "/>
    <n v="140832"/>
    <s v="DEVOLUCION"/>
    <s v="Covid_19 Se devuelve factura:  Auditoria Médica  Dr. Diego Fernando Collazos;   objeta 906270   por  $60.000,  no pertinente toma de IgM para Sars-cov2,  paciente a quien concomitantemente se solicito antígeno para detección viral, las pruebas tienen la misma utilidad diagnostica, detectar o descartar cuadro agudo de covid-19, por lo anterior se reconoce  906340 por $80.832 antígeno y se objeta IgM por $60.000. Es de aclarar que la tarifa para anticuerpos IgG ; para pruebas realizadas entre el 1 de julio 2022 y el 31  de  Agosto 2022 (Según res. 1412 de 2022 Expedida por el ministerio  de la salud y  protección social) tarifa regulada es de $30.000..  Pero igual auditoria medica lo glosó en su totalidad por pertinencia "/>
    <s v="COVID-19"/>
    <s v="Servicios hospitalarios"/>
    <s v="Hospitalario"/>
    <n v="0"/>
    <n v="140832"/>
    <n v="0"/>
    <n v="0"/>
    <n v="0"/>
    <n v="0"/>
    <n v="0"/>
    <n v="0"/>
    <n v="0"/>
    <n v="0"/>
    <m/>
    <m/>
    <m/>
    <n v="0"/>
  </r>
  <r>
    <n v="891180268"/>
    <s v="Hospital Universitario Hernando Moncaleano Perdomo "/>
    <s v="FEHM"/>
    <n v="605840"/>
    <s v="FEHM605840"/>
    <s v="891180268_FEHM605840"/>
    <d v="2024-10-21T00:00:00"/>
    <d v="2024-11-01T00:00:00"/>
    <n v="4247283"/>
    <n v="4247283"/>
    <s v="Neiva"/>
    <s v="01 - SERVICIOS Y PRODUCTOS GENERALES"/>
    <e v="#N/A"/>
    <x v="4"/>
    <n v="0"/>
    <m/>
    <s v="Devuelta"/>
    <d v="2024-10-21T00:00:00"/>
    <d v="2024-11-01T00:00:00"/>
    <d v="2024-11-07T00:00:00"/>
    <n v="4247283"/>
    <n v="0"/>
    <n v="0"/>
    <n v="4247283"/>
    <m/>
    <s v="AUT/ Se devuelve factura servicios Urgencias / Hospitalarios  del   17 AL 21 DE SEPTIEMBRE  2024  NO autorizado;   Favor solicitar  Autorización final a los correos: capautorizaciones@epsdelagente.com.co autorizacionescap@epsdelagente.com.co No se evidencia autorización  Final de servicios cargada en los RIPS, factura sujeta auditoria integral    /JAM"/>
    <n v="4247283"/>
    <s v="DEVOLUCION"/>
    <s v="AUT/ Se devuelve factura servicios Urgencias / Hospitalarios  del   17 AL 21 DE SEPTIEMBRE  2024  NO autorizado;   Favor solicitar  Autorización final a los correos: capautorizaciones@epsdelagente.com.co autorizacionescap@epsdelagente.com.co No se evidencia autorización  Final de servicios cargada en los RIPS, factura sujeta auditoria integral    /JAM"/>
    <s v="AUTORIZACION"/>
    <n v="0"/>
    <n v="0"/>
    <n v="0"/>
    <n v="4247283"/>
    <n v="0"/>
    <n v="0"/>
    <n v="0"/>
    <n v="0"/>
    <n v="0"/>
    <n v="0"/>
    <n v="0"/>
    <n v="0"/>
    <m/>
    <m/>
    <m/>
    <n v="0"/>
  </r>
  <r>
    <n v="891180268"/>
    <s v="Hospital Universitario Hernando Moncaleano Perdomo "/>
    <s v="FEHM"/>
    <n v="614184"/>
    <s v="FEHM614184"/>
    <s v="891180268_FEHM614184"/>
    <d v="2024-11-15T00:00:00"/>
    <d v="2024-11-15T00:00:00"/>
    <n v="1407088"/>
    <n v="1407088"/>
    <s v="Neiva"/>
    <s v="01 - SERVICIOS Y PRODUCTOS GENERALES"/>
    <e v="#N/A"/>
    <x v="4"/>
    <n v="0"/>
    <m/>
    <s v="Devuelta"/>
    <d v="2024-11-08T00:00:00"/>
    <d v="2024-11-15T00:00:00"/>
    <d v="2024-11-21T00:00:00"/>
    <n v="1407088"/>
    <n v="0"/>
    <n v="0"/>
    <n v="1407088"/>
    <m/>
    <s v="AUT/ Se devuelve factura servicios Urgencias/Hospitalarios del 27 al 29 de octubre    2024  NO autorizado; NO cuenta con   Autorización final,  favor solicitarla a los correos: capautorizaciones@epsdelagente.com.co autorizacionescap@epsdelagente.com.co No se evidencia autorización final cargada en los RIPS   Factura sujeta a la auditoria integral    /JAM"/>
    <n v="1407088"/>
    <s v="DEVOLUCION"/>
    <s v="AUT/ Se devuelve factura servicios Urgencias/Hospitalarios del 27 al 29 de octubre    2024  NO autorizado; NO cuenta con   Autorización final,  favor solicitarla a los correos: capautorizaciones@epsdelagente.com.co autorizacionescap@epsdelagente.com.co No se evidencia autorización final cargada en los RIPS   Factura sujeta a la auditoria integral    /JAM"/>
    <s v="AUTORIZACION"/>
    <n v="0"/>
    <n v="0"/>
    <n v="0"/>
    <n v="1407088"/>
    <n v="0"/>
    <n v="0"/>
    <n v="0"/>
    <n v="0"/>
    <n v="0"/>
    <n v="0"/>
    <n v="0"/>
    <n v="0"/>
    <m/>
    <m/>
    <m/>
    <n v="0"/>
  </r>
  <r>
    <n v="891180268"/>
    <s v="Hospital Universitario Hernando Moncaleano Perdomo "/>
    <s v="FEHM"/>
    <n v="547417"/>
    <s v="FEHM547417"/>
    <s v="891180268_FEHM547417"/>
    <d v="2024-06-13T00:00:00"/>
    <d v="2024-07-02T00:00:00"/>
    <n v="751751"/>
    <n v="664049"/>
    <s v="Neiva"/>
    <s v="01 - SERVICIOS Y PRODUCTOS GENERALES"/>
    <s v="Factura pendiente en programacion de pago"/>
    <x v="5"/>
    <n v="664049"/>
    <n v="4800064864"/>
    <s v="Finalizada"/>
    <d v="2024-06-13T00:00:00"/>
    <d v="2024-07-02T00:00:00"/>
    <m/>
    <n v="751751"/>
    <n v="0"/>
    <n v="0"/>
    <n v="0"/>
    <m/>
    <m/>
    <n v="0"/>
    <m/>
    <m/>
    <m/>
    <m/>
    <m/>
    <n v="0"/>
    <n v="0"/>
    <n v="0"/>
    <n v="0"/>
    <n v="0"/>
    <n v="664049"/>
    <n v="0"/>
    <n v="0"/>
    <n v="751751"/>
    <n v="0"/>
    <n v="4800064864"/>
    <d v="2024-08-20T00:00:00"/>
    <s v="INGRESO X RECONOC. PRUEBAS COVID 8 JULIO 2024"/>
    <n v="87702"/>
  </r>
  <r>
    <n v="891180268"/>
    <s v="Hospital Universitario Hernando Moncaleano Perdomo "/>
    <s v="FEHM"/>
    <n v="584172"/>
    <s v="FEHM584172"/>
    <s v="891180268_FEHM584172"/>
    <d v="2024-08-30T00:00:00"/>
    <d v="2024-09-04T00:00:00"/>
    <n v="284600"/>
    <n v="284600"/>
    <s v="Neiva"/>
    <s v="01 - SERVICIOS Y PRODUCTOS GENERALES"/>
    <e v="#N/A"/>
    <x v="5"/>
    <n v="284600"/>
    <n v="1222510264"/>
    <s v="Finalizada"/>
    <d v="2024-08-30T00:00:00"/>
    <d v="2024-09-04T00:00:00"/>
    <m/>
    <n v="284600"/>
    <n v="0"/>
    <n v="0"/>
    <n v="0"/>
    <m/>
    <m/>
    <n v="0"/>
    <m/>
    <m/>
    <m/>
    <m/>
    <m/>
    <n v="0"/>
    <n v="0"/>
    <n v="0"/>
    <n v="0"/>
    <n v="0"/>
    <n v="284600"/>
    <n v="0"/>
    <n v="0"/>
    <n v="0"/>
    <n v="0"/>
    <m/>
    <m/>
    <m/>
    <n v="0"/>
  </r>
  <r>
    <n v="891180268"/>
    <s v="Hospital Universitario Hernando Moncaleano Perdomo "/>
    <s v="FEHM"/>
    <n v="573926"/>
    <s v="FEHM573926"/>
    <s v="891180268_FEHM573926"/>
    <d v="2024-09-11T00:00:00"/>
    <d v="2024-09-11T00:00:00"/>
    <n v="14459392"/>
    <n v="14459392"/>
    <s v="Neiva"/>
    <s v="01 - SERVICIOS Y PRODUCTOS GENERALES"/>
    <e v="#N/A"/>
    <x v="6"/>
    <n v="11443892"/>
    <n v="1222544013"/>
    <s v="Para respuesta prestador"/>
    <d v="2024-08-09T00:00:00"/>
    <d v="2024-09-11T00:00:00"/>
    <m/>
    <n v="14459392"/>
    <n v="3015500"/>
    <n v="0"/>
    <n v="0"/>
    <m/>
    <m/>
    <n v="3015500"/>
    <s v="GLOSA"/>
    <s v="601 SE OBJETA 107M01, CANTIDAD 1 EL DIA 08 DE AGOSTO DE 2024,PACIENTE SIN CRITERIOS DE ESTANCIA EN UNIDAD DE CUIDADO INTERMEDIO, NO SOPORTES, SIGNOS VITALES EN RANGOS DE NORMALIDAD. SE RECONOCE ESTANCIA EN HOSPITALIZACION. $762.900,00 Dr. diego Fernando Collazos"/>
    <s v="PERTINENCIA MEDICA"/>
    <s v="Servicios hospitalarios"/>
    <s v="Hospitalario"/>
    <n v="0"/>
    <n v="0"/>
    <n v="0"/>
    <n v="0"/>
    <n v="3015500"/>
    <n v="11443892"/>
    <n v="0"/>
    <n v="0"/>
    <n v="0"/>
    <n v="0"/>
    <m/>
    <m/>
    <m/>
    <n v="0"/>
  </r>
  <r>
    <n v="891180268"/>
    <s v="Hospital Universitario Hernando Moncaleano Perdomo "/>
    <s v="FEHM"/>
    <n v="402012"/>
    <s v="FEHM402012"/>
    <s v="891180268_FEHM402012"/>
    <d v="2023-07-19T00:00:00"/>
    <d v="2023-07-19T00:00:00"/>
    <n v="219201"/>
    <n v="30235"/>
    <s v="Neiva"/>
    <s v="01 - SERVICIOS Y PRODUCTOS GENERALES"/>
    <s v="Glosa por contestar IPS"/>
    <x v="7"/>
    <n v="0"/>
    <m/>
    <s v="Para respuesta prestador"/>
    <d v="2023-06-28T00:00:00"/>
    <d v="2023-07-19T00:00:00"/>
    <m/>
    <n v="219201"/>
    <n v="30235"/>
    <n v="0"/>
    <n v="0"/>
    <m/>
    <m/>
    <n v="30235"/>
    <s v="GLOSA"/>
    <s v="SE SOSTIENE GLOSA POR MAYOR VALOR COBRADO EN CONSULTA POR ESPECIALISTA EN NEUROLOGIA PEDIATRICA VP$188.966 SE OBJETA LA DIFERENCIA.JENNIFER REBOLLEDO"/>
    <s v="TARIFA"/>
    <s v="Consultas ambulatorias"/>
    <s v="Ambulatorio"/>
    <n v="0"/>
    <n v="0"/>
    <n v="0"/>
    <n v="0"/>
    <n v="30235"/>
    <n v="0"/>
    <n v="0"/>
    <n v="0"/>
    <n v="188966"/>
    <n v="0"/>
    <n v="4800062320"/>
    <d v="2024-01-23T00:00:00"/>
    <s v="PAGO DIRECTO REGIMEN SUBSIDIADO DICIEBRE 2023"/>
    <n v="1245906"/>
  </r>
  <r>
    <n v="891180268"/>
    <s v="Hospital Universitario Hernando Moncaleano Perdomo "/>
    <s v="FEHM"/>
    <n v="414289"/>
    <s v="FEHM414289"/>
    <s v="891180268_FEHM414289"/>
    <d v="2023-07-28T00:00:00"/>
    <d v="2023-08-11T00:00:00"/>
    <n v="78900"/>
    <n v="8200"/>
    <s v="Neiva"/>
    <s v="01 - SERVICIOS Y PRODUCTOS GENERALES"/>
    <s v="Glosa por contestar IPS"/>
    <x v="7"/>
    <n v="0"/>
    <m/>
    <s v="Para respuesta prestador"/>
    <d v="2023-07-28T00:00:00"/>
    <d v="2023-08-11T00:00:00"/>
    <m/>
    <n v="78900"/>
    <n v="8200"/>
    <n v="0"/>
    <n v="0"/>
    <m/>
    <m/>
    <n v="8200"/>
    <s v="GLOSA"/>
    <s v="SE SOSTIENE GLOSA  PO  MAYOR VALOR COBRADO EN CUPS 906836-INMUNOGLOBULINA E [IG E] AUTOMATIZADO VP$70.700 FAVOR VALIDAR.JENNIFER REBOLLEDO"/>
    <s v="TARIFA"/>
    <s v="Consultas ambulatorias"/>
    <s v="Ambulatorio"/>
    <n v="0"/>
    <n v="0"/>
    <n v="0"/>
    <n v="0"/>
    <n v="8200"/>
    <n v="0"/>
    <n v="0"/>
    <n v="0"/>
    <n v="70700"/>
    <n v="0"/>
    <n v="4800062320"/>
    <d v="2024-01-23T00:00:00"/>
    <s v="PAGO DIRECTO REGIMEN SUBSIDIADO DICIEBRE 2023"/>
    <n v="124590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30" cacheId="157" applyNumberFormats="0" applyBorderFormats="0" applyFontFormats="0" applyPatternFormats="0" applyAlignmentFormats="0" applyWidthHeightFormats="1" dataCaption="Valores" updatedVersion="5" minRefreshableVersion="3" useAutoFormatting="1" itemPrintTitles="1" createdVersion="5" indent="0" compact="0" compactData="0" multipleFieldFilters="0">
  <location ref="A3:H12" firstHeaderRow="0" firstDataRow="1" firstDataCol="1"/>
  <pivotFields count="46">
    <pivotField compact="0" outline="0" showAll="0"/>
    <pivotField compact="0" outline="0" showAll="0"/>
    <pivotField compact="0" outline="0" showAll="0"/>
    <pivotField compact="0" outline="0" showAll="0"/>
    <pivotField compact="0" outline="0" showAll="0"/>
    <pivotField dataField="1" compact="0" outline="0" showAll="0"/>
    <pivotField compact="0" numFmtId="14" outline="0" showAll="0"/>
    <pivotField compact="0" numFmtId="14" outline="0" showAll="0"/>
    <pivotField compact="0" numFmtId="165" outline="0" showAll="0"/>
    <pivotField dataField="1" compact="0" numFmtId="165" outline="0" showAll="0"/>
    <pivotField compact="0" outline="0" showAll="0"/>
    <pivotField compact="0" outline="0" showAll="0"/>
    <pivotField compact="0" outline="0" showAll="0"/>
    <pivotField axis="axisRow" compact="0" outline="0" showAll="0">
      <items count="9">
        <item x="0"/>
        <item x="1"/>
        <item x="2"/>
        <item x="3"/>
        <item x="4"/>
        <item x="5"/>
        <item x="6"/>
        <item x="7"/>
        <item t="default"/>
      </items>
    </pivotField>
    <pivotField compact="0" numFmtId="165" outline="0" showAll="0"/>
    <pivotField compact="0" outline="0" showAll="0"/>
    <pivotField compact="0" outline="0" showAll="0"/>
    <pivotField compact="0" numFmtId="14" outline="0" showAll="0"/>
    <pivotField compact="0" numFmtId="14" outline="0" showAll="0"/>
    <pivotField compact="0" outline="0" showAll="0"/>
    <pivotField compact="0" numFmtId="165" outline="0" showAll="0"/>
    <pivotField compact="0" numFmtId="165" outline="0" showAll="0"/>
    <pivotField compact="0" numFmtId="165" outline="0" showAll="0"/>
    <pivotField compact="0" numFmtId="165" outline="0" showAll="0"/>
    <pivotField compact="0" outline="0" showAll="0"/>
    <pivotField compact="0" outline="0" showAll="0"/>
    <pivotField compact="0" numFmtId="165" outline="0" showAll="0"/>
    <pivotField compact="0" outline="0" showAll="0"/>
    <pivotField compact="0" outline="0" showAll="0"/>
    <pivotField compact="0" outline="0" showAll="0"/>
    <pivotField compact="0" outline="0" showAll="0"/>
    <pivotField compact="0" outline="0" showAll="0"/>
    <pivotField dataField="1" compact="0" numFmtId="165" outline="0" showAll="0"/>
    <pivotField dataField="1" compact="0" numFmtId="165" outline="0" showAll="0"/>
    <pivotField compact="0" numFmtId="165" outline="0" showAll="0"/>
    <pivotField dataField="1" compact="0" numFmtId="165" outline="0" showAll="0"/>
    <pivotField dataField="1" compact="0" numFmtId="165" outline="0" showAll="0"/>
    <pivotField dataField="1" compact="0" numFmtId="165" outline="0" showAll="0"/>
    <pivotField compact="0" numFmtId="165" outline="0" showAll="0"/>
    <pivotField compact="0" numFmtId="165" outline="0" showAll="0"/>
    <pivotField compact="0" numFmtId="165" outline="0" showAll="0"/>
    <pivotField compact="0" numFmtId="165" outline="0" showAll="0"/>
    <pivotField compact="0" outline="0" showAll="0"/>
    <pivotField compact="0" outline="0" showAll="0"/>
    <pivotField compact="0" outline="0" showAll="0"/>
    <pivotField compact="0" numFmtId="165" outline="0" showAll="0"/>
  </pivotFields>
  <rowFields count="1">
    <field x="13"/>
  </rowFields>
  <rowItems count="9">
    <i>
      <x/>
    </i>
    <i>
      <x v="1"/>
    </i>
    <i>
      <x v="2"/>
    </i>
    <i>
      <x v="3"/>
    </i>
    <i>
      <x v="4"/>
    </i>
    <i>
      <x v="5"/>
    </i>
    <i>
      <x v="6"/>
    </i>
    <i>
      <x v="7"/>
    </i>
    <i t="grand">
      <x/>
    </i>
  </rowItems>
  <colFields count="1">
    <field x="-2"/>
  </colFields>
  <colItems count="7">
    <i>
      <x/>
    </i>
    <i i="1">
      <x v="1"/>
    </i>
    <i i="2">
      <x v="2"/>
    </i>
    <i i="3">
      <x v="3"/>
    </i>
    <i i="4">
      <x v="4"/>
    </i>
    <i i="5">
      <x v="5"/>
    </i>
    <i i="6">
      <x v="6"/>
    </i>
  </colItems>
  <dataFields count="7">
    <dataField name="CANT" fld="5" subtotal="count" baseField="0" baseItem="0"/>
    <dataField name=" IPS Saldo Factura" fld="9" baseField="0" baseItem="0" numFmtId="165"/>
    <dataField name=" FACTURA CANCELADA" fld="32" baseField="0" baseItem="0" numFmtId="165"/>
    <dataField name=" FACTURA DEVUELTA" fld="33" baseField="0" baseItem="0" numFmtId="165"/>
    <dataField name=" VALOR ACEPTADO" fld="35" baseField="0" baseItem="0" numFmtId="165"/>
    <dataField name=" GLOSA PDTE2" fld="36" baseField="0" baseItem="0" numFmtId="165"/>
    <dataField name=" FACTURA EN PROGRAMACION DE PAGO" fld="37" baseField="0" baseItem="0" numFmtId="165"/>
  </dataFields>
  <formats count="13">
    <format dxfId="29">
      <pivotArea outline="0" collapsedLevelsAreSubtotals="1" fieldPosition="0">
        <references count="1">
          <reference field="4294967294" count="6" selected="0">
            <x v="1"/>
            <x v="2"/>
            <x v="3"/>
            <x v="4"/>
            <x v="5"/>
            <x v="6"/>
          </reference>
        </references>
      </pivotArea>
    </format>
    <format dxfId="24">
      <pivotArea type="all" dataOnly="0" outline="0" fieldPosition="0"/>
    </format>
    <format dxfId="23">
      <pivotArea outline="0" collapsedLevelsAreSubtotals="1" fieldPosition="0"/>
    </format>
    <format dxfId="22">
      <pivotArea field="13" type="button" dataOnly="0" labelOnly="1" outline="0" axis="axisRow" fieldPosition="0"/>
    </format>
    <format dxfId="21">
      <pivotArea dataOnly="0" labelOnly="1" fieldPosition="0">
        <references count="1">
          <reference field="13" count="0"/>
        </references>
      </pivotArea>
    </format>
    <format dxfId="20">
      <pivotArea dataOnly="0" labelOnly="1" grandRow="1" outline="0" fieldPosition="0"/>
    </format>
    <format dxfId="19">
      <pivotArea dataOnly="0" labelOnly="1" outline="0" fieldPosition="0">
        <references count="1">
          <reference field="4294967294" count="7">
            <x v="0"/>
            <x v="1"/>
            <x v="2"/>
            <x v="3"/>
            <x v="4"/>
            <x v="5"/>
            <x v="6"/>
          </reference>
        </references>
      </pivotArea>
    </format>
    <format dxfId="18">
      <pivotArea type="all" dataOnly="0" outline="0" fieldPosition="0"/>
    </format>
    <format dxfId="17">
      <pivotArea outline="0" collapsedLevelsAreSubtotals="1" fieldPosition="0"/>
    </format>
    <format dxfId="16">
      <pivotArea field="13" type="button" dataOnly="0" labelOnly="1" outline="0" axis="axisRow" fieldPosition="0"/>
    </format>
    <format dxfId="15">
      <pivotArea dataOnly="0" labelOnly="1" fieldPosition="0">
        <references count="1">
          <reference field="13" count="0"/>
        </references>
      </pivotArea>
    </format>
    <format dxfId="14">
      <pivotArea dataOnly="0" labelOnly="1" grandRow="1" outline="0" fieldPosition="0"/>
    </format>
    <format dxfId="13">
      <pivotArea dataOnly="0" labelOnly="1" outline="0" fieldPosition="0">
        <references count="1">
          <reference field="4294967294" count="7">
            <x v="0"/>
            <x v="1"/>
            <x v="2"/>
            <x v="3"/>
            <x v="4"/>
            <x v="5"/>
            <x v="6"/>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workbookViewId="0">
      <selection activeCell="H16" sqref="H16"/>
    </sheetView>
  </sheetViews>
  <sheetFormatPr baseColWidth="10" defaultRowHeight="14.5" x14ac:dyDescent="0.35"/>
  <cols>
    <col min="7" max="8" width="15.54296875" bestFit="1" customWidth="1"/>
  </cols>
  <sheetData>
    <row r="1" spans="1:11" ht="29" x14ac:dyDescent="0.35">
      <c r="A1" s="3" t="s">
        <v>4</v>
      </c>
      <c r="B1" s="3" t="s">
        <v>5</v>
      </c>
      <c r="C1" s="3" t="s">
        <v>6</v>
      </c>
      <c r="D1" s="3" t="s">
        <v>7</v>
      </c>
      <c r="E1" s="3" t="s">
        <v>8</v>
      </c>
      <c r="F1" s="3" t="s">
        <v>9</v>
      </c>
      <c r="G1" s="3" t="s">
        <v>10</v>
      </c>
      <c r="H1" s="3" t="s">
        <v>11</v>
      </c>
      <c r="I1" s="3" t="s">
        <v>12</v>
      </c>
      <c r="J1" s="3" t="s">
        <v>13</v>
      </c>
      <c r="K1" s="1" t="s">
        <v>2</v>
      </c>
    </row>
    <row r="2" spans="1:11" x14ac:dyDescent="0.35">
      <c r="A2" s="4">
        <v>891180268</v>
      </c>
      <c r="B2" s="5" t="s">
        <v>14</v>
      </c>
      <c r="C2" s="6" t="s">
        <v>15</v>
      </c>
      <c r="D2" s="6">
        <v>236508</v>
      </c>
      <c r="E2" s="2">
        <v>44681</v>
      </c>
      <c r="F2" s="2">
        <v>44705</v>
      </c>
      <c r="G2" s="7">
        <v>8304737</v>
      </c>
      <c r="H2" s="7">
        <v>144081</v>
      </c>
      <c r="I2" s="4" t="s">
        <v>3</v>
      </c>
      <c r="J2" s="5" t="s">
        <v>0</v>
      </c>
      <c r="K2" s="5">
        <v>712</v>
      </c>
    </row>
    <row r="3" spans="1:11" x14ac:dyDescent="0.35">
      <c r="A3" s="4">
        <v>891180268</v>
      </c>
      <c r="B3" s="5" t="s">
        <v>14</v>
      </c>
      <c r="C3" s="6" t="s">
        <v>15</v>
      </c>
      <c r="D3" s="6">
        <v>290094</v>
      </c>
      <c r="E3" s="2">
        <v>44823</v>
      </c>
      <c r="F3" s="2">
        <v>44847</v>
      </c>
      <c r="G3" s="7">
        <v>41761732</v>
      </c>
      <c r="H3" s="7">
        <v>41761732</v>
      </c>
      <c r="I3" s="4" t="s">
        <v>3</v>
      </c>
      <c r="J3" s="5" t="s">
        <v>0</v>
      </c>
      <c r="K3" s="5">
        <v>0</v>
      </c>
    </row>
    <row r="4" spans="1:11" x14ac:dyDescent="0.35">
      <c r="A4" s="4">
        <v>891180268</v>
      </c>
      <c r="B4" s="5" t="s">
        <v>14</v>
      </c>
      <c r="C4" s="6" t="s">
        <v>15</v>
      </c>
      <c r="D4" s="6">
        <v>290095</v>
      </c>
      <c r="E4" s="2">
        <v>44823</v>
      </c>
      <c r="F4" s="2">
        <v>44847</v>
      </c>
      <c r="G4" s="7">
        <v>140832</v>
      </c>
      <c r="H4" s="7">
        <v>140832</v>
      </c>
      <c r="I4" s="4" t="s">
        <v>3</v>
      </c>
      <c r="J4" s="5" t="s">
        <v>1</v>
      </c>
      <c r="K4" s="5">
        <v>0</v>
      </c>
    </row>
    <row r="5" spans="1:11" x14ac:dyDescent="0.35">
      <c r="A5" s="4">
        <v>891180268</v>
      </c>
      <c r="B5" s="5" t="s">
        <v>14</v>
      </c>
      <c r="C5" s="6" t="s">
        <v>15</v>
      </c>
      <c r="D5" s="6">
        <v>314612</v>
      </c>
      <c r="E5" s="2">
        <v>44883</v>
      </c>
      <c r="F5" s="2">
        <v>44896</v>
      </c>
      <c r="G5" s="7">
        <v>4825804</v>
      </c>
      <c r="H5" s="7">
        <v>50910</v>
      </c>
      <c r="I5" s="4" t="s">
        <v>3</v>
      </c>
      <c r="J5" s="5" t="s">
        <v>0</v>
      </c>
      <c r="K5" s="5">
        <v>712</v>
      </c>
    </row>
    <row r="6" spans="1:11" x14ac:dyDescent="0.35">
      <c r="A6" s="4">
        <v>891180268</v>
      </c>
      <c r="B6" s="5" t="s">
        <v>14</v>
      </c>
      <c r="C6" s="6" t="s">
        <v>15</v>
      </c>
      <c r="D6" s="6">
        <v>330207</v>
      </c>
      <c r="E6" s="2">
        <v>44925</v>
      </c>
      <c r="F6" s="2">
        <v>44931</v>
      </c>
      <c r="G6" s="7">
        <v>6329002</v>
      </c>
      <c r="H6" s="7">
        <v>31962</v>
      </c>
      <c r="I6" s="4" t="s">
        <v>3</v>
      </c>
      <c r="J6" s="5" t="s">
        <v>0</v>
      </c>
      <c r="K6" s="5">
        <v>712</v>
      </c>
    </row>
    <row r="7" spans="1:11" x14ac:dyDescent="0.35">
      <c r="A7" s="4">
        <v>891180268</v>
      </c>
      <c r="B7" s="5" t="s">
        <v>14</v>
      </c>
      <c r="C7" s="6" t="s">
        <v>15</v>
      </c>
      <c r="D7" s="6">
        <v>330044</v>
      </c>
      <c r="E7" s="2">
        <v>44925</v>
      </c>
      <c r="F7" s="2">
        <v>44937</v>
      </c>
      <c r="G7" s="7">
        <v>4839973</v>
      </c>
      <c r="H7" s="7">
        <v>506467</v>
      </c>
      <c r="I7" s="4" t="s">
        <v>3</v>
      </c>
      <c r="J7" s="5" t="s">
        <v>0</v>
      </c>
      <c r="K7" s="5">
        <v>712</v>
      </c>
    </row>
    <row r="8" spans="1:11" x14ac:dyDescent="0.35">
      <c r="A8" s="4">
        <v>891180268</v>
      </c>
      <c r="B8" s="5" t="s">
        <v>14</v>
      </c>
      <c r="C8" s="6" t="s">
        <v>15</v>
      </c>
      <c r="D8" s="6">
        <v>400727</v>
      </c>
      <c r="E8" s="2">
        <v>45103</v>
      </c>
      <c r="F8" s="2">
        <v>45125</v>
      </c>
      <c r="G8" s="7">
        <v>9814718</v>
      </c>
      <c r="H8" s="7">
        <v>9814718</v>
      </c>
      <c r="I8" s="4" t="s">
        <v>3</v>
      </c>
      <c r="J8" s="5" t="s">
        <v>0</v>
      </c>
      <c r="K8" s="5">
        <v>0</v>
      </c>
    </row>
    <row r="9" spans="1:11" x14ac:dyDescent="0.35">
      <c r="A9" s="4">
        <v>891180268</v>
      </c>
      <c r="B9" s="5" t="s">
        <v>14</v>
      </c>
      <c r="C9" s="6" t="s">
        <v>15</v>
      </c>
      <c r="D9" s="6">
        <v>402012</v>
      </c>
      <c r="E9" s="2">
        <v>45105</v>
      </c>
      <c r="F9" s="2">
        <v>45126</v>
      </c>
      <c r="G9" s="7">
        <v>219201</v>
      </c>
      <c r="H9" s="7">
        <v>30235</v>
      </c>
      <c r="I9" s="4" t="s">
        <v>3</v>
      </c>
      <c r="J9" s="5" t="s">
        <v>0</v>
      </c>
      <c r="K9" s="5">
        <v>742</v>
      </c>
    </row>
    <row r="10" spans="1:11" x14ac:dyDescent="0.35">
      <c r="A10" s="4">
        <v>891180268</v>
      </c>
      <c r="B10" s="5" t="s">
        <v>14</v>
      </c>
      <c r="C10" s="6" t="s">
        <v>15</v>
      </c>
      <c r="D10" s="6">
        <v>414289</v>
      </c>
      <c r="E10" s="2">
        <v>45135</v>
      </c>
      <c r="F10" s="2">
        <v>45149</v>
      </c>
      <c r="G10" s="7">
        <v>78900</v>
      </c>
      <c r="H10" s="7">
        <v>8200</v>
      </c>
      <c r="I10" s="4" t="s">
        <v>3</v>
      </c>
      <c r="J10" s="5" t="s">
        <v>0</v>
      </c>
      <c r="K10" s="5">
        <v>742</v>
      </c>
    </row>
    <row r="11" spans="1:11" x14ac:dyDescent="0.35">
      <c r="A11" s="4">
        <v>891180268</v>
      </c>
      <c r="B11" s="5" t="s">
        <v>14</v>
      </c>
      <c r="C11" s="6" t="s">
        <v>15</v>
      </c>
      <c r="D11" s="6">
        <v>547417</v>
      </c>
      <c r="E11" s="2">
        <v>45456</v>
      </c>
      <c r="F11" s="2">
        <v>45475</v>
      </c>
      <c r="G11" s="7">
        <v>751751</v>
      </c>
      <c r="H11" s="7">
        <v>664049</v>
      </c>
      <c r="I11" s="4" t="s">
        <v>3</v>
      </c>
      <c r="J11" s="5" t="s">
        <v>0</v>
      </c>
      <c r="K11" s="5">
        <v>0</v>
      </c>
    </row>
    <row r="12" spans="1:11" x14ac:dyDescent="0.35">
      <c r="A12" s="4">
        <v>891180268</v>
      </c>
      <c r="B12" s="5" t="s">
        <v>14</v>
      </c>
      <c r="C12" s="6" t="s">
        <v>15</v>
      </c>
      <c r="D12" s="6">
        <v>573926</v>
      </c>
      <c r="E12" s="2">
        <v>45513</v>
      </c>
      <c r="F12" s="2">
        <v>45546</v>
      </c>
      <c r="G12" s="7">
        <v>14459392</v>
      </c>
      <c r="H12" s="7">
        <v>14459392</v>
      </c>
      <c r="I12" s="4" t="s">
        <v>3</v>
      </c>
      <c r="J12" s="5" t="s">
        <v>0</v>
      </c>
      <c r="K12" s="5">
        <v>0</v>
      </c>
    </row>
    <row r="13" spans="1:11" x14ac:dyDescent="0.35">
      <c r="A13" s="4">
        <v>891180268</v>
      </c>
      <c r="B13" s="5" t="s">
        <v>14</v>
      </c>
      <c r="C13" s="6" t="s">
        <v>15</v>
      </c>
      <c r="D13" s="6">
        <v>584172</v>
      </c>
      <c r="E13" s="2">
        <v>45534</v>
      </c>
      <c r="F13" s="2">
        <v>45539</v>
      </c>
      <c r="G13" s="7">
        <v>284600</v>
      </c>
      <c r="H13" s="7">
        <v>284600</v>
      </c>
      <c r="I13" s="4" t="s">
        <v>3</v>
      </c>
      <c r="J13" s="5" t="s">
        <v>0</v>
      </c>
      <c r="K13" s="5">
        <v>0</v>
      </c>
    </row>
    <row r="14" spans="1:11" x14ac:dyDescent="0.35">
      <c r="A14" s="4">
        <v>891180268</v>
      </c>
      <c r="B14" s="5" t="s">
        <v>14</v>
      </c>
      <c r="C14" s="6" t="s">
        <v>15</v>
      </c>
      <c r="D14" s="6">
        <v>605840</v>
      </c>
      <c r="E14" s="2">
        <v>45586</v>
      </c>
      <c r="F14" s="2">
        <v>45597</v>
      </c>
      <c r="G14" s="7">
        <v>4247283</v>
      </c>
      <c r="H14" s="7">
        <v>4247283</v>
      </c>
      <c r="I14" s="4" t="s">
        <v>3</v>
      </c>
      <c r="J14" s="5" t="s">
        <v>0</v>
      </c>
      <c r="K14" s="5">
        <v>0</v>
      </c>
    </row>
    <row r="15" spans="1:11" x14ac:dyDescent="0.35">
      <c r="A15" s="4">
        <v>891180268</v>
      </c>
      <c r="B15" s="5" t="s">
        <v>14</v>
      </c>
      <c r="C15" s="6" t="s">
        <v>15</v>
      </c>
      <c r="D15" s="6">
        <v>614184</v>
      </c>
      <c r="E15" s="2">
        <v>45604</v>
      </c>
      <c r="F15" s="2">
        <v>45611</v>
      </c>
      <c r="G15" s="7">
        <v>1407088</v>
      </c>
      <c r="H15" s="7">
        <v>1407088</v>
      </c>
      <c r="I15" s="4" t="s">
        <v>3</v>
      </c>
      <c r="J15" s="5" t="s">
        <v>0</v>
      </c>
      <c r="K15" s="5">
        <v>0</v>
      </c>
    </row>
    <row r="16" spans="1:11" x14ac:dyDescent="0.35">
      <c r="H16" s="56">
        <f>SUM(H2:H15)</f>
        <v>73551549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12"/>
  <sheetViews>
    <sheetView topLeftCell="B1" workbookViewId="0">
      <selection activeCell="A3" sqref="A3:H12"/>
    </sheetView>
  </sheetViews>
  <sheetFormatPr baseColWidth="10" defaultRowHeight="10" x14ac:dyDescent="0.2"/>
  <cols>
    <col min="1" max="1" width="46.26953125" style="95" customWidth="1"/>
    <col min="2" max="2" width="5" style="95" customWidth="1"/>
    <col min="3" max="3" width="14.36328125" style="95" customWidth="1"/>
    <col min="4" max="4" width="18.1796875" style="95" customWidth="1"/>
    <col min="5" max="5" width="16.90625" style="95" customWidth="1"/>
    <col min="6" max="6" width="15.08984375" style="95" customWidth="1"/>
    <col min="7" max="7" width="11.6328125" style="95" customWidth="1"/>
    <col min="8" max="8" width="31.54296875" style="95" customWidth="1"/>
    <col min="9" max="9" width="34.90625" style="95" customWidth="1"/>
    <col min="10" max="10" width="19.26953125" style="95" customWidth="1"/>
    <col min="11" max="11" width="26.6328125" style="95" bestFit="1" customWidth="1"/>
    <col min="12" max="16384" width="10.90625" style="95"/>
  </cols>
  <sheetData>
    <row r="3" spans="1:8" x14ac:dyDescent="0.2">
      <c r="A3" s="94" t="s">
        <v>61</v>
      </c>
      <c r="B3" s="95" t="s">
        <v>154</v>
      </c>
      <c r="C3" s="95" t="s">
        <v>155</v>
      </c>
      <c r="D3" s="95" t="s">
        <v>156</v>
      </c>
      <c r="E3" s="95" t="s">
        <v>157</v>
      </c>
      <c r="F3" s="95" t="s">
        <v>158</v>
      </c>
      <c r="G3" s="95" t="s">
        <v>159</v>
      </c>
      <c r="H3" s="95" t="s">
        <v>160</v>
      </c>
    </row>
    <row r="4" spans="1:8" x14ac:dyDescent="0.2">
      <c r="A4" s="95" t="s">
        <v>147</v>
      </c>
      <c r="B4" s="96">
        <v>2</v>
      </c>
      <c r="C4" s="97">
        <v>538429</v>
      </c>
      <c r="D4" s="97">
        <v>0</v>
      </c>
      <c r="E4" s="97">
        <v>0</v>
      </c>
      <c r="F4" s="97">
        <v>538429</v>
      </c>
      <c r="G4" s="97">
        <v>0</v>
      </c>
      <c r="H4" s="97">
        <v>0</v>
      </c>
    </row>
    <row r="5" spans="1:8" x14ac:dyDescent="0.2">
      <c r="A5" s="95" t="s">
        <v>146</v>
      </c>
      <c r="B5" s="96">
        <v>1</v>
      </c>
      <c r="C5" s="97">
        <v>50910</v>
      </c>
      <c r="D5" s="97">
        <v>50910</v>
      </c>
      <c r="E5" s="97">
        <v>0</v>
      </c>
      <c r="F5" s="97">
        <v>0</v>
      </c>
      <c r="G5" s="97">
        <v>0</v>
      </c>
      <c r="H5" s="97">
        <v>0</v>
      </c>
    </row>
    <row r="6" spans="1:8" x14ac:dyDescent="0.2">
      <c r="A6" s="95" t="s">
        <v>145</v>
      </c>
      <c r="B6" s="96">
        <v>1</v>
      </c>
      <c r="C6" s="97">
        <v>144081</v>
      </c>
      <c r="D6" s="97">
        <v>44423</v>
      </c>
      <c r="E6" s="97">
        <v>0</v>
      </c>
      <c r="F6" s="97">
        <v>99658</v>
      </c>
      <c r="G6" s="97">
        <v>0</v>
      </c>
      <c r="H6" s="97">
        <v>0</v>
      </c>
    </row>
    <row r="7" spans="1:8" x14ac:dyDescent="0.2">
      <c r="A7" s="95" t="s">
        <v>152</v>
      </c>
      <c r="B7" s="96">
        <v>1</v>
      </c>
      <c r="C7" s="97">
        <v>9814718</v>
      </c>
      <c r="D7" s="97">
        <v>6369170</v>
      </c>
      <c r="E7" s="97">
        <v>0</v>
      </c>
      <c r="F7" s="97">
        <v>0</v>
      </c>
      <c r="G7" s="97">
        <v>3445548</v>
      </c>
      <c r="H7" s="97">
        <v>0</v>
      </c>
    </row>
    <row r="8" spans="1:8" x14ac:dyDescent="0.2">
      <c r="A8" s="95" t="s">
        <v>94</v>
      </c>
      <c r="B8" s="96">
        <v>4</v>
      </c>
      <c r="C8" s="97">
        <v>47556935</v>
      </c>
      <c r="D8" s="97">
        <v>0</v>
      </c>
      <c r="E8" s="97">
        <v>47556935</v>
      </c>
      <c r="F8" s="97">
        <v>0</v>
      </c>
      <c r="G8" s="97">
        <v>0</v>
      </c>
      <c r="H8" s="97">
        <v>0</v>
      </c>
    </row>
    <row r="9" spans="1:8" x14ac:dyDescent="0.2">
      <c r="A9" s="95" t="s">
        <v>112</v>
      </c>
      <c r="B9" s="96">
        <v>2</v>
      </c>
      <c r="C9" s="97">
        <v>948649</v>
      </c>
      <c r="D9" s="97">
        <v>0</v>
      </c>
      <c r="E9" s="97">
        <v>0</v>
      </c>
      <c r="F9" s="97">
        <v>0</v>
      </c>
      <c r="G9" s="97">
        <v>0</v>
      </c>
      <c r="H9" s="97">
        <v>948649</v>
      </c>
    </row>
    <row r="10" spans="1:8" x14ac:dyDescent="0.2">
      <c r="A10" s="95" t="s">
        <v>126</v>
      </c>
      <c r="B10" s="96">
        <v>1</v>
      </c>
      <c r="C10" s="97">
        <v>14459392</v>
      </c>
      <c r="D10" s="97">
        <v>0</v>
      </c>
      <c r="E10" s="97">
        <v>0</v>
      </c>
      <c r="F10" s="97">
        <v>0</v>
      </c>
      <c r="G10" s="97">
        <v>3015500</v>
      </c>
      <c r="H10" s="97">
        <v>11443892</v>
      </c>
    </row>
    <row r="11" spans="1:8" x14ac:dyDescent="0.2">
      <c r="A11" s="95" t="s">
        <v>133</v>
      </c>
      <c r="B11" s="96">
        <v>2</v>
      </c>
      <c r="C11" s="97">
        <v>38435</v>
      </c>
      <c r="D11" s="97">
        <v>0</v>
      </c>
      <c r="E11" s="97">
        <v>0</v>
      </c>
      <c r="F11" s="97">
        <v>0</v>
      </c>
      <c r="G11" s="97">
        <v>38435</v>
      </c>
      <c r="H11" s="97">
        <v>0</v>
      </c>
    </row>
    <row r="12" spans="1:8" x14ac:dyDescent="0.2">
      <c r="A12" s="95" t="s">
        <v>153</v>
      </c>
      <c r="B12" s="96">
        <v>14</v>
      </c>
      <c r="C12" s="97">
        <v>73551549</v>
      </c>
      <c r="D12" s="97">
        <v>6464503</v>
      </c>
      <c r="E12" s="97">
        <v>47556935</v>
      </c>
      <c r="F12" s="97">
        <v>638087</v>
      </c>
      <c r="G12" s="97">
        <v>6499483</v>
      </c>
      <c r="H12" s="97">
        <v>12392541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6"/>
  <sheetViews>
    <sheetView topLeftCell="AE1" workbookViewId="0">
      <pane ySplit="1" topLeftCell="A2" activePane="bottomLeft" state="frozen"/>
      <selection pane="bottomLeft" activeCell="J3" sqref="J3"/>
    </sheetView>
  </sheetViews>
  <sheetFormatPr baseColWidth="10" defaultRowHeight="14.5" x14ac:dyDescent="0.35"/>
  <sheetData>
    <row r="1" spans="1:46" ht="30" x14ac:dyDescent="0.35">
      <c r="A1" s="69" t="s">
        <v>4</v>
      </c>
      <c r="B1" s="70" t="s">
        <v>5</v>
      </c>
      <c r="C1" s="70" t="s">
        <v>6</v>
      </c>
      <c r="D1" s="70" t="s">
        <v>7</v>
      </c>
      <c r="E1" s="70" t="s">
        <v>57</v>
      </c>
      <c r="F1" s="70" t="s">
        <v>58</v>
      </c>
      <c r="G1" s="71" t="s">
        <v>8</v>
      </c>
      <c r="H1" s="71" t="s">
        <v>9</v>
      </c>
      <c r="I1" s="72" t="s">
        <v>10</v>
      </c>
      <c r="J1" s="72" t="s">
        <v>11</v>
      </c>
      <c r="K1" s="70" t="s">
        <v>59</v>
      </c>
      <c r="L1" s="70" t="s">
        <v>12</v>
      </c>
      <c r="M1" s="73" t="s">
        <v>60</v>
      </c>
      <c r="N1" s="74" t="s">
        <v>61</v>
      </c>
      <c r="O1" s="75" t="s">
        <v>62</v>
      </c>
      <c r="P1" s="76" t="s">
        <v>63</v>
      </c>
      <c r="Q1" s="77" t="s">
        <v>64</v>
      </c>
      <c r="R1" s="77" t="s">
        <v>65</v>
      </c>
      <c r="S1" s="77" t="s">
        <v>66</v>
      </c>
      <c r="T1" s="77" t="s">
        <v>67</v>
      </c>
      <c r="U1" s="77" t="s">
        <v>68</v>
      </c>
      <c r="V1" s="77" t="s">
        <v>69</v>
      </c>
      <c r="W1" s="77" t="s">
        <v>70</v>
      </c>
      <c r="X1" s="77" t="s">
        <v>71</v>
      </c>
      <c r="Y1" s="77" t="s">
        <v>72</v>
      </c>
      <c r="Z1" s="77" t="s">
        <v>73</v>
      </c>
      <c r="AA1" s="78" t="s">
        <v>74</v>
      </c>
      <c r="AB1" s="79" t="s">
        <v>75</v>
      </c>
      <c r="AC1" s="79" t="s">
        <v>76</v>
      </c>
      <c r="AD1" s="79" t="s">
        <v>77</v>
      </c>
      <c r="AE1" s="79" t="s">
        <v>78</v>
      </c>
      <c r="AF1" s="79" t="s">
        <v>79</v>
      </c>
      <c r="AG1" s="80" t="s">
        <v>80</v>
      </c>
      <c r="AH1" s="80" t="s">
        <v>81</v>
      </c>
      <c r="AI1" s="80" t="s">
        <v>82</v>
      </c>
      <c r="AJ1" s="80" t="s">
        <v>83</v>
      </c>
      <c r="AK1" s="80" t="s">
        <v>69</v>
      </c>
      <c r="AL1" s="80" t="s">
        <v>84</v>
      </c>
      <c r="AM1" s="80" t="s">
        <v>34</v>
      </c>
      <c r="AN1" s="80" t="s">
        <v>85</v>
      </c>
      <c r="AO1" s="81" t="s">
        <v>86</v>
      </c>
      <c r="AP1" s="81" t="s">
        <v>87</v>
      </c>
      <c r="AQ1" s="81" t="s">
        <v>88</v>
      </c>
      <c r="AR1" s="81" t="s">
        <v>89</v>
      </c>
      <c r="AS1" s="81" t="s">
        <v>90</v>
      </c>
      <c r="AT1" s="81" t="s">
        <v>91</v>
      </c>
    </row>
    <row r="2" spans="1:46" x14ac:dyDescent="0.35">
      <c r="A2" s="82">
        <v>891180268</v>
      </c>
      <c r="B2" s="83" t="s">
        <v>14</v>
      </c>
      <c r="C2" s="83" t="s">
        <v>15</v>
      </c>
      <c r="D2" s="83">
        <v>330044</v>
      </c>
      <c r="E2" s="83" t="s">
        <v>122</v>
      </c>
      <c r="F2" s="83" t="s">
        <v>123</v>
      </c>
      <c r="G2" s="84">
        <v>44937</v>
      </c>
      <c r="H2" s="84">
        <v>44937</v>
      </c>
      <c r="I2" s="85">
        <v>4839973</v>
      </c>
      <c r="J2" s="85">
        <v>506467</v>
      </c>
      <c r="K2" s="86" t="s">
        <v>3</v>
      </c>
      <c r="L2" s="87" t="s">
        <v>0</v>
      </c>
      <c r="M2" s="83" t="s">
        <v>147</v>
      </c>
      <c r="N2" s="83" t="s">
        <v>147</v>
      </c>
      <c r="O2" s="85">
        <v>0</v>
      </c>
      <c r="P2" s="88"/>
      <c r="Q2" s="83" t="s">
        <v>113</v>
      </c>
      <c r="R2" s="89">
        <v>44925</v>
      </c>
      <c r="S2" s="89">
        <v>45152</v>
      </c>
      <c r="T2" s="89"/>
      <c r="U2" s="85">
        <v>4919653</v>
      </c>
      <c r="V2" s="85">
        <v>0</v>
      </c>
      <c r="W2" s="85">
        <v>506467</v>
      </c>
      <c r="X2" s="85">
        <v>0</v>
      </c>
      <c r="Y2" s="83"/>
      <c r="Z2" s="83"/>
      <c r="AA2" s="85">
        <v>0</v>
      </c>
      <c r="AB2" s="88"/>
      <c r="AC2" s="88"/>
      <c r="AD2" s="88"/>
      <c r="AE2" s="88"/>
      <c r="AF2" s="88"/>
      <c r="AG2" s="85">
        <v>0</v>
      </c>
      <c r="AH2" s="85">
        <v>0</v>
      </c>
      <c r="AI2" s="85">
        <v>0</v>
      </c>
      <c r="AJ2" s="85">
        <v>506467</v>
      </c>
      <c r="AK2" s="85">
        <v>0</v>
      </c>
      <c r="AL2" s="85">
        <v>0</v>
      </c>
      <c r="AM2" s="85">
        <v>0</v>
      </c>
      <c r="AN2" s="85">
        <v>0</v>
      </c>
      <c r="AO2" s="85">
        <v>4195895</v>
      </c>
      <c r="AP2" s="85">
        <v>0</v>
      </c>
      <c r="AQ2" s="83">
        <v>2201520942</v>
      </c>
      <c r="AR2" s="89">
        <v>45469</v>
      </c>
      <c r="AS2" s="83" t="s">
        <v>148</v>
      </c>
      <c r="AT2" s="85">
        <v>23617885</v>
      </c>
    </row>
    <row r="3" spans="1:46" x14ac:dyDescent="0.35">
      <c r="A3" s="82">
        <v>891180268</v>
      </c>
      <c r="B3" s="83" t="s">
        <v>14</v>
      </c>
      <c r="C3" s="83" t="s">
        <v>15</v>
      </c>
      <c r="D3" s="83">
        <v>330207</v>
      </c>
      <c r="E3" s="83" t="s">
        <v>116</v>
      </c>
      <c r="F3" s="83" t="s">
        <v>117</v>
      </c>
      <c r="G3" s="84">
        <v>44931</v>
      </c>
      <c r="H3" s="84">
        <v>44931</v>
      </c>
      <c r="I3" s="85">
        <v>6329002</v>
      </c>
      <c r="J3" s="85">
        <v>31962</v>
      </c>
      <c r="K3" s="86" t="s">
        <v>3</v>
      </c>
      <c r="L3" s="87" t="s">
        <v>0</v>
      </c>
      <c r="M3" s="83" t="s">
        <v>147</v>
      </c>
      <c r="N3" s="83" t="s">
        <v>147</v>
      </c>
      <c r="O3" s="85">
        <v>0</v>
      </c>
      <c r="P3" s="88"/>
      <c r="Q3" s="83" t="s">
        <v>113</v>
      </c>
      <c r="R3" s="89">
        <v>44925</v>
      </c>
      <c r="S3" s="89">
        <v>45152</v>
      </c>
      <c r="T3" s="89"/>
      <c r="U3" s="85">
        <v>6329002</v>
      </c>
      <c r="V3" s="85">
        <v>0</v>
      </c>
      <c r="W3" s="85">
        <v>31962</v>
      </c>
      <c r="X3" s="85">
        <v>0</v>
      </c>
      <c r="Y3" s="83"/>
      <c r="Z3" s="83"/>
      <c r="AA3" s="85">
        <v>0</v>
      </c>
      <c r="AB3" s="88"/>
      <c r="AC3" s="88"/>
      <c r="AD3" s="88"/>
      <c r="AE3" s="88"/>
      <c r="AF3" s="88"/>
      <c r="AG3" s="85">
        <v>0</v>
      </c>
      <c r="AH3" s="85">
        <v>0</v>
      </c>
      <c r="AI3" s="85">
        <v>0</v>
      </c>
      <c r="AJ3" s="85">
        <v>31962</v>
      </c>
      <c r="AK3" s="85">
        <v>0</v>
      </c>
      <c r="AL3" s="85">
        <v>0</v>
      </c>
      <c r="AM3" s="85">
        <v>0</v>
      </c>
      <c r="AN3" s="85">
        <v>0</v>
      </c>
      <c r="AO3" s="85">
        <v>6297040</v>
      </c>
      <c r="AP3" s="85">
        <v>0</v>
      </c>
      <c r="AQ3" s="83">
        <v>2201520942</v>
      </c>
      <c r="AR3" s="89">
        <v>45469</v>
      </c>
      <c r="AS3" s="83" t="s">
        <v>148</v>
      </c>
      <c r="AT3" s="85">
        <v>23617885</v>
      </c>
    </row>
    <row r="4" spans="1:46" x14ac:dyDescent="0.35">
      <c r="A4" s="82">
        <v>891180268</v>
      </c>
      <c r="B4" s="83" t="s">
        <v>14</v>
      </c>
      <c r="C4" s="83" t="s">
        <v>15</v>
      </c>
      <c r="D4" s="83">
        <v>314612</v>
      </c>
      <c r="E4" s="83" t="s">
        <v>118</v>
      </c>
      <c r="F4" s="83" t="s">
        <v>119</v>
      </c>
      <c r="G4" s="84">
        <v>44883</v>
      </c>
      <c r="H4" s="84">
        <v>44896</v>
      </c>
      <c r="I4" s="85">
        <v>4825804</v>
      </c>
      <c r="J4" s="85">
        <v>50910</v>
      </c>
      <c r="K4" s="86" t="s">
        <v>3</v>
      </c>
      <c r="L4" s="87" t="s">
        <v>0</v>
      </c>
      <c r="M4" s="83" t="s">
        <v>146</v>
      </c>
      <c r="N4" s="83" t="s">
        <v>146</v>
      </c>
      <c r="O4" s="85">
        <v>0</v>
      </c>
      <c r="P4" s="88"/>
      <c r="Q4" s="83" t="s">
        <v>113</v>
      </c>
      <c r="R4" s="89">
        <v>44883</v>
      </c>
      <c r="S4" s="89">
        <v>45152</v>
      </c>
      <c r="T4" s="89"/>
      <c r="U4" s="85">
        <v>4825804</v>
      </c>
      <c r="V4" s="85">
        <v>0</v>
      </c>
      <c r="W4" s="85">
        <v>0</v>
      </c>
      <c r="X4" s="85">
        <v>0</v>
      </c>
      <c r="Y4" s="83"/>
      <c r="Z4" s="83"/>
      <c r="AA4" s="85">
        <v>0</v>
      </c>
      <c r="AB4" s="88"/>
      <c r="AC4" s="88"/>
      <c r="AD4" s="88"/>
      <c r="AE4" s="88"/>
      <c r="AF4" s="88"/>
      <c r="AG4" s="85">
        <v>50910</v>
      </c>
      <c r="AH4" s="85">
        <v>0</v>
      </c>
      <c r="AI4" s="85">
        <v>0</v>
      </c>
      <c r="AJ4" s="85">
        <v>0</v>
      </c>
      <c r="AK4" s="85">
        <v>0</v>
      </c>
      <c r="AL4" s="85">
        <v>0</v>
      </c>
      <c r="AM4" s="85">
        <v>0</v>
      </c>
      <c r="AN4" s="85">
        <v>0</v>
      </c>
      <c r="AO4" s="85">
        <v>50910</v>
      </c>
      <c r="AP4" s="85">
        <v>0</v>
      </c>
      <c r="AQ4" s="83">
        <v>2201510473</v>
      </c>
      <c r="AR4" s="89">
        <v>45429</v>
      </c>
      <c r="AS4" s="83" t="s">
        <v>148</v>
      </c>
      <c r="AT4" s="85">
        <v>95333</v>
      </c>
    </row>
    <row r="5" spans="1:46" x14ac:dyDescent="0.35">
      <c r="A5" s="82">
        <v>891180268</v>
      </c>
      <c r="B5" s="83" t="s">
        <v>14</v>
      </c>
      <c r="C5" s="83" t="s">
        <v>15</v>
      </c>
      <c r="D5" s="83">
        <v>236508</v>
      </c>
      <c r="E5" s="83" t="s">
        <v>120</v>
      </c>
      <c r="F5" s="83" t="s">
        <v>121</v>
      </c>
      <c r="G5" s="84">
        <v>44681</v>
      </c>
      <c r="H5" s="84">
        <v>44705</v>
      </c>
      <c r="I5" s="85">
        <v>8304737</v>
      </c>
      <c r="J5" s="85">
        <v>144081</v>
      </c>
      <c r="K5" s="86" t="s">
        <v>3</v>
      </c>
      <c r="L5" s="87" t="s">
        <v>0</v>
      </c>
      <c r="M5" s="83" t="s">
        <v>145</v>
      </c>
      <c r="N5" s="83" t="s">
        <v>145</v>
      </c>
      <c r="O5" s="85">
        <v>0</v>
      </c>
      <c r="P5" s="88"/>
      <c r="Q5" s="83" t="s">
        <v>113</v>
      </c>
      <c r="R5" s="89">
        <v>44681</v>
      </c>
      <c r="S5" s="89">
        <v>45152</v>
      </c>
      <c r="T5" s="89"/>
      <c r="U5" s="85">
        <v>8304737</v>
      </c>
      <c r="V5" s="85">
        <v>0</v>
      </c>
      <c r="W5" s="85">
        <v>99658</v>
      </c>
      <c r="X5" s="85">
        <v>0</v>
      </c>
      <c r="Y5" s="83"/>
      <c r="Z5" s="83"/>
      <c r="AA5" s="85">
        <v>0</v>
      </c>
      <c r="AB5" s="88"/>
      <c r="AC5" s="88"/>
      <c r="AD5" s="88"/>
      <c r="AE5" s="88"/>
      <c r="AF5" s="88"/>
      <c r="AG5" s="85">
        <v>44423</v>
      </c>
      <c r="AH5" s="85">
        <v>0</v>
      </c>
      <c r="AI5" s="85">
        <v>0</v>
      </c>
      <c r="AJ5" s="85">
        <v>99658</v>
      </c>
      <c r="AK5" s="85">
        <v>0</v>
      </c>
      <c r="AL5" s="85">
        <v>0</v>
      </c>
      <c r="AM5" s="85">
        <v>0</v>
      </c>
      <c r="AN5" s="85">
        <v>0</v>
      </c>
      <c r="AO5" s="85">
        <v>44423</v>
      </c>
      <c r="AP5" s="85">
        <v>0</v>
      </c>
      <c r="AQ5" s="83">
        <v>2201510473</v>
      </c>
      <c r="AR5" s="89">
        <v>45429</v>
      </c>
      <c r="AS5" s="83" t="s">
        <v>148</v>
      </c>
      <c r="AT5" s="85">
        <v>95333</v>
      </c>
    </row>
    <row r="6" spans="1:46" x14ac:dyDescent="0.35">
      <c r="A6" s="82">
        <v>891180268</v>
      </c>
      <c r="B6" s="83" t="s">
        <v>14</v>
      </c>
      <c r="C6" s="83" t="s">
        <v>15</v>
      </c>
      <c r="D6" s="83">
        <v>400727</v>
      </c>
      <c r="E6" s="83" t="s">
        <v>141</v>
      </c>
      <c r="F6" s="83" t="s">
        <v>142</v>
      </c>
      <c r="G6" s="84">
        <v>45125</v>
      </c>
      <c r="H6" s="84">
        <v>45125</v>
      </c>
      <c r="I6" s="85">
        <v>9814718</v>
      </c>
      <c r="J6" s="85">
        <v>9814718</v>
      </c>
      <c r="K6" s="86" t="s">
        <v>3</v>
      </c>
      <c r="L6" s="87" t="s">
        <v>0</v>
      </c>
      <c r="M6" s="83" t="s">
        <v>94</v>
      </c>
      <c r="N6" s="83" t="s">
        <v>152</v>
      </c>
      <c r="O6" s="85">
        <v>0</v>
      </c>
      <c r="P6" s="88"/>
      <c r="Q6" s="83" t="s">
        <v>127</v>
      </c>
      <c r="R6" s="89">
        <v>45103</v>
      </c>
      <c r="S6" s="89">
        <v>45539</v>
      </c>
      <c r="T6" s="89"/>
      <c r="U6" s="85">
        <v>9814718</v>
      </c>
      <c r="V6" s="85">
        <v>3445548</v>
      </c>
      <c r="W6" s="85">
        <v>0</v>
      </c>
      <c r="X6" s="85">
        <v>0</v>
      </c>
      <c r="Y6" s="83"/>
      <c r="Z6" s="83"/>
      <c r="AA6" s="85">
        <v>3445548</v>
      </c>
      <c r="AB6" s="88" t="s">
        <v>128</v>
      </c>
      <c r="AC6" s="88" t="s">
        <v>143</v>
      </c>
      <c r="AD6" s="88" t="s">
        <v>144</v>
      </c>
      <c r="AE6" s="88" t="s">
        <v>104</v>
      </c>
      <c r="AF6" s="88" t="s">
        <v>105</v>
      </c>
      <c r="AG6" s="85">
        <v>6369170</v>
      </c>
      <c r="AH6" s="85">
        <v>0</v>
      </c>
      <c r="AI6" s="85">
        <v>0</v>
      </c>
      <c r="AJ6" s="85">
        <v>0</v>
      </c>
      <c r="AK6" s="85">
        <v>3445548</v>
      </c>
      <c r="AL6" s="85">
        <v>0</v>
      </c>
      <c r="AM6" s="85">
        <v>0</v>
      </c>
      <c r="AN6" s="85">
        <v>0</v>
      </c>
      <c r="AO6" s="85">
        <v>6369170</v>
      </c>
      <c r="AP6" s="85">
        <v>0</v>
      </c>
      <c r="AQ6" s="83">
        <v>4800066183</v>
      </c>
      <c r="AR6" s="89">
        <v>45623</v>
      </c>
      <c r="AS6" s="83" t="s">
        <v>149</v>
      </c>
      <c r="AT6" s="85">
        <v>6369170</v>
      </c>
    </row>
    <row r="7" spans="1:46" x14ac:dyDescent="0.35">
      <c r="A7" s="82">
        <v>891180268</v>
      </c>
      <c r="B7" s="83" t="s">
        <v>14</v>
      </c>
      <c r="C7" s="83" t="s">
        <v>15</v>
      </c>
      <c r="D7" s="83">
        <v>290094</v>
      </c>
      <c r="E7" s="83" t="s">
        <v>101</v>
      </c>
      <c r="F7" s="83" t="s">
        <v>102</v>
      </c>
      <c r="G7" s="84">
        <v>44847</v>
      </c>
      <c r="H7" s="84">
        <v>44847</v>
      </c>
      <c r="I7" s="85">
        <v>41761732</v>
      </c>
      <c r="J7" s="85">
        <v>41761732</v>
      </c>
      <c r="K7" s="86" t="s">
        <v>3</v>
      </c>
      <c r="L7" s="87" t="s">
        <v>0</v>
      </c>
      <c r="M7" s="83" t="s">
        <v>94</v>
      </c>
      <c r="N7" s="83" t="s">
        <v>94</v>
      </c>
      <c r="O7" s="85">
        <v>0</v>
      </c>
      <c r="P7" s="88"/>
      <c r="Q7" s="83" t="s">
        <v>95</v>
      </c>
      <c r="R7" s="89">
        <v>44823</v>
      </c>
      <c r="S7" s="89">
        <v>45539</v>
      </c>
      <c r="T7" s="89">
        <v>45545</v>
      </c>
      <c r="U7" s="85">
        <v>41761732</v>
      </c>
      <c r="V7" s="85">
        <v>0</v>
      </c>
      <c r="W7" s="85">
        <v>0</v>
      </c>
      <c r="X7" s="85">
        <v>41761732</v>
      </c>
      <c r="Y7" s="83"/>
      <c r="Z7" s="83" t="s">
        <v>103</v>
      </c>
      <c r="AA7" s="85">
        <v>41761732</v>
      </c>
      <c r="AB7" s="88" t="s">
        <v>71</v>
      </c>
      <c r="AC7" s="88" t="s">
        <v>103</v>
      </c>
      <c r="AD7" s="88" t="s">
        <v>97</v>
      </c>
      <c r="AE7" s="88" t="s">
        <v>104</v>
      </c>
      <c r="AF7" s="88" t="s">
        <v>105</v>
      </c>
      <c r="AG7" s="85">
        <v>0</v>
      </c>
      <c r="AH7" s="85">
        <v>41761732</v>
      </c>
      <c r="AI7" s="85">
        <v>0</v>
      </c>
      <c r="AJ7" s="85">
        <v>0</v>
      </c>
      <c r="AK7" s="85">
        <v>0</v>
      </c>
      <c r="AL7" s="85">
        <v>0</v>
      </c>
      <c r="AM7" s="85">
        <v>0</v>
      </c>
      <c r="AN7" s="85">
        <v>0</v>
      </c>
      <c r="AO7" s="85">
        <v>0</v>
      </c>
      <c r="AP7" s="85">
        <v>0</v>
      </c>
      <c r="AQ7" s="83"/>
      <c r="AR7" s="89"/>
      <c r="AS7" s="83"/>
      <c r="AT7" s="85">
        <v>0</v>
      </c>
    </row>
    <row r="8" spans="1:46" x14ac:dyDescent="0.35">
      <c r="A8" s="82">
        <v>891180268</v>
      </c>
      <c r="B8" s="83" t="s">
        <v>14</v>
      </c>
      <c r="C8" s="83" t="s">
        <v>15</v>
      </c>
      <c r="D8" s="83">
        <v>290095</v>
      </c>
      <c r="E8" s="83" t="s">
        <v>106</v>
      </c>
      <c r="F8" s="83" t="s">
        <v>107</v>
      </c>
      <c r="G8" s="84">
        <v>44847</v>
      </c>
      <c r="H8" s="84">
        <v>44847</v>
      </c>
      <c r="I8" s="85">
        <v>140832</v>
      </c>
      <c r="J8" s="85">
        <v>140832</v>
      </c>
      <c r="K8" s="86" t="s">
        <v>3</v>
      </c>
      <c r="L8" s="87" t="s">
        <v>1</v>
      </c>
      <c r="M8" s="83" t="s">
        <v>94</v>
      </c>
      <c r="N8" s="83" t="s">
        <v>94</v>
      </c>
      <c r="O8" s="85">
        <v>0</v>
      </c>
      <c r="P8" s="88"/>
      <c r="Q8" s="83" t="s">
        <v>95</v>
      </c>
      <c r="R8" s="89">
        <v>44823</v>
      </c>
      <c r="S8" s="89">
        <v>45383</v>
      </c>
      <c r="T8" s="89">
        <v>45385</v>
      </c>
      <c r="U8" s="85">
        <v>140832</v>
      </c>
      <c r="V8" s="85">
        <v>0</v>
      </c>
      <c r="W8" s="85">
        <v>0</v>
      </c>
      <c r="X8" s="85">
        <v>140832</v>
      </c>
      <c r="Y8" s="83"/>
      <c r="Z8" s="83" t="s">
        <v>108</v>
      </c>
      <c r="AA8" s="85">
        <v>140832</v>
      </c>
      <c r="AB8" s="88" t="s">
        <v>71</v>
      </c>
      <c r="AC8" s="88" t="s">
        <v>108</v>
      </c>
      <c r="AD8" s="88" t="s">
        <v>109</v>
      </c>
      <c r="AE8" s="88" t="s">
        <v>104</v>
      </c>
      <c r="AF8" s="88" t="s">
        <v>105</v>
      </c>
      <c r="AG8" s="85">
        <v>0</v>
      </c>
      <c r="AH8" s="85">
        <v>140832</v>
      </c>
      <c r="AI8" s="85">
        <v>0</v>
      </c>
      <c r="AJ8" s="85">
        <v>0</v>
      </c>
      <c r="AK8" s="85">
        <v>0</v>
      </c>
      <c r="AL8" s="85">
        <v>0</v>
      </c>
      <c r="AM8" s="85">
        <v>0</v>
      </c>
      <c r="AN8" s="85">
        <v>0</v>
      </c>
      <c r="AO8" s="85">
        <v>0</v>
      </c>
      <c r="AP8" s="85">
        <v>0</v>
      </c>
      <c r="AQ8" s="83"/>
      <c r="AR8" s="89"/>
      <c r="AS8" s="83"/>
      <c r="AT8" s="85">
        <v>0</v>
      </c>
    </row>
    <row r="9" spans="1:46" x14ac:dyDescent="0.35">
      <c r="A9" s="82">
        <v>891180268</v>
      </c>
      <c r="B9" s="83" t="s">
        <v>14</v>
      </c>
      <c r="C9" s="83" t="s">
        <v>15</v>
      </c>
      <c r="D9" s="83">
        <v>605840</v>
      </c>
      <c r="E9" s="83" t="s">
        <v>92</v>
      </c>
      <c r="F9" s="83" t="s">
        <v>93</v>
      </c>
      <c r="G9" s="84">
        <v>45586</v>
      </c>
      <c r="H9" s="84">
        <v>45597</v>
      </c>
      <c r="I9" s="85">
        <v>4247283</v>
      </c>
      <c r="J9" s="85">
        <v>4247283</v>
      </c>
      <c r="K9" s="86" t="s">
        <v>3</v>
      </c>
      <c r="L9" s="87" t="s">
        <v>0</v>
      </c>
      <c r="M9" s="83" t="e">
        <v>#N/A</v>
      </c>
      <c r="N9" s="83" t="s">
        <v>94</v>
      </c>
      <c r="O9" s="85">
        <v>0</v>
      </c>
      <c r="P9" s="88"/>
      <c r="Q9" s="83" t="s">
        <v>95</v>
      </c>
      <c r="R9" s="89">
        <v>45586</v>
      </c>
      <c r="S9" s="89">
        <v>45597</v>
      </c>
      <c r="T9" s="89">
        <v>45603</v>
      </c>
      <c r="U9" s="85">
        <v>4247283</v>
      </c>
      <c r="V9" s="85">
        <v>0</v>
      </c>
      <c r="W9" s="85">
        <v>0</v>
      </c>
      <c r="X9" s="85">
        <v>4247283</v>
      </c>
      <c r="Y9" s="83"/>
      <c r="Z9" s="83" t="s">
        <v>96</v>
      </c>
      <c r="AA9" s="85">
        <v>4247283</v>
      </c>
      <c r="AB9" s="88" t="s">
        <v>71</v>
      </c>
      <c r="AC9" s="88" t="s">
        <v>96</v>
      </c>
      <c r="AD9" s="88" t="s">
        <v>97</v>
      </c>
      <c r="AE9" s="88">
        <v>0</v>
      </c>
      <c r="AF9" s="88">
        <v>0</v>
      </c>
      <c r="AG9" s="85">
        <v>0</v>
      </c>
      <c r="AH9" s="85">
        <v>4247283</v>
      </c>
      <c r="AI9" s="85">
        <v>0</v>
      </c>
      <c r="AJ9" s="85">
        <v>0</v>
      </c>
      <c r="AK9" s="85">
        <v>0</v>
      </c>
      <c r="AL9" s="85">
        <v>0</v>
      </c>
      <c r="AM9" s="85">
        <v>0</v>
      </c>
      <c r="AN9" s="85">
        <v>0</v>
      </c>
      <c r="AO9" s="85">
        <v>0</v>
      </c>
      <c r="AP9" s="85">
        <v>0</v>
      </c>
      <c r="AQ9" s="83"/>
      <c r="AR9" s="89"/>
      <c r="AS9" s="83"/>
      <c r="AT9" s="85">
        <v>0</v>
      </c>
    </row>
    <row r="10" spans="1:46" x14ac:dyDescent="0.35">
      <c r="A10" s="82">
        <v>891180268</v>
      </c>
      <c r="B10" s="83" t="s">
        <v>14</v>
      </c>
      <c r="C10" s="83" t="s">
        <v>15</v>
      </c>
      <c r="D10" s="83">
        <v>614184</v>
      </c>
      <c r="E10" s="83" t="s">
        <v>98</v>
      </c>
      <c r="F10" s="83" t="s">
        <v>99</v>
      </c>
      <c r="G10" s="84">
        <v>45611</v>
      </c>
      <c r="H10" s="84">
        <v>45611</v>
      </c>
      <c r="I10" s="85">
        <v>1407088</v>
      </c>
      <c r="J10" s="85">
        <v>1407088</v>
      </c>
      <c r="K10" s="86" t="s">
        <v>3</v>
      </c>
      <c r="L10" s="87" t="s">
        <v>0</v>
      </c>
      <c r="M10" s="83" t="e">
        <v>#N/A</v>
      </c>
      <c r="N10" s="83" t="s">
        <v>94</v>
      </c>
      <c r="O10" s="85">
        <v>0</v>
      </c>
      <c r="P10" s="88"/>
      <c r="Q10" s="83" t="s">
        <v>95</v>
      </c>
      <c r="R10" s="89">
        <v>45604</v>
      </c>
      <c r="S10" s="89">
        <v>45611</v>
      </c>
      <c r="T10" s="89">
        <v>45617</v>
      </c>
      <c r="U10" s="85">
        <v>1407088</v>
      </c>
      <c r="V10" s="85">
        <v>0</v>
      </c>
      <c r="W10" s="85">
        <v>0</v>
      </c>
      <c r="X10" s="85">
        <v>1407088</v>
      </c>
      <c r="Y10" s="83"/>
      <c r="Z10" s="83" t="s">
        <v>100</v>
      </c>
      <c r="AA10" s="85">
        <v>1407088</v>
      </c>
      <c r="AB10" s="88" t="s">
        <v>71</v>
      </c>
      <c r="AC10" s="88" t="s">
        <v>100</v>
      </c>
      <c r="AD10" s="88" t="s">
        <v>97</v>
      </c>
      <c r="AE10" s="88">
        <v>0</v>
      </c>
      <c r="AF10" s="88">
        <v>0</v>
      </c>
      <c r="AG10" s="85">
        <v>0</v>
      </c>
      <c r="AH10" s="85">
        <v>1407088</v>
      </c>
      <c r="AI10" s="85">
        <v>0</v>
      </c>
      <c r="AJ10" s="85">
        <v>0</v>
      </c>
      <c r="AK10" s="85">
        <v>0</v>
      </c>
      <c r="AL10" s="85">
        <v>0</v>
      </c>
      <c r="AM10" s="85">
        <v>0</v>
      </c>
      <c r="AN10" s="85">
        <v>0</v>
      </c>
      <c r="AO10" s="85">
        <v>0</v>
      </c>
      <c r="AP10" s="85">
        <v>0</v>
      </c>
      <c r="AQ10" s="83"/>
      <c r="AR10" s="89"/>
      <c r="AS10" s="83"/>
      <c r="AT10" s="85">
        <v>0</v>
      </c>
    </row>
    <row r="11" spans="1:46" x14ac:dyDescent="0.35">
      <c r="A11" s="82">
        <v>891180268</v>
      </c>
      <c r="B11" s="83" t="s">
        <v>14</v>
      </c>
      <c r="C11" s="83" t="s">
        <v>15</v>
      </c>
      <c r="D11" s="83">
        <v>547417</v>
      </c>
      <c r="E11" s="83" t="s">
        <v>110</v>
      </c>
      <c r="F11" s="83" t="s">
        <v>111</v>
      </c>
      <c r="G11" s="84">
        <v>45456</v>
      </c>
      <c r="H11" s="84">
        <v>45475</v>
      </c>
      <c r="I11" s="85">
        <v>751751</v>
      </c>
      <c r="J11" s="85">
        <v>664049</v>
      </c>
      <c r="K11" s="86" t="s">
        <v>3</v>
      </c>
      <c r="L11" s="87" t="s">
        <v>0</v>
      </c>
      <c r="M11" s="83" t="s">
        <v>112</v>
      </c>
      <c r="N11" s="83" t="s">
        <v>112</v>
      </c>
      <c r="O11" s="85">
        <v>664049</v>
      </c>
      <c r="P11" s="88">
        <v>4800064864</v>
      </c>
      <c r="Q11" s="83" t="s">
        <v>113</v>
      </c>
      <c r="R11" s="89">
        <v>45456</v>
      </c>
      <c r="S11" s="89">
        <v>45475</v>
      </c>
      <c r="T11" s="89"/>
      <c r="U11" s="85">
        <v>751751</v>
      </c>
      <c r="V11" s="85">
        <v>0</v>
      </c>
      <c r="W11" s="85">
        <v>0</v>
      </c>
      <c r="X11" s="85">
        <v>0</v>
      </c>
      <c r="Y11" s="83"/>
      <c r="Z11" s="83"/>
      <c r="AA11" s="85">
        <v>0</v>
      </c>
      <c r="AB11" s="88"/>
      <c r="AC11" s="88"/>
      <c r="AD11" s="88"/>
      <c r="AE11" s="88"/>
      <c r="AF11" s="88"/>
      <c r="AG11" s="85">
        <v>0</v>
      </c>
      <c r="AH11" s="85">
        <v>0</v>
      </c>
      <c r="AI11" s="85">
        <v>0</v>
      </c>
      <c r="AJ11" s="85">
        <v>0</v>
      </c>
      <c r="AK11" s="85">
        <v>0</v>
      </c>
      <c r="AL11" s="85">
        <v>664049</v>
      </c>
      <c r="AM11" s="85">
        <v>0</v>
      </c>
      <c r="AN11" s="85">
        <v>0</v>
      </c>
      <c r="AO11" s="85">
        <v>751751</v>
      </c>
      <c r="AP11" s="85">
        <v>0</v>
      </c>
      <c r="AQ11" s="83">
        <v>4800064864</v>
      </c>
      <c r="AR11" s="89">
        <v>45524</v>
      </c>
      <c r="AS11" s="83" t="s">
        <v>151</v>
      </c>
      <c r="AT11" s="85">
        <v>87702</v>
      </c>
    </row>
    <row r="12" spans="1:46" x14ac:dyDescent="0.35">
      <c r="A12" s="82">
        <v>891180268</v>
      </c>
      <c r="B12" s="83" t="s">
        <v>14</v>
      </c>
      <c r="C12" s="83" t="s">
        <v>15</v>
      </c>
      <c r="D12" s="83">
        <v>584172</v>
      </c>
      <c r="E12" s="83" t="s">
        <v>114</v>
      </c>
      <c r="F12" s="83" t="s">
        <v>115</v>
      </c>
      <c r="G12" s="84">
        <v>45534</v>
      </c>
      <c r="H12" s="84">
        <v>45539</v>
      </c>
      <c r="I12" s="85">
        <v>284600</v>
      </c>
      <c r="J12" s="85">
        <v>284600</v>
      </c>
      <c r="K12" s="86" t="s">
        <v>3</v>
      </c>
      <c r="L12" s="87" t="s">
        <v>0</v>
      </c>
      <c r="M12" s="83" t="e">
        <v>#N/A</v>
      </c>
      <c r="N12" s="83" t="s">
        <v>112</v>
      </c>
      <c r="O12" s="85">
        <v>284600</v>
      </c>
      <c r="P12" s="88">
        <v>1222510264</v>
      </c>
      <c r="Q12" s="83" t="s">
        <v>113</v>
      </c>
      <c r="R12" s="89">
        <v>45534</v>
      </c>
      <c r="S12" s="89">
        <v>45539</v>
      </c>
      <c r="T12" s="89"/>
      <c r="U12" s="85">
        <v>284600</v>
      </c>
      <c r="V12" s="85">
        <v>0</v>
      </c>
      <c r="W12" s="85">
        <v>0</v>
      </c>
      <c r="X12" s="85">
        <v>0</v>
      </c>
      <c r="Y12" s="83"/>
      <c r="Z12" s="83"/>
      <c r="AA12" s="85">
        <v>0</v>
      </c>
      <c r="AB12" s="88"/>
      <c r="AC12" s="88"/>
      <c r="AD12" s="88"/>
      <c r="AE12" s="88"/>
      <c r="AF12" s="88"/>
      <c r="AG12" s="85">
        <v>0</v>
      </c>
      <c r="AH12" s="85">
        <v>0</v>
      </c>
      <c r="AI12" s="85">
        <v>0</v>
      </c>
      <c r="AJ12" s="85">
        <v>0</v>
      </c>
      <c r="AK12" s="85">
        <v>0</v>
      </c>
      <c r="AL12" s="85">
        <v>284600</v>
      </c>
      <c r="AM12" s="85">
        <v>0</v>
      </c>
      <c r="AN12" s="85">
        <v>0</v>
      </c>
      <c r="AO12" s="85">
        <v>0</v>
      </c>
      <c r="AP12" s="85">
        <v>0</v>
      </c>
      <c r="AQ12" s="83"/>
      <c r="AR12" s="89"/>
      <c r="AS12" s="83"/>
      <c r="AT12" s="85">
        <v>0</v>
      </c>
    </row>
    <row r="13" spans="1:46" x14ac:dyDescent="0.35">
      <c r="A13" s="82">
        <v>891180268</v>
      </c>
      <c r="B13" s="83" t="s">
        <v>14</v>
      </c>
      <c r="C13" s="83" t="s">
        <v>15</v>
      </c>
      <c r="D13" s="83">
        <v>573926</v>
      </c>
      <c r="E13" s="83" t="s">
        <v>124</v>
      </c>
      <c r="F13" s="83" t="s">
        <v>125</v>
      </c>
      <c r="G13" s="84">
        <v>45546</v>
      </c>
      <c r="H13" s="84">
        <v>45546</v>
      </c>
      <c r="I13" s="85">
        <v>14459392</v>
      </c>
      <c r="J13" s="85">
        <v>14459392</v>
      </c>
      <c r="K13" s="86" t="s">
        <v>3</v>
      </c>
      <c r="L13" s="87" t="s">
        <v>0</v>
      </c>
      <c r="M13" s="83" t="e">
        <v>#N/A</v>
      </c>
      <c r="N13" s="83" t="s">
        <v>126</v>
      </c>
      <c r="O13" s="85">
        <v>11443892</v>
      </c>
      <c r="P13" s="88">
        <v>1222544013</v>
      </c>
      <c r="Q13" s="83" t="s">
        <v>127</v>
      </c>
      <c r="R13" s="89">
        <v>45513</v>
      </c>
      <c r="S13" s="89">
        <v>45546</v>
      </c>
      <c r="T13" s="89"/>
      <c r="U13" s="85">
        <v>14459392</v>
      </c>
      <c r="V13" s="85">
        <v>3015500</v>
      </c>
      <c r="W13" s="85">
        <v>0</v>
      </c>
      <c r="X13" s="85">
        <v>0</v>
      </c>
      <c r="Y13" s="83"/>
      <c r="Z13" s="83"/>
      <c r="AA13" s="85">
        <v>3015500</v>
      </c>
      <c r="AB13" s="88" t="s">
        <v>128</v>
      </c>
      <c r="AC13" s="88" t="s">
        <v>129</v>
      </c>
      <c r="AD13" s="88" t="s">
        <v>130</v>
      </c>
      <c r="AE13" s="88" t="s">
        <v>104</v>
      </c>
      <c r="AF13" s="88" t="s">
        <v>105</v>
      </c>
      <c r="AG13" s="85">
        <v>0</v>
      </c>
      <c r="AH13" s="85">
        <v>0</v>
      </c>
      <c r="AI13" s="85">
        <v>0</v>
      </c>
      <c r="AJ13" s="85">
        <v>0</v>
      </c>
      <c r="AK13" s="85">
        <v>3015500</v>
      </c>
      <c r="AL13" s="85">
        <v>11443892</v>
      </c>
      <c r="AM13" s="85">
        <v>0</v>
      </c>
      <c r="AN13" s="85">
        <v>0</v>
      </c>
      <c r="AO13" s="85">
        <v>0</v>
      </c>
      <c r="AP13" s="85">
        <v>0</v>
      </c>
      <c r="AQ13" s="83"/>
      <c r="AR13" s="89"/>
      <c r="AS13" s="83"/>
      <c r="AT13" s="85">
        <v>0</v>
      </c>
    </row>
    <row r="14" spans="1:46" x14ac:dyDescent="0.35">
      <c r="A14" s="82">
        <v>891180268</v>
      </c>
      <c r="B14" s="83" t="s">
        <v>14</v>
      </c>
      <c r="C14" s="83" t="s">
        <v>15</v>
      </c>
      <c r="D14" s="83">
        <v>402012</v>
      </c>
      <c r="E14" s="83" t="s">
        <v>138</v>
      </c>
      <c r="F14" s="83" t="s">
        <v>139</v>
      </c>
      <c r="G14" s="84">
        <v>45126</v>
      </c>
      <c r="H14" s="84">
        <v>45126</v>
      </c>
      <c r="I14" s="85">
        <v>219201</v>
      </c>
      <c r="J14" s="85">
        <v>30235</v>
      </c>
      <c r="K14" s="86" t="s">
        <v>3</v>
      </c>
      <c r="L14" s="87" t="s">
        <v>0</v>
      </c>
      <c r="M14" s="83" t="s">
        <v>133</v>
      </c>
      <c r="N14" s="83" t="s">
        <v>133</v>
      </c>
      <c r="O14" s="85">
        <v>0</v>
      </c>
      <c r="P14" s="88"/>
      <c r="Q14" s="83" t="s">
        <v>127</v>
      </c>
      <c r="R14" s="89">
        <v>45105</v>
      </c>
      <c r="S14" s="89">
        <v>45126</v>
      </c>
      <c r="T14" s="89"/>
      <c r="U14" s="85">
        <v>219201</v>
      </c>
      <c r="V14" s="85">
        <v>30235</v>
      </c>
      <c r="W14" s="85">
        <v>0</v>
      </c>
      <c r="X14" s="85">
        <v>0</v>
      </c>
      <c r="Y14" s="83"/>
      <c r="Z14" s="83"/>
      <c r="AA14" s="85">
        <v>30235</v>
      </c>
      <c r="AB14" s="88" t="s">
        <v>128</v>
      </c>
      <c r="AC14" s="88" t="s">
        <v>140</v>
      </c>
      <c r="AD14" s="88" t="s">
        <v>135</v>
      </c>
      <c r="AE14" s="88" t="s">
        <v>136</v>
      </c>
      <c r="AF14" s="88" t="s">
        <v>137</v>
      </c>
      <c r="AG14" s="85">
        <v>0</v>
      </c>
      <c r="AH14" s="85">
        <v>0</v>
      </c>
      <c r="AI14" s="85">
        <v>0</v>
      </c>
      <c r="AJ14" s="85">
        <v>0</v>
      </c>
      <c r="AK14" s="85">
        <v>30235</v>
      </c>
      <c r="AL14" s="85">
        <v>0</v>
      </c>
      <c r="AM14" s="85">
        <v>0</v>
      </c>
      <c r="AN14" s="85">
        <v>0</v>
      </c>
      <c r="AO14" s="85">
        <v>188966</v>
      </c>
      <c r="AP14" s="85">
        <v>0</v>
      </c>
      <c r="AQ14" s="83">
        <v>4800062320</v>
      </c>
      <c r="AR14" s="89">
        <v>45314</v>
      </c>
      <c r="AS14" s="83" t="s">
        <v>150</v>
      </c>
      <c r="AT14" s="85">
        <v>1245906</v>
      </c>
    </row>
    <row r="15" spans="1:46" x14ac:dyDescent="0.35">
      <c r="A15" s="82">
        <v>891180268</v>
      </c>
      <c r="B15" s="83" t="s">
        <v>14</v>
      </c>
      <c r="C15" s="83" t="s">
        <v>15</v>
      </c>
      <c r="D15" s="83">
        <v>414289</v>
      </c>
      <c r="E15" s="83" t="s">
        <v>131</v>
      </c>
      <c r="F15" s="83" t="s">
        <v>132</v>
      </c>
      <c r="G15" s="84">
        <v>45135</v>
      </c>
      <c r="H15" s="84">
        <v>45149</v>
      </c>
      <c r="I15" s="85">
        <v>78900</v>
      </c>
      <c r="J15" s="85">
        <v>8200</v>
      </c>
      <c r="K15" s="86" t="s">
        <v>3</v>
      </c>
      <c r="L15" s="87" t="s">
        <v>0</v>
      </c>
      <c r="M15" s="83" t="s">
        <v>133</v>
      </c>
      <c r="N15" s="83" t="s">
        <v>133</v>
      </c>
      <c r="O15" s="85">
        <v>0</v>
      </c>
      <c r="P15" s="88"/>
      <c r="Q15" s="83" t="s">
        <v>127</v>
      </c>
      <c r="R15" s="89">
        <v>45135</v>
      </c>
      <c r="S15" s="89">
        <v>45149</v>
      </c>
      <c r="T15" s="89"/>
      <c r="U15" s="85">
        <v>78900</v>
      </c>
      <c r="V15" s="85">
        <v>8200</v>
      </c>
      <c r="W15" s="85">
        <v>0</v>
      </c>
      <c r="X15" s="85">
        <v>0</v>
      </c>
      <c r="Y15" s="83"/>
      <c r="Z15" s="83"/>
      <c r="AA15" s="85">
        <v>8200</v>
      </c>
      <c r="AB15" s="88" t="s">
        <v>128</v>
      </c>
      <c r="AC15" s="88" t="s">
        <v>134</v>
      </c>
      <c r="AD15" s="88" t="s">
        <v>135</v>
      </c>
      <c r="AE15" s="88" t="s">
        <v>136</v>
      </c>
      <c r="AF15" s="88" t="s">
        <v>137</v>
      </c>
      <c r="AG15" s="85">
        <v>0</v>
      </c>
      <c r="AH15" s="85">
        <v>0</v>
      </c>
      <c r="AI15" s="85">
        <v>0</v>
      </c>
      <c r="AJ15" s="85">
        <v>0</v>
      </c>
      <c r="AK15" s="85">
        <v>8200</v>
      </c>
      <c r="AL15" s="85">
        <v>0</v>
      </c>
      <c r="AM15" s="85">
        <v>0</v>
      </c>
      <c r="AN15" s="85">
        <v>0</v>
      </c>
      <c r="AO15" s="85">
        <v>70700</v>
      </c>
      <c r="AP15" s="85">
        <v>0</v>
      </c>
      <c r="AQ15" s="83">
        <v>4800062320</v>
      </c>
      <c r="AR15" s="89">
        <v>45314</v>
      </c>
      <c r="AS15" s="83" t="s">
        <v>150</v>
      </c>
      <c r="AT15" s="85">
        <v>1245906</v>
      </c>
    </row>
    <row r="16" spans="1:46" x14ac:dyDescent="0.35">
      <c r="A16" s="90"/>
      <c r="B16" s="91"/>
      <c r="C16" s="91"/>
      <c r="D16" s="91"/>
      <c r="E16" s="91"/>
      <c r="F16" s="91"/>
      <c r="G16" s="92"/>
      <c r="H16" s="92"/>
      <c r="I16" s="93"/>
      <c r="J16" s="93"/>
      <c r="K16" s="91"/>
      <c r="L16" s="91"/>
      <c r="M16" s="91"/>
      <c r="N16" s="91"/>
      <c r="O16" s="91"/>
      <c r="P16" s="90"/>
      <c r="Q16" s="91"/>
      <c r="R16" s="91"/>
      <c r="S16" s="91"/>
      <c r="T16" s="91"/>
      <c r="U16" s="91"/>
      <c r="V16" s="91"/>
      <c r="W16" s="91"/>
      <c r="X16" s="91"/>
      <c r="Y16" s="91"/>
      <c r="Z16" s="91"/>
      <c r="AA16" s="91"/>
      <c r="AB16" s="90"/>
      <c r="AC16" s="90"/>
      <c r="AD16" s="90"/>
      <c r="AE16" s="90"/>
      <c r="AF16" s="90"/>
      <c r="AG16" s="91"/>
      <c r="AH16" s="91"/>
      <c r="AI16" s="91"/>
      <c r="AJ16" s="91"/>
      <c r="AK16" s="91"/>
      <c r="AL16" s="91"/>
      <c r="AM16" s="91"/>
      <c r="AN16" s="91"/>
      <c r="AO16" s="91"/>
      <c r="AP16" s="91"/>
      <c r="AQ16" s="91"/>
      <c r="AR16" s="91"/>
      <c r="AS16" s="91"/>
      <c r="AT16" s="91"/>
    </row>
  </sheetData>
  <autoFilter ref="A1:AW15">
    <sortState ref="A2:AX15">
      <sortCondition ref="N1"/>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abSelected="1" topLeftCell="A7" workbookViewId="0">
      <selection activeCell="I26" sqref="I26"/>
    </sheetView>
  </sheetViews>
  <sheetFormatPr baseColWidth="10" defaultRowHeight="12.5" x14ac:dyDescent="0.25"/>
  <cols>
    <col min="1" max="1" width="1" style="8" customWidth="1"/>
    <col min="2" max="2" width="10.90625" style="8"/>
    <col min="3" max="3" width="17.54296875" style="8" customWidth="1"/>
    <col min="4" max="4" width="11.54296875" style="8" customWidth="1"/>
    <col min="5" max="8" width="10.90625" style="8"/>
    <col min="9" max="9" width="22.54296875" style="8" customWidth="1"/>
    <col min="10" max="10" width="14" style="8" customWidth="1"/>
    <col min="11" max="11" width="1.7265625" style="8" customWidth="1"/>
    <col min="12" max="256" width="10.90625" style="8"/>
    <col min="257" max="257" width="1" style="8" customWidth="1"/>
    <col min="258" max="258" width="10.90625" style="8"/>
    <col min="259" max="259" width="17.54296875" style="8" customWidth="1"/>
    <col min="260" max="260" width="11.54296875" style="8" customWidth="1"/>
    <col min="261" max="264" width="10.90625" style="8"/>
    <col min="265" max="265" width="22.54296875" style="8" customWidth="1"/>
    <col min="266" max="266" width="14" style="8" customWidth="1"/>
    <col min="267" max="267" width="1.7265625" style="8" customWidth="1"/>
    <col min="268" max="512" width="10.90625" style="8"/>
    <col min="513" max="513" width="1" style="8" customWidth="1"/>
    <col min="514" max="514" width="10.90625" style="8"/>
    <col min="515" max="515" width="17.54296875" style="8" customWidth="1"/>
    <col min="516" max="516" width="11.54296875" style="8" customWidth="1"/>
    <col min="517" max="520" width="10.90625" style="8"/>
    <col min="521" max="521" width="22.54296875" style="8" customWidth="1"/>
    <col min="522" max="522" width="14" style="8" customWidth="1"/>
    <col min="523" max="523" width="1.7265625" style="8" customWidth="1"/>
    <col min="524" max="768" width="10.90625" style="8"/>
    <col min="769" max="769" width="1" style="8" customWidth="1"/>
    <col min="770" max="770" width="10.90625" style="8"/>
    <col min="771" max="771" width="17.54296875" style="8" customWidth="1"/>
    <col min="772" max="772" width="11.54296875" style="8" customWidth="1"/>
    <col min="773" max="776" width="10.90625" style="8"/>
    <col min="777" max="777" width="22.54296875" style="8" customWidth="1"/>
    <col min="778" max="778" width="14" style="8" customWidth="1"/>
    <col min="779" max="779" width="1.7265625" style="8" customWidth="1"/>
    <col min="780" max="1024" width="10.90625" style="8"/>
    <col min="1025" max="1025" width="1" style="8" customWidth="1"/>
    <col min="1026" max="1026" width="10.90625" style="8"/>
    <col min="1027" max="1027" width="17.54296875" style="8" customWidth="1"/>
    <col min="1028" max="1028" width="11.54296875" style="8" customWidth="1"/>
    <col min="1029" max="1032" width="10.90625" style="8"/>
    <col min="1033" max="1033" width="22.54296875" style="8" customWidth="1"/>
    <col min="1034" max="1034" width="14" style="8" customWidth="1"/>
    <col min="1035" max="1035" width="1.7265625" style="8" customWidth="1"/>
    <col min="1036" max="1280" width="10.90625" style="8"/>
    <col min="1281" max="1281" width="1" style="8" customWidth="1"/>
    <col min="1282" max="1282" width="10.90625" style="8"/>
    <col min="1283" max="1283" width="17.54296875" style="8" customWidth="1"/>
    <col min="1284" max="1284" width="11.54296875" style="8" customWidth="1"/>
    <col min="1285" max="1288" width="10.90625" style="8"/>
    <col min="1289" max="1289" width="22.54296875" style="8" customWidth="1"/>
    <col min="1290" max="1290" width="14" style="8" customWidth="1"/>
    <col min="1291" max="1291" width="1.7265625" style="8" customWidth="1"/>
    <col min="1292" max="1536" width="10.90625" style="8"/>
    <col min="1537" max="1537" width="1" style="8" customWidth="1"/>
    <col min="1538" max="1538" width="10.90625" style="8"/>
    <col min="1539" max="1539" width="17.54296875" style="8" customWidth="1"/>
    <col min="1540" max="1540" width="11.54296875" style="8" customWidth="1"/>
    <col min="1541" max="1544" width="10.90625" style="8"/>
    <col min="1545" max="1545" width="22.54296875" style="8" customWidth="1"/>
    <col min="1546" max="1546" width="14" style="8" customWidth="1"/>
    <col min="1547" max="1547" width="1.7265625" style="8" customWidth="1"/>
    <col min="1548" max="1792" width="10.90625" style="8"/>
    <col min="1793" max="1793" width="1" style="8" customWidth="1"/>
    <col min="1794" max="1794" width="10.90625" style="8"/>
    <col min="1795" max="1795" width="17.54296875" style="8" customWidth="1"/>
    <col min="1796" max="1796" width="11.54296875" style="8" customWidth="1"/>
    <col min="1797" max="1800" width="10.90625" style="8"/>
    <col min="1801" max="1801" width="22.54296875" style="8" customWidth="1"/>
    <col min="1802" max="1802" width="14" style="8" customWidth="1"/>
    <col min="1803" max="1803" width="1.7265625" style="8" customWidth="1"/>
    <col min="1804" max="2048" width="10.90625" style="8"/>
    <col min="2049" max="2049" width="1" style="8" customWidth="1"/>
    <col min="2050" max="2050" width="10.90625" style="8"/>
    <col min="2051" max="2051" width="17.54296875" style="8" customWidth="1"/>
    <col min="2052" max="2052" width="11.54296875" style="8" customWidth="1"/>
    <col min="2053" max="2056" width="10.90625" style="8"/>
    <col min="2057" max="2057" width="22.54296875" style="8" customWidth="1"/>
    <col min="2058" max="2058" width="14" style="8" customWidth="1"/>
    <col min="2059" max="2059" width="1.7265625" style="8" customWidth="1"/>
    <col min="2060" max="2304" width="10.90625" style="8"/>
    <col min="2305" max="2305" width="1" style="8" customWidth="1"/>
    <col min="2306" max="2306" width="10.90625" style="8"/>
    <col min="2307" max="2307" width="17.54296875" style="8" customWidth="1"/>
    <col min="2308" max="2308" width="11.54296875" style="8" customWidth="1"/>
    <col min="2309" max="2312" width="10.90625" style="8"/>
    <col min="2313" max="2313" width="22.54296875" style="8" customWidth="1"/>
    <col min="2314" max="2314" width="14" style="8" customWidth="1"/>
    <col min="2315" max="2315" width="1.7265625" style="8" customWidth="1"/>
    <col min="2316" max="2560" width="10.90625" style="8"/>
    <col min="2561" max="2561" width="1" style="8" customWidth="1"/>
    <col min="2562" max="2562" width="10.90625" style="8"/>
    <col min="2563" max="2563" width="17.54296875" style="8" customWidth="1"/>
    <col min="2564" max="2564" width="11.54296875" style="8" customWidth="1"/>
    <col min="2565" max="2568" width="10.90625" style="8"/>
    <col min="2569" max="2569" width="22.54296875" style="8" customWidth="1"/>
    <col min="2570" max="2570" width="14" style="8" customWidth="1"/>
    <col min="2571" max="2571" width="1.7265625" style="8" customWidth="1"/>
    <col min="2572" max="2816" width="10.90625" style="8"/>
    <col min="2817" max="2817" width="1" style="8" customWidth="1"/>
    <col min="2818" max="2818" width="10.90625" style="8"/>
    <col min="2819" max="2819" width="17.54296875" style="8" customWidth="1"/>
    <col min="2820" max="2820" width="11.54296875" style="8" customWidth="1"/>
    <col min="2821" max="2824" width="10.90625" style="8"/>
    <col min="2825" max="2825" width="22.54296875" style="8" customWidth="1"/>
    <col min="2826" max="2826" width="14" style="8" customWidth="1"/>
    <col min="2827" max="2827" width="1.7265625" style="8" customWidth="1"/>
    <col min="2828" max="3072" width="10.90625" style="8"/>
    <col min="3073" max="3073" width="1" style="8" customWidth="1"/>
    <col min="3074" max="3074" width="10.90625" style="8"/>
    <col min="3075" max="3075" width="17.54296875" style="8" customWidth="1"/>
    <col min="3076" max="3076" width="11.54296875" style="8" customWidth="1"/>
    <col min="3077" max="3080" width="10.90625" style="8"/>
    <col min="3081" max="3081" width="22.54296875" style="8" customWidth="1"/>
    <col min="3082" max="3082" width="14" style="8" customWidth="1"/>
    <col min="3083" max="3083" width="1.7265625" style="8" customWidth="1"/>
    <col min="3084" max="3328" width="10.90625" style="8"/>
    <col min="3329" max="3329" width="1" style="8" customWidth="1"/>
    <col min="3330" max="3330" width="10.90625" style="8"/>
    <col min="3331" max="3331" width="17.54296875" style="8" customWidth="1"/>
    <col min="3332" max="3332" width="11.54296875" style="8" customWidth="1"/>
    <col min="3333" max="3336" width="10.90625" style="8"/>
    <col min="3337" max="3337" width="22.54296875" style="8" customWidth="1"/>
    <col min="3338" max="3338" width="14" style="8" customWidth="1"/>
    <col min="3339" max="3339" width="1.7265625" style="8" customWidth="1"/>
    <col min="3340" max="3584" width="10.90625" style="8"/>
    <col min="3585" max="3585" width="1" style="8" customWidth="1"/>
    <col min="3586" max="3586" width="10.90625" style="8"/>
    <col min="3587" max="3587" width="17.54296875" style="8" customWidth="1"/>
    <col min="3588" max="3588" width="11.54296875" style="8" customWidth="1"/>
    <col min="3589" max="3592" width="10.90625" style="8"/>
    <col min="3593" max="3593" width="22.54296875" style="8" customWidth="1"/>
    <col min="3594" max="3594" width="14" style="8" customWidth="1"/>
    <col min="3595" max="3595" width="1.7265625" style="8" customWidth="1"/>
    <col min="3596" max="3840" width="10.90625" style="8"/>
    <col min="3841" max="3841" width="1" style="8" customWidth="1"/>
    <col min="3842" max="3842" width="10.90625" style="8"/>
    <col min="3843" max="3843" width="17.54296875" style="8" customWidth="1"/>
    <col min="3844" max="3844" width="11.54296875" style="8" customWidth="1"/>
    <col min="3845" max="3848" width="10.90625" style="8"/>
    <col min="3849" max="3849" width="22.54296875" style="8" customWidth="1"/>
    <col min="3850" max="3850" width="14" style="8" customWidth="1"/>
    <col min="3851" max="3851" width="1.7265625" style="8" customWidth="1"/>
    <col min="3852" max="4096" width="10.90625" style="8"/>
    <col min="4097" max="4097" width="1" style="8" customWidth="1"/>
    <col min="4098" max="4098" width="10.90625" style="8"/>
    <col min="4099" max="4099" width="17.54296875" style="8" customWidth="1"/>
    <col min="4100" max="4100" width="11.54296875" style="8" customWidth="1"/>
    <col min="4101" max="4104" width="10.90625" style="8"/>
    <col min="4105" max="4105" width="22.54296875" style="8" customWidth="1"/>
    <col min="4106" max="4106" width="14" style="8" customWidth="1"/>
    <col min="4107" max="4107" width="1.7265625" style="8" customWidth="1"/>
    <col min="4108" max="4352" width="10.90625" style="8"/>
    <col min="4353" max="4353" width="1" style="8" customWidth="1"/>
    <col min="4354" max="4354" width="10.90625" style="8"/>
    <col min="4355" max="4355" width="17.54296875" style="8" customWidth="1"/>
    <col min="4356" max="4356" width="11.54296875" style="8" customWidth="1"/>
    <col min="4357" max="4360" width="10.90625" style="8"/>
    <col min="4361" max="4361" width="22.54296875" style="8" customWidth="1"/>
    <col min="4362" max="4362" width="14" style="8" customWidth="1"/>
    <col min="4363" max="4363" width="1.7265625" style="8" customWidth="1"/>
    <col min="4364" max="4608" width="10.90625" style="8"/>
    <col min="4609" max="4609" width="1" style="8" customWidth="1"/>
    <col min="4610" max="4610" width="10.90625" style="8"/>
    <col min="4611" max="4611" width="17.54296875" style="8" customWidth="1"/>
    <col min="4612" max="4612" width="11.54296875" style="8" customWidth="1"/>
    <col min="4613" max="4616" width="10.90625" style="8"/>
    <col min="4617" max="4617" width="22.54296875" style="8" customWidth="1"/>
    <col min="4618" max="4618" width="14" style="8" customWidth="1"/>
    <col min="4619" max="4619" width="1.7265625" style="8" customWidth="1"/>
    <col min="4620" max="4864" width="10.90625" style="8"/>
    <col min="4865" max="4865" width="1" style="8" customWidth="1"/>
    <col min="4866" max="4866" width="10.90625" style="8"/>
    <col min="4867" max="4867" width="17.54296875" style="8" customWidth="1"/>
    <col min="4868" max="4868" width="11.54296875" style="8" customWidth="1"/>
    <col min="4869" max="4872" width="10.90625" style="8"/>
    <col min="4873" max="4873" width="22.54296875" style="8" customWidth="1"/>
    <col min="4874" max="4874" width="14" style="8" customWidth="1"/>
    <col min="4875" max="4875" width="1.7265625" style="8" customWidth="1"/>
    <col min="4876" max="5120" width="10.90625" style="8"/>
    <col min="5121" max="5121" width="1" style="8" customWidth="1"/>
    <col min="5122" max="5122" width="10.90625" style="8"/>
    <col min="5123" max="5123" width="17.54296875" style="8" customWidth="1"/>
    <col min="5124" max="5124" width="11.54296875" style="8" customWidth="1"/>
    <col min="5125" max="5128" width="10.90625" style="8"/>
    <col min="5129" max="5129" width="22.54296875" style="8" customWidth="1"/>
    <col min="5130" max="5130" width="14" style="8" customWidth="1"/>
    <col min="5131" max="5131" width="1.7265625" style="8" customWidth="1"/>
    <col min="5132" max="5376" width="10.90625" style="8"/>
    <col min="5377" max="5377" width="1" style="8" customWidth="1"/>
    <col min="5378" max="5378" width="10.90625" style="8"/>
    <col min="5379" max="5379" width="17.54296875" style="8" customWidth="1"/>
    <col min="5380" max="5380" width="11.54296875" style="8" customWidth="1"/>
    <col min="5381" max="5384" width="10.90625" style="8"/>
    <col min="5385" max="5385" width="22.54296875" style="8" customWidth="1"/>
    <col min="5386" max="5386" width="14" style="8" customWidth="1"/>
    <col min="5387" max="5387" width="1.7265625" style="8" customWidth="1"/>
    <col min="5388" max="5632" width="10.90625" style="8"/>
    <col min="5633" max="5633" width="1" style="8" customWidth="1"/>
    <col min="5634" max="5634" width="10.90625" style="8"/>
    <col min="5635" max="5635" width="17.54296875" style="8" customWidth="1"/>
    <col min="5636" max="5636" width="11.54296875" style="8" customWidth="1"/>
    <col min="5637" max="5640" width="10.90625" style="8"/>
    <col min="5641" max="5641" width="22.54296875" style="8" customWidth="1"/>
    <col min="5642" max="5642" width="14" style="8" customWidth="1"/>
    <col min="5643" max="5643" width="1.7265625" style="8" customWidth="1"/>
    <col min="5644" max="5888" width="10.90625" style="8"/>
    <col min="5889" max="5889" width="1" style="8" customWidth="1"/>
    <col min="5890" max="5890" width="10.90625" style="8"/>
    <col min="5891" max="5891" width="17.54296875" style="8" customWidth="1"/>
    <col min="5892" max="5892" width="11.54296875" style="8" customWidth="1"/>
    <col min="5893" max="5896" width="10.90625" style="8"/>
    <col min="5897" max="5897" width="22.54296875" style="8" customWidth="1"/>
    <col min="5898" max="5898" width="14" style="8" customWidth="1"/>
    <col min="5899" max="5899" width="1.7265625" style="8" customWidth="1"/>
    <col min="5900" max="6144" width="10.90625" style="8"/>
    <col min="6145" max="6145" width="1" style="8" customWidth="1"/>
    <col min="6146" max="6146" width="10.90625" style="8"/>
    <col min="6147" max="6147" width="17.54296875" style="8" customWidth="1"/>
    <col min="6148" max="6148" width="11.54296875" style="8" customWidth="1"/>
    <col min="6149" max="6152" width="10.90625" style="8"/>
    <col min="6153" max="6153" width="22.54296875" style="8" customWidth="1"/>
    <col min="6154" max="6154" width="14" style="8" customWidth="1"/>
    <col min="6155" max="6155" width="1.7265625" style="8" customWidth="1"/>
    <col min="6156" max="6400" width="10.90625" style="8"/>
    <col min="6401" max="6401" width="1" style="8" customWidth="1"/>
    <col min="6402" max="6402" width="10.90625" style="8"/>
    <col min="6403" max="6403" width="17.54296875" style="8" customWidth="1"/>
    <col min="6404" max="6404" width="11.54296875" style="8" customWidth="1"/>
    <col min="6405" max="6408" width="10.90625" style="8"/>
    <col min="6409" max="6409" width="22.54296875" style="8" customWidth="1"/>
    <col min="6410" max="6410" width="14" style="8" customWidth="1"/>
    <col min="6411" max="6411" width="1.7265625" style="8" customWidth="1"/>
    <col min="6412" max="6656" width="10.90625" style="8"/>
    <col min="6657" max="6657" width="1" style="8" customWidth="1"/>
    <col min="6658" max="6658" width="10.90625" style="8"/>
    <col min="6659" max="6659" width="17.54296875" style="8" customWidth="1"/>
    <col min="6660" max="6660" width="11.54296875" style="8" customWidth="1"/>
    <col min="6661" max="6664" width="10.90625" style="8"/>
    <col min="6665" max="6665" width="22.54296875" style="8" customWidth="1"/>
    <col min="6666" max="6666" width="14" style="8" customWidth="1"/>
    <col min="6667" max="6667" width="1.7265625" style="8" customWidth="1"/>
    <col min="6668" max="6912" width="10.90625" style="8"/>
    <col min="6913" max="6913" width="1" style="8" customWidth="1"/>
    <col min="6914" max="6914" width="10.90625" style="8"/>
    <col min="6915" max="6915" width="17.54296875" style="8" customWidth="1"/>
    <col min="6916" max="6916" width="11.54296875" style="8" customWidth="1"/>
    <col min="6917" max="6920" width="10.90625" style="8"/>
    <col min="6921" max="6921" width="22.54296875" style="8" customWidth="1"/>
    <col min="6922" max="6922" width="14" style="8" customWidth="1"/>
    <col min="6923" max="6923" width="1.7265625" style="8" customWidth="1"/>
    <col min="6924" max="7168" width="10.90625" style="8"/>
    <col min="7169" max="7169" width="1" style="8" customWidth="1"/>
    <col min="7170" max="7170" width="10.90625" style="8"/>
    <col min="7171" max="7171" width="17.54296875" style="8" customWidth="1"/>
    <col min="7172" max="7172" width="11.54296875" style="8" customWidth="1"/>
    <col min="7173" max="7176" width="10.90625" style="8"/>
    <col min="7177" max="7177" width="22.54296875" style="8" customWidth="1"/>
    <col min="7178" max="7178" width="14" style="8" customWidth="1"/>
    <col min="7179" max="7179" width="1.7265625" style="8" customWidth="1"/>
    <col min="7180" max="7424" width="10.90625" style="8"/>
    <col min="7425" max="7425" width="1" style="8" customWidth="1"/>
    <col min="7426" max="7426" width="10.90625" style="8"/>
    <col min="7427" max="7427" width="17.54296875" style="8" customWidth="1"/>
    <col min="7428" max="7428" width="11.54296875" style="8" customWidth="1"/>
    <col min="7429" max="7432" width="10.90625" style="8"/>
    <col min="7433" max="7433" width="22.54296875" style="8" customWidth="1"/>
    <col min="7434" max="7434" width="14" style="8" customWidth="1"/>
    <col min="7435" max="7435" width="1.7265625" style="8" customWidth="1"/>
    <col min="7436" max="7680" width="10.90625" style="8"/>
    <col min="7681" max="7681" width="1" style="8" customWidth="1"/>
    <col min="7682" max="7682" width="10.90625" style="8"/>
    <col min="7683" max="7683" width="17.54296875" style="8" customWidth="1"/>
    <col min="7684" max="7684" width="11.54296875" style="8" customWidth="1"/>
    <col min="7685" max="7688" width="10.90625" style="8"/>
    <col min="7689" max="7689" width="22.54296875" style="8" customWidth="1"/>
    <col min="7690" max="7690" width="14" style="8" customWidth="1"/>
    <col min="7691" max="7691" width="1.7265625" style="8" customWidth="1"/>
    <col min="7692" max="7936" width="10.90625" style="8"/>
    <col min="7937" max="7937" width="1" style="8" customWidth="1"/>
    <col min="7938" max="7938" width="10.90625" style="8"/>
    <col min="7939" max="7939" width="17.54296875" style="8" customWidth="1"/>
    <col min="7940" max="7940" width="11.54296875" style="8" customWidth="1"/>
    <col min="7941" max="7944" width="10.90625" style="8"/>
    <col min="7945" max="7945" width="22.54296875" style="8" customWidth="1"/>
    <col min="7946" max="7946" width="14" style="8" customWidth="1"/>
    <col min="7947" max="7947" width="1.7265625" style="8" customWidth="1"/>
    <col min="7948" max="8192" width="10.90625" style="8"/>
    <col min="8193" max="8193" width="1" style="8" customWidth="1"/>
    <col min="8194" max="8194" width="10.90625" style="8"/>
    <col min="8195" max="8195" width="17.54296875" style="8" customWidth="1"/>
    <col min="8196" max="8196" width="11.54296875" style="8" customWidth="1"/>
    <col min="8197" max="8200" width="10.90625" style="8"/>
    <col min="8201" max="8201" width="22.54296875" style="8" customWidth="1"/>
    <col min="8202" max="8202" width="14" style="8" customWidth="1"/>
    <col min="8203" max="8203" width="1.7265625" style="8" customWidth="1"/>
    <col min="8204" max="8448" width="10.90625" style="8"/>
    <col min="8449" max="8449" width="1" style="8" customWidth="1"/>
    <col min="8450" max="8450" width="10.90625" style="8"/>
    <col min="8451" max="8451" width="17.54296875" style="8" customWidth="1"/>
    <col min="8452" max="8452" width="11.54296875" style="8" customWidth="1"/>
    <col min="8453" max="8456" width="10.90625" style="8"/>
    <col min="8457" max="8457" width="22.54296875" style="8" customWidth="1"/>
    <col min="8458" max="8458" width="14" style="8" customWidth="1"/>
    <col min="8459" max="8459" width="1.7265625" style="8" customWidth="1"/>
    <col min="8460" max="8704" width="10.90625" style="8"/>
    <col min="8705" max="8705" width="1" style="8" customWidth="1"/>
    <col min="8706" max="8706" width="10.90625" style="8"/>
    <col min="8707" max="8707" width="17.54296875" style="8" customWidth="1"/>
    <col min="8708" max="8708" width="11.54296875" style="8" customWidth="1"/>
    <col min="8709" max="8712" width="10.90625" style="8"/>
    <col min="8713" max="8713" width="22.54296875" style="8" customWidth="1"/>
    <col min="8714" max="8714" width="14" style="8" customWidth="1"/>
    <col min="8715" max="8715" width="1.7265625" style="8" customWidth="1"/>
    <col min="8716" max="8960" width="10.90625" style="8"/>
    <col min="8961" max="8961" width="1" style="8" customWidth="1"/>
    <col min="8962" max="8962" width="10.90625" style="8"/>
    <col min="8963" max="8963" width="17.54296875" style="8" customWidth="1"/>
    <col min="8964" max="8964" width="11.54296875" style="8" customWidth="1"/>
    <col min="8965" max="8968" width="10.90625" style="8"/>
    <col min="8969" max="8969" width="22.54296875" style="8" customWidth="1"/>
    <col min="8970" max="8970" width="14" style="8" customWidth="1"/>
    <col min="8971" max="8971" width="1.7265625" style="8" customWidth="1"/>
    <col min="8972" max="9216" width="10.90625" style="8"/>
    <col min="9217" max="9217" width="1" style="8" customWidth="1"/>
    <col min="9218" max="9218" width="10.90625" style="8"/>
    <col min="9219" max="9219" width="17.54296875" style="8" customWidth="1"/>
    <col min="9220" max="9220" width="11.54296875" style="8" customWidth="1"/>
    <col min="9221" max="9224" width="10.90625" style="8"/>
    <col min="9225" max="9225" width="22.54296875" style="8" customWidth="1"/>
    <col min="9226" max="9226" width="14" style="8" customWidth="1"/>
    <col min="9227" max="9227" width="1.7265625" style="8" customWidth="1"/>
    <col min="9228" max="9472" width="10.90625" style="8"/>
    <col min="9473" max="9473" width="1" style="8" customWidth="1"/>
    <col min="9474" max="9474" width="10.90625" style="8"/>
    <col min="9475" max="9475" width="17.54296875" style="8" customWidth="1"/>
    <col min="9476" max="9476" width="11.54296875" style="8" customWidth="1"/>
    <col min="9477" max="9480" width="10.90625" style="8"/>
    <col min="9481" max="9481" width="22.54296875" style="8" customWidth="1"/>
    <col min="9482" max="9482" width="14" style="8" customWidth="1"/>
    <col min="9483" max="9483" width="1.7265625" style="8" customWidth="1"/>
    <col min="9484" max="9728" width="10.90625" style="8"/>
    <col min="9729" max="9729" width="1" style="8" customWidth="1"/>
    <col min="9730" max="9730" width="10.90625" style="8"/>
    <col min="9731" max="9731" width="17.54296875" style="8" customWidth="1"/>
    <col min="9732" max="9732" width="11.54296875" style="8" customWidth="1"/>
    <col min="9733" max="9736" width="10.90625" style="8"/>
    <col min="9737" max="9737" width="22.54296875" style="8" customWidth="1"/>
    <col min="9738" max="9738" width="14" style="8" customWidth="1"/>
    <col min="9739" max="9739" width="1.7265625" style="8" customWidth="1"/>
    <col min="9740" max="9984" width="10.90625" style="8"/>
    <col min="9985" max="9985" width="1" style="8" customWidth="1"/>
    <col min="9986" max="9986" width="10.90625" style="8"/>
    <col min="9987" max="9987" width="17.54296875" style="8" customWidth="1"/>
    <col min="9988" max="9988" width="11.54296875" style="8" customWidth="1"/>
    <col min="9989" max="9992" width="10.90625" style="8"/>
    <col min="9993" max="9993" width="22.54296875" style="8" customWidth="1"/>
    <col min="9994" max="9994" width="14" style="8" customWidth="1"/>
    <col min="9995" max="9995" width="1.7265625" style="8" customWidth="1"/>
    <col min="9996" max="10240" width="10.90625" style="8"/>
    <col min="10241" max="10241" width="1" style="8" customWidth="1"/>
    <col min="10242" max="10242" width="10.90625" style="8"/>
    <col min="10243" max="10243" width="17.54296875" style="8" customWidth="1"/>
    <col min="10244" max="10244" width="11.54296875" style="8" customWidth="1"/>
    <col min="10245" max="10248" width="10.90625" style="8"/>
    <col min="10249" max="10249" width="22.54296875" style="8" customWidth="1"/>
    <col min="10250" max="10250" width="14" style="8" customWidth="1"/>
    <col min="10251" max="10251" width="1.7265625" style="8" customWidth="1"/>
    <col min="10252" max="10496" width="10.90625" style="8"/>
    <col min="10497" max="10497" width="1" style="8" customWidth="1"/>
    <col min="10498" max="10498" width="10.90625" style="8"/>
    <col min="10499" max="10499" width="17.54296875" style="8" customWidth="1"/>
    <col min="10500" max="10500" width="11.54296875" style="8" customWidth="1"/>
    <col min="10501" max="10504" width="10.90625" style="8"/>
    <col min="10505" max="10505" width="22.54296875" style="8" customWidth="1"/>
    <col min="10506" max="10506" width="14" style="8" customWidth="1"/>
    <col min="10507" max="10507" width="1.7265625" style="8" customWidth="1"/>
    <col min="10508" max="10752" width="10.90625" style="8"/>
    <col min="10753" max="10753" width="1" style="8" customWidth="1"/>
    <col min="10754" max="10754" width="10.90625" style="8"/>
    <col min="10755" max="10755" width="17.54296875" style="8" customWidth="1"/>
    <col min="10756" max="10756" width="11.54296875" style="8" customWidth="1"/>
    <col min="10757" max="10760" width="10.90625" style="8"/>
    <col min="10761" max="10761" width="22.54296875" style="8" customWidth="1"/>
    <col min="10762" max="10762" width="14" style="8" customWidth="1"/>
    <col min="10763" max="10763" width="1.7265625" style="8" customWidth="1"/>
    <col min="10764" max="11008" width="10.90625" style="8"/>
    <col min="11009" max="11009" width="1" style="8" customWidth="1"/>
    <col min="11010" max="11010" width="10.90625" style="8"/>
    <col min="11011" max="11011" width="17.54296875" style="8" customWidth="1"/>
    <col min="11012" max="11012" width="11.54296875" style="8" customWidth="1"/>
    <col min="11013" max="11016" width="10.90625" style="8"/>
    <col min="11017" max="11017" width="22.54296875" style="8" customWidth="1"/>
    <col min="11018" max="11018" width="14" style="8" customWidth="1"/>
    <col min="11019" max="11019" width="1.7265625" style="8" customWidth="1"/>
    <col min="11020" max="11264" width="10.90625" style="8"/>
    <col min="11265" max="11265" width="1" style="8" customWidth="1"/>
    <col min="11266" max="11266" width="10.90625" style="8"/>
    <col min="11267" max="11267" width="17.54296875" style="8" customWidth="1"/>
    <col min="11268" max="11268" width="11.54296875" style="8" customWidth="1"/>
    <col min="11269" max="11272" width="10.90625" style="8"/>
    <col min="11273" max="11273" width="22.54296875" style="8" customWidth="1"/>
    <col min="11274" max="11274" width="14" style="8" customWidth="1"/>
    <col min="11275" max="11275" width="1.7265625" style="8" customWidth="1"/>
    <col min="11276" max="11520" width="10.90625" style="8"/>
    <col min="11521" max="11521" width="1" style="8" customWidth="1"/>
    <col min="11522" max="11522" width="10.90625" style="8"/>
    <col min="11523" max="11523" width="17.54296875" style="8" customWidth="1"/>
    <col min="11524" max="11524" width="11.54296875" style="8" customWidth="1"/>
    <col min="11525" max="11528" width="10.90625" style="8"/>
    <col min="11529" max="11529" width="22.54296875" style="8" customWidth="1"/>
    <col min="11530" max="11530" width="14" style="8" customWidth="1"/>
    <col min="11531" max="11531" width="1.7265625" style="8" customWidth="1"/>
    <col min="11532" max="11776" width="10.90625" style="8"/>
    <col min="11777" max="11777" width="1" style="8" customWidth="1"/>
    <col min="11778" max="11778" width="10.90625" style="8"/>
    <col min="11779" max="11779" width="17.54296875" style="8" customWidth="1"/>
    <col min="11780" max="11780" width="11.54296875" style="8" customWidth="1"/>
    <col min="11781" max="11784" width="10.90625" style="8"/>
    <col min="11785" max="11785" width="22.54296875" style="8" customWidth="1"/>
    <col min="11786" max="11786" width="14" style="8" customWidth="1"/>
    <col min="11787" max="11787" width="1.7265625" style="8" customWidth="1"/>
    <col min="11788" max="12032" width="10.90625" style="8"/>
    <col min="12033" max="12033" width="1" style="8" customWidth="1"/>
    <col min="12034" max="12034" width="10.90625" style="8"/>
    <col min="12035" max="12035" width="17.54296875" style="8" customWidth="1"/>
    <col min="12036" max="12036" width="11.54296875" style="8" customWidth="1"/>
    <col min="12037" max="12040" width="10.90625" style="8"/>
    <col min="12041" max="12041" width="22.54296875" style="8" customWidth="1"/>
    <col min="12042" max="12042" width="14" style="8" customWidth="1"/>
    <col min="12043" max="12043" width="1.7265625" style="8" customWidth="1"/>
    <col min="12044" max="12288" width="10.90625" style="8"/>
    <col min="12289" max="12289" width="1" style="8" customWidth="1"/>
    <col min="12290" max="12290" width="10.90625" style="8"/>
    <col min="12291" max="12291" width="17.54296875" style="8" customWidth="1"/>
    <col min="12292" max="12292" width="11.54296875" style="8" customWidth="1"/>
    <col min="12293" max="12296" width="10.90625" style="8"/>
    <col min="12297" max="12297" width="22.54296875" style="8" customWidth="1"/>
    <col min="12298" max="12298" width="14" style="8" customWidth="1"/>
    <col min="12299" max="12299" width="1.7265625" style="8" customWidth="1"/>
    <col min="12300" max="12544" width="10.90625" style="8"/>
    <col min="12545" max="12545" width="1" style="8" customWidth="1"/>
    <col min="12546" max="12546" width="10.90625" style="8"/>
    <col min="12547" max="12547" width="17.54296875" style="8" customWidth="1"/>
    <col min="12548" max="12548" width="11.54296875" style="8" customWidth="1"/>
    <col min="12549" max="12552" width="10.90625" style="8"/>
    <col min="12553" max="12553" width="22.54296875" style="8" customWidth="1"/>
    <col min="12554" max="12554" width="14" style="8" customWidth="1"/>
    <col min="12555" max="12555" width="1.7265625" style="8" customWidth="1"/>
    <col min="12556" max="12800" width="10.90625" style="8"/>
    <col min="12801" max="12801" width="1" style="8" customWidth="1"/>
    <col min="12802" max="12802" width="10.90625" style="8"/>
    <col min="12803" max="12803" width="17.54296875" style="8" customWidth="1"/>
    <col min="12804" max="12804" width="11.54296875" style="8" customWidth="1"/>
    <col min="12805" max="12808" width="10.90625" style="8"/>
    <col min="12809" max="12809" width="22.54296875" style="8" customWidth="1"/>
    <col min="12810" max="12810" width="14" style="8" customWidth="1"/>
    <col min="12811" max="12811" width="1.7265625" style="8" customWidth="1"/>
    <col min="12812" max="13056" width="10.90625" style="8"/>
    <col min="13057" max="13057" width="1" style="8" customWidth="1"/>
    <col min="13058" max="13058" width="10.90625" style="8"/>
    <col min="13059" max="13059" width="17.54296875" style="8" customWidth="1"/>
    <col min="13060" max="13060" width="11.54296875" style="8" customWidth="1"/>
    <col min="13061" max="13064" width="10.90625" style="8"/>
    <col min="13065" max="13065" width="22.54296875" style="8" customWidth="1"/>
    <col min="13066" max="13066" width="14" style="8" customWidth="1"/>
    <col min="13067" max="13067" width="1.7265625" style="8" customWidth="1"/>
    <col min="13068" max="13312" width="10.90625" style="8"/>
    <col min="13313" max="13313" width="1" style="8" customWidth="1"/>
    <col min="13314" max="13314" width="10.90625" style="8"/>
    <col min="13315" max="13315" width="17.54296875" style="8" customWidth="1"/>
    <col min="13316" max="13316" width="11.54296875" style="8" customWidth="1"/>
    <col min="13317" max="13320" width="10.90625" style="8"/>
    <col min="13321" max="13321" width="22.54296875" style="8" customWidth="1"/>
    <col min="13322" max="13322" width="14" style="8" customWidth="1"/>
    <col min="13323" max="13323" width="1.7265625" style="8" customWidth="1"/>
    <col min="13324" max="13568" width="10.90625" style="8"/>
    <col min="13569" max="13569" width="1" style="8" customWidth="1"/>
    <col min="13570" max="13570" width="10.90625" style="8"/>
    <col min="13571" max="13571" width="17.54296875" style="8" customWidth="1"/>
    <col min="13572" max="13572" width="11.54296875" style="8" customWidth="1"/>
    <col min="13573" max="13576" width="10.90625" style="8"/>
    <col min="13577" max="13577" width="22.54296875" style="8" customWidth="1"/>
    <col min="13578" max="13578" width="14" style="8" customWidth="1"/>
    <col min="13579" max="13579" width="1.7265625" style="8" customWidth="1"/>
    <col min="13580" max="13824" width="10.90625" style="8"/>
    <col min="13825" max="13825" width="1" style="8" customWidth="1"/>
    <col min="13826" max="13826" width="10.90625" style="8"/>
    <col min="13827" max="13827" width="17.54296875" style="8" customWidth="1"/>
    <col min="13828" max="13828" width="11.54296875" style="8" customWidth="1"/>
    <col min="13829" max="13832" width="10.90625" style="8"/>
    <col min="13833" max="13833" width="22.54296875" style="8" customWidth="1"/>
    <col min="13834" max="13834" width="14" style="8" customWidth="1"/>
    <col min="13835" max="13835" width="1.7265625" style="8" customWidth="1"/>
    <col min="13836" max="14080" width="10.90625" style="8"/>
    <col min="14081" max="14081" width="1" style="8" customWidth="1"/>
    <col min="14082" max="14082" width="10.90625" style="8"/>
    <col min="14083" max="14083" width="17.54296875" style="8" customWidth="1"/>
    <col min="14084" max="14084" width="11.54296875" style="8" customWidth="1"/>
    <col min="14085" max="14088" width="10.90625" style="8"/>
    <col min="14089" max="14089" width="22.54296875" style="8" customWidth="1"/>
    <col min="14090" max="14090" width="14" style="8" customWidth="1"/>
    <col min="14091" max="14091" width="1.7265625" style="8" customWidth="1"/>
    <col min="14092" max="14336" width="10.90625" style="8"/>
    <col min="14337" max="14337" width="1" style="8" customWidth="1"/>
    <col min="14338" max="14338" width="10.90625" style="8"/>
    <col min="14339" max="14339" width="17.54296875" style="8" customWidth="1"/>
    <col min="14340" max="14340" width="11.54296875" style="8" customWidth="1"/>
    <col min="14341" max="14344" width="10.90625" style="8"/>
    <col min="14345" max="14345" width="22.54296875" style="8" customWidth="1"/>
    <col min="14346" max="14346" width="14" style="8" customWidth="1"/>
    <col min="14347" max="14347" width="1.7265625" style="8" customWidth="1"/>
    <col min="14348" max="14592" width="10.90625" style="8"/>
    <col min="14593" max="14593" width="1" style="8" customWidth="1"/>
    <col min="14594" max="14594" width="10.90625" style="8"/>
    <col min="14595" max="14595" width="17.54296875" style="8" customWidth="1"/>
    <col min="14596" max="14596" width="11.54296875" style="8" customWidth="1"/>
    <col min="14597" max="14600" width="10.90625" style="8"/>
    <col min="14601" max="14601" width="22.54296875" style="8" customWidth="1"/>
    <col min="14602" max="14602" width="14" style="8" customWidth="1"/>
    <col min="14603" max="14603" width="1.7265625" style="8" customWidth="1"/>
    <col min="14604" max="14848" width="10.90625" style="8"/>
    <col min="14849" max="14849" width="1" style="8" customWidth="1"/>
    <col min="14850" max="14850" width="10.90625" style="8"/>
    <col min="14851" max="14851" width="17.54296875" style="8" customWidth="1"/>
    <col min="14852" max="14852" width="11.54296875" style="8" customWidth="1"/>
    <col min="14853" max="14856" width="10.90625" style="8"/>
    <col min="14857" max="14857" width="22.54296875" style="8" customWidth="1"/>
    <col min="14858" max="14858" width="14" style="8" customWidth="1"/>
    <col min="14859" max="14859" width="1.7265625" style="8" customWidth="1"/>
    <col min="14860" max="15104" width="10.90625" style="8"/>
    <col min="15105" max="15105" width="1" style="8" customWidth="1"/>
    <col min="15106" max="15106" width="10.90625" style="8"/>
    <col min="15107" max="15107" width="17.54296875" style="8" customWidth="1"/>
    <col min="15108" max="15108" width="11.54296875" style="8" customWidth="1"/>
    <col min="15109" max="15112" width="10.90625" style="8"/>
    <col min="15113" max="15113" width="22.54296875" style="8" customWidth="1"/>
    <col min="15114" max="15114" width="14" style="8" customWidth="1"/>
    <col min="15115" max="15115" width="1.7265625" style="8" customWidth="1"/>
    <col min="15116" max="15360" width="10.90625" style="8"/>
    <col min="15361" max="15361" width="1" style="8" customWidth="1"/>
    <col min="15362" max="15362" width="10.90625" style="8"/>
    <col min="15363" max="15363" width="17.54296875" style="8" customWidth="1"/>
    <col min="15364" max="15364" width="11.54296875" style="8" customWidth="1"/>
    <col min="15365" max="15368" width="10.90625" style="8"/>
    <col min="15369" max="15369" width="22.54296875" style="8" customWidth="1"/>
    <col min="15370" max="15370" width="14" style="8" customWidth="1"/>
    <col min="15371" max="15371" width="1.7265625" style="8" customWidth="1"/>
    <col min="15372" max="15616" width="10.90625" style="8"/>
    <col min="15617" max="15617" width="1" style="8" customWidth="1"/>
    <col min="15618" max="15618" width="10.90625" style="8"/>
    <col min="15619" max="15619" width="17.54296875" style="8" customWidth="1"/>
    <col min="15620" max="15620" width="11.54296875" style="8" customWidth="1"/>
    <col min="15621" max="15624" width="10.90625" style="8"/>
    <col min="15625" max="15625" width="22.54296875" style="8" customWidth="1"/>
    <col min="15626" max="15626" width="14" style="8" customWidth="1"/>
    <col min="15627" max="15627" width="1.7265625" style="8" customWidth="1"/>
    <col min="15628" max="15872" width="10.90625" style="8"/>
    <col min="15873" max="15873" width="1" style="8" customWidth="1"/>
    <col min="15874" max="15874" width="10.90625" style="8"/>
    <col min="15875" max="15875" width="17.54296875" style="8" customWidth="1"/>
    <col min="15876" max="15876" width="11.54296875" style="8" customWidth="1"/>
    <col min="15877" max="15880" width="10.90625" style="8"/>
    <col min="15881" max="15881" width="22.54296875" style="8" customWidth="1"/>
    <col min="15882" max="15882" width="14" style="8" customWidth="1"/>
    <col min="15883" max="15883" width="1.7265625" style="8" customWidth="1"/>
    <col min="15884" max="16128" width="10.90625" style="8"/>
    <col min="16129" max="16129" width="1" style="8" customWidth="1"/>
    <col min="16130" max="16130" width="10.90625" style="8"/>
    <col min="16131" max="16131" width="17.54296875" style="8" customWidth="1"/>
    <col min="16132" max="16132" width="11.54296875" style="8" customWidth="1"/>
    <col min="16133" max="16136" width="10.90625" style="8"/>
    <col min="16137" max="16137" width="22.54296875" style="8" customWidth="1"/>
    <col min="16138" max="16138" width="14" style="8" customWidth="1"/>
    <col min="16139" max="16139" width="1.7265625" style="8" customWidth="1"/>
    <col min="16140" max="16384" width="10.90625" style="8"/>
  </cols>
  <sheetData>
    <row r="1" spans="2:10" ht="6" customHeight="1" thickBot="1" x14ac:dyDescent="0.3"/>
    <row r="2" spans="2:10" ht="19.5" customHeight="1" x14ac:dyDescent="0.25">
      <c r="B2" s="9"/>
      <c r="C2" s="10"/>
      <c r="D2" s="57" t="s">
        <v>16</v>
      </c>
      <c r="E2" s="58"/>
      <c r="F2" s="58"/>
      <c r="G2" s="58"/>
      <c r="H2" s="58"/>
      <c r="I2" s="59"/>
      <c r="J2" s="63" t="s">
        <v>17</v>
      </c>
    </row>
    <row r="3" spans="2:10" ht="15.75" customHeight="1" thickBot="1" x14ac:dyDescent="0.3">
      <c r="B3" s="11"/>
      <c r="C3" s="12"/>
      <c r="D3" s="60"/>
      <c r="E3" s="61"/>
      <c r="F3" s="61"/>
      <c r="G3" s="61"/>
      <c r="H3" s="61"/>
      <c r="I3" s="62"/>
      <c r="J3" s="64"/>
    </row>
    <row r="4" spans="2:10" ht="13" x14ac:dyDescent="0.25">
      <c r="B4" s="11"/>
      <c r="C4" s="12"/>
      <c r="D4" s="13"/>
      <c r="E4" s="14"/>
      <c r="F4" s="14"/>
      <c r="G4" s="14"/>
      <c r="H4" s="14"/>
      <c r="I4" s="15"/>
      <c r="J4" s="16"/>
    </row>
    <row r="5" spans="2:10" ht="13" x14ac:dyDescent="0.25">
      <c r="B5" s="11"/>
      <c r="C5" s="12"/>
      <c r="D5" s="17" t="s">
        <v>18</v>
      </c>
      <c r="E5" s="18"/>
      <c r="F5" s="18"/>
      <c r="G5" s="18"/>
      <c r="H5" s="18"/>
      <c r="I5" s="19"/>
      <c r="J5" s="19" t="s">
        <v>19</v>
      </c>
    </row>
    <row r="6" spans="2:10" ht="13.5" thickBot="1" x14ac:dyDescent="0.3">
      <c r="B6" s="20"/>
      <c r="C6" s="21"/>
      <c r="D6" s="22"/>
      <c r="E6" s="23"/>
      <c r="F6" s="23"/>
      <c r="G6" s="23"/>
      <c r="H6" s="23"/>
      <c r="I6" s="24"/>
      <c r="J6" s="25"/>
    </row>
    <row r="7" spans="2:10" x14ac:dyDescent="0.25">
      <c r="B7" s="26"/>
      <c r="J7" s="27"/>
    </row>
    <row r="8" spans="2:10" x14ac:dyDescent="0.25">
      <c r="B8" s="26"/>
      <c r="J8" s="27"/>
    </row>
    <row r="9" spans="2:10" x14ac:dyDescent="0.25">
      <c r="B9" s="26"/>
      <c r="C9" s="8" t="s">
        <v>20</v>
      </c>
      <c r="J9" s="27"/>
    </row>
    <row r="10" spans="2:10" ht="13" x14ac:dyDescent="0.3">
      <c r="B10" s="26"/>
      <c r="C10" s="28"/>
      <c r="E10" s="29"/>
      <c r="H10" s="30"/>
      <c r="J10" s="27"/>
    </row>
    <row r="11" spans="2:10" x14ac:dyDescent="0.25">
      <c r="B11" s="26"/>
      <c r="J11" s="27"/>
    </row>
    <row r="12" spans="2:10" ht="13" x14ac:dyDescent="0.3">
      <c r="B12" s="26"/>
      <c r="C12" s="28" t="s">
        <v>56</v>
      </c>
      <c r="J12" s="27"/>
    </row>
    <row r="13" spans="2:10" ht="13" x14ac:dyDescent="0.3">
      <c r="B13" s="26"/>
      <c r="C13" s="28" t="s">
        <v>55</v>
      </c>
      <c r="J13" s="27"/>
    </row>
    <row r="14" spans="2:10" x14ac:dyDescent="0.25">
      <c r="B14" s="26"/>
      <c r="J14" s="27"/>
    </row>
    <row r="15" spans="2:10" x14ac:dyDescent="0.25">
      <c r="B15" s="26"/>
      <c r="C15" s="8" t="s">
        <v>21</v>
      </c>
      <c r="J15" s="27"/>
    </row>
    <row r="16" spans="2:10" x14ac:dyDescent="0.25">
      <c r="B16" s="26"/>
      <c r="C16" s="31"/>
      <c r="J16" s="27"/>
    </row>
    <row r="17" spans="2:10" ht="13" x14ac:dyDescent="0.3">
      <c r="B17" s="26"/>
      <c r="C17" s="8" t="s">
        <v>22</v>
      </c>
      <c r="D17" s="29"/>
      <c r="H17" s="32" t="s">
        <v>23</v>
      </c>
      <c r="I17" s="33" t="s">
        <v>24</v>
      </c>
      <c r="J17" s="27"/>
    </row>
    <row r="18" spans="2:10" ht="13" x14ac:dyDescent="0.3">
      <c r="B18" s="26"/>
      <c r="C18" s="28" t="s">
        <v>25</v>
      </c>
      <c r="D18" s="28"/>
      <c r="E18" s="28"/>
      <c r="F18" s="28"/>
      <c r="H18" s="34">
        <v>14</v>
      </c>
      <c r="I18" s="35">
        <v>73551549</v>
      </c>
      <c r="J18" s="27"/>
    </row>
    <row r="19" spans="2:10" x14ac:dyDescent="0.25">
      <c r="B19" s="26"/>
      <c r="C19" s="8" t="s">
        <v>26</v>
      </c>
      <c r="H19" s="36">
        <v>1</v>
      </c>
      <c r="I19" s="37">
        <v>6464503</v>
      </c>
      <c r="J19" s="27"/>
    </row>
    <row r="20" spans="2:10" x14ac:dyDescent="0.25">
      <c r="B20" s="26"/>
      <c r="C20" s="8" t="s">
        <v>27</v>
      </c>
      <c r="H20" s="36">
        <v>4</v>
      </c>
      <c r="I20" s="37">
        <v>47556935</v>
      </c>
      <c r="J20" s="27"/>
    </row>
    <row r="21" spans="2:10" x14ac:dyDescent="0.25">
      <c r="B21" s="26"/>
      <c r="C21" s="8" t="s">
        <v>28</v>
      </c>
      <c r="H21" s="36">
        <v>0</v>
      </c>
      <c r="I21" s="37">
        <v>0</v>
      </c>
      <c r="J21" s="27"/>
    </row>
    <row r="22" spans="2:10" x14ac:dyDescent="0.25">
      <c r="B22" s="26"/>
      <c r="C22" s="8" t="s">
        <v>29</v>
      </c>
      <c r="H22" s="36">
        <v>3</v>
      </c>
      <c r="I22" s="37">
        <v>638087</v>
      </c>
      <c r="J22" s="27"/>
    </row>
    <row r="23" spans="2:10" x14ac:dyDescent="0.25">
      <c r="B23" s="26"/>
      <c r="C23" s="8" t="s">
        <v>30</v>
      </c>
      <c r="H23" s="36">
        <v>0</v>
      </c>
      <c r="I23" s="37">
        <v>0</v>
      </c>
      <c r="J23" s="27"/>
    </row>
    <row r="24" spans="2:10" ht="13" thickBot="1" x14ac:dyDescent="0.3">
      <c r="B24" s="26"/>
      <c r="C24" s="8" t="s">
        <v>31</v>
      </c>
      <c r="H24" s="38">
        <v>3</v>
      </c>
      <c r="I24" s="39">
        <v>6499483</v>
      </c>
      <c r="J24" s="27"/>
    </row>
    <row r="25" spans="2:10" ht="13" x14ac:dyDescent="0.3">
      <c r="B25" s="26"/>
      <c r="C25" s="28" t="s">
        <v>32</v>
      </c>
      <c r="D25" s="28"/>
      <c r="E25" s="28"/>
      <c r="F25" s="28"/>
      <c r="H25" s="34">
        <f>H19+H20+H21+H22+H24+H23</f>
        <v>11</v>
      </c>
      <c r="I25" s="35">
        <f>I19+I20+I21+I22+I24+I23</f>
        <v>61159008</v>
      </c>
      <c r="J25" s="27"/>
    </row>
    <row r="26" spans="2:10" x14ac:dyDescent="0.25">
      <c r="B26" s="26"/>
      <c r="C26" s="8" t="s">
        <v>33</v>
      </c>
      <c r="H26" s="36">
        <v>3</v>
      </c>
      <c r="I26" s="37">
        <v>12392541</v>
      </c>
      <c r="J26" s="27"/>
    </row>
    <row r="27" spans="2:10" ht="13" thickBot="1" x14ac:dyDescent="0.3">
      <c r="B27" s="26"/>
      <c r="C27" s="8" t="s">
        <v>34</v>
      </c>
      <c r="H27" s="38">
        <v>0</v>
      </c>
      <c r="I27" s="39">
        <v>0</v>
      </c>
      <c r="J27" s="27"/>
    </row>
    <row r="28" spans="2:10" ht="13" x14ac:dyDescent="0.3">
      <c r="B28" s="26"/>
      <c r="C28" s="28" t="s">
        <v>35</v>
      </c>
      <c r="D28" s="28"/>
      <c r="E28" s="28"/>
      <c r="F28" s="28"/>
      <c r="H28" s="34">
        <f>H26+H27</f>
        <v>3</v>
      </c>
      <c r="I28" s="35">
        <f>I26+I27</f>
        <v>12392541</v>
      </c>
      <c r="J28" s="27"/>
    </row>
    <row r="29" spans="2:10" ht="13.5" thickBot="1" x14ac:dyDescent="0.35">
      <c r="B29" s="26"/>
      <c r="C29" s="8" t="s">
        <v>36</v>
      </c>
      <c r="D29" s="28"/>
      <c r="E29" s="28"/>
      <c r="F29" s="28"/>
      <c r="H29" s="38">
        <v>0</v>
      </c>
      <c r="I29" s="39">
        <v>0</v>
      </c>
      <c r="J29" s="27"/>
    </row>
    <row r="30" spans="2:10" ht="13" x14ac:dyDescent="0.3">
      <c r="B30" s="26"/>
      <c r="C30" s="28" t="s">
        <v>37</v>
      </c>
      <c r="D30" s="28"/>
      <c r="E30" s="28"/>
      <c r="F30" s="28"/>
      <c r="H30" s="36">
        <f>H29</f>
        <v>0</v>
      </c>
      <c r="I30" s="37">
        <f>I29</f>
        <v>0</v>
      </c>
      <c r="J30" s="27"/>
    </row>
    <row r="31" spans="2:10" ht="13" x14ac:dyDescent="0.3">
      <c r="B31" s="26"/>
      <c r="C31" s="28"/>
      <c r="D31" s="28"/>
      <c r="E31" s="28"/>
      <c r="F31" s="28"/>
      <c r="H31" s="40"/>
      <c r="I31" s="35"/>
      <c r="J31" s="27"/>
    </row>
    <row r="32" spans="2:10" ht="13.5" thickBot="1" x14ac:dyDescent="0.35">
      <c r="B32" s="26"/>
      <c r="C32" s="28" t="s">
        <v>38</v>
      </c>
      <c r="D32" s="28"/>
      <c r="H32" s="41">
        <f>H25+H28+H30</f>
        <v>14</v>
      </c>
      <c r="I32" s="42">
        <f>I25+I28+I30</f>
        <v>73551549</v>
      </c>
      <c r="J32" s="27"/>
    </row>
    <row r="33" spans="2:10" ht="13.5" thickTop="1" x14ac:dyDescent="0.3">
      <c r="B33" s="26"/>
      <c r="C33" s="28"/>
      <c r="D33" s="28"/>
      <c r="H33" s="43">
        <f>+H18-H32</f>
        <v>0</v>
      </c>
      <c r="I33" s="37">
        <f>+I18-I32</f>
        <v>0</v>
      </c>
      <c r="J33" s="27"/>
    </row>
    <row r="34" spans="2:10" x14ac:dyDescent="0.25">
      <c r="B34" s="26"/>
      <c r="G34" s="43"/>
      <c r="H34" s="43"/>
      <c r="I34" s="43"/>
      <c r="J34" s="27"/>
    </row>
    <row r="35" spans="2:10" x14ac:dyDescent="0.25">
      <c r="B35" s="26"/>
      <c r="G35" s="43"/>
      <c r="H35" s="43"/>
      <c r="I35" s="43"/>
      <c r="J35" s="27"/>
    </row>
    <row r="36" spans="2:10" ht="13" x14ac:dyDescent="0.3">
      <c r="B36" s="26"/>
      <c r="C36" s="28"/>
      <c r="G36" s="43"/>
      <c r="H36" s="43"/>
      <c r="I36" s="43"/>
      <c r="J36" s="27"/>
    </row>
    <row r="37" spans="2:10" ht="13.5" thickBot="1" x14ac:dyDescent="0.35">
      <c r="B37" s="26"/>
      <c r="C37" s="44" t="s">
        <v>39</v>
      </c>
      <c r="D37" s="45"/>
      <c r="H37" s="44" t="s">
        <v>40</v>
      </c>
      <c r="I37" s="45"/>
      <c r="J37" s="27"/>
    </row>
    <row r="38" spans="2:10" ht="13" x14ac:dyDescent="0.3">
      <c r="B38" s="26"/>
      <c r="C38" s="28" t="s">
        <v>41</v>
      </c>
      <c r="D38" s="43"/>
      <c r="H38" s="46" t="s">
        <v>42</v>
      </c>
      <c r="I38" s="43"/>
      <c r="J38" s="27"/>
    </row>
    <row r="39" spans="2:10" ht="13" x14ac:dyDescent="0.3">
      <c r="B39" s="26"/>
      <c r="C39" s="28" t="s">
        <v>43</v>
      </c>
      <c r="H39" s="28" t="s">
        <v>44</v>
      </c>
      <c r="I39" s="43"/>
      <c r="J39" s="27"/>
    </row>
    <row r="40" spans="2:10" x14ac:dyDescent="0.25">
      <c r="B40" s="26"/>
      <c r="G40" s="43"/>
      <c r="H40" s="43"/>
      <c r="I40" s="43"/>
      <c r="J40" s="27"/>
    </row>
    <row r="41" spans="2:10" ht="12.75" customHeight="1" x14ac:dyDescent="0.25">
      <c r="B41" s="26"/>
      <c r="C41" s="65" t="s">
        <v>45</v>
      </c>
      <c r="D41" s="65"/>
      <c r="E41" s="65"/>
      <c r="F41" s="65"/>
      <c r="G41" s="65"/>
      <c r="H41" s="65"/>
      <c r="I41" s="65"/>
      <c r="J41" s="27"/>
    </row>
    <row r="42" spans="2:10" ht="18.75" customHeight="1" thickBot="1" x14ac:dyDescent="0.3">
      <c r="B42" s="47"/>
      <c r="C42" s="48"/>
      <c r="D42" s="48"/>
      <c r="E42" s="48"/>
      <c r="F42" s="48"/>
      <c r="G42" s="48"/>
      <c r="H42" s="48"/>
      <c r="I42" s="48"/>
      <c r="J42" s="49"/>
    </row>
  </sheetData>
  <mergeCells count="3">
    <mergeCell ref="D2:I3"/>
    <mergeCell ref="J2:J3"/>
    <mergeCell ref="C41:I4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showGridLines="0" workbookViewId="0">
      <selection activeCell="I11" sqref="I11"/>
    </sheetView>
  </sheetViews>
  <sheetFormatPr baseColWidth="10" defaultColWidth="11.453125" defaultRowHeight="12.5" x14ac:dyDescent="0.25"/>
  <cols>
    <col min="1" max="1" width="4.453125" style="8" customWidth="1"/>
    <col min="2" max="2" width="11.453125" style="8"/>
    <col min="3" max="3" width="12.81640625" style="8" customWidth="1"/>
    <col min="4" max="4" width="22" style="8" customWidth="1"/>
    <col min="5" max="8" width="11.453125" style="8"/>
    <col min="9" max="9" width="24.7265625" style="8" customWidth="1"/>
    <col min="10" max="10" width="12.54296875" style="8" customWidth="1"/>
    <col min="11" max="11" width="1.7265625" style="8" customWidth="1"/>
    <col min="12" max="256" width="11.453125" style="8"/>
    <col min="257" max="257" width="4.453125" style="8" customWidth="1"/>
    <col min="258" max="258" width="11.453125" style="8"/>
    <col min="259" max="259" width="12.81640625" style="8" customWidth="1"/>
    <col min="260" max="260" width="22" style="8" customWidth="1"/>
    <col min="261" max="264" width="11.453125" style="8"/>
    <col min="265" max="265" width="24.7265625" style="8" customWidth="1"/>
    <col min="266" max="266" width="12.54296875" style="8" customWidth="1"/>
    <col min="267" max="267" width="1.7265625" style="8" customWidth="1"/>
    <col min="268" max="512" width="11.453125" style="8"/>
    <col min="513" max="513" width="4.453125" style="8" customWidth="1"/>
    <col min="514" max="514" width="11.453125" style="8"/>
    <col min="515" max="515" width="12.81640625" style="8" customWidth="1"/>
    <col min="516" max="516" width="22" style="8" customWidth="1"/>
    <col min="517" max="520" width="11.453125" style="8"/>
    <col min="521" max="521" width="24.7265625" style="8" customWidth="1"/>
    <col min="522" max="522" width="12.54296875" style="8" customWidth="1"/>
    <col min="523" max="523" width="1.7265625" style="8" customWidth="1"/>
    <col min="524" max="768" width="11.453125" style="8"/>
    <col min="769" max="769" width="4.453125" style="8" customWidth="1"/>
    <col min="770" max="770" width="11.453125" style="8"/>
    <col min="771" max="771" width="12.81640625" style="8" customWidth="1"/>
    <col min="772" max="772" width="22" style="8" customWidth="1"/>
    <col min="773" max="776" width="11.453125" style="8"/>
    <col min="777" max="777" width="24.7265625" style="8" customWidth="1"/>
    <col min="778" max="778" width="12.54296875" style="8" customWidth="1"/>
    <col min="779" max="779" width="1.7265625" style="8" customWidth="1"/>
    <col min="780" max="1024" width="11.453125" style="8"/>
    <col min="1025" max="1025" width="4.453125" style="8" customWidth="1"/>
    <col min="1026" max="1026" width="11.453125" style="8"/>
    <col min="1027" max="1027" width="12.81640625" style="8" customWidth="1"/>
    <col min="1028" max="1028" width="22" style="8" customWidth="1"/>
    <col min="1029" max="1032" width="11.453125" style="8"/>
    <col min="1033" max="1033" width="24.7265625" style="8" customWidth="1"/>
    <col min="1034" max="1034" width="12.54296875" style="8" customWidth="1"/>
    <col min="1035" max="1035" width="1.7265625" style="8" customWidth="1"/>
    <col min="1036" max="1280" width="11.453125" style="8"/>
    <col min="1281" max="1281" width="4.453125" style="8" customWidth="1"/>
    <col min="1282" max="1282" width="11.453125" style="8"/>
    <col min="1283" max="1283" width="12.81640625" style="8" customWidth="1"/>
    <col min="1284" max="1284" width="22" style="8" customWidth="1"/>
    <col min="1285" max="1288" width="11.453125" style="8"/>
    <col min="1289" max="1289" width="24.7265625" style="8" customWidth="1"/>
    <col min="1290" max="1290" width="12.54296875" style="8" customWidth="1"/>
    <col min="1291" max="1291" width="1.7265625" style="8" customWidth="1"/>
    <col min="1292" max="1536" width="11.453125" style="8"/>
    <col min="1537" max="1537" width="4.453125" style="8" customWidth="1"/>
    <col min="1538" max="1538" width="11.453125" style="8"/>
    <col min="1539" max="1539" width="12.81640625" style="8" customWidth="1"/>
    <col min="1540" max="1540" width="22" style="8" customWidth="1"/>
    <col min="1541" max="1544" width="11.453125" style="8"/>
    <col min="1545" max="1545" width="24.7265625" style="8" customWidth="1"/>
    <col min="1546" max="1546" width="12.54296875" style="8" customWidth="1"/>
    <col min="1547" max="1547" width="1.7265625" style="8" customWidth="1"/>
    <col min="1548" max="1792" width="11.453125" style="8"/>
    <col min="1793" max="1793" width="4.453125" style="8" customWidth="1"/>
    <col min="1794" max="1794" width="11.453125" style="8"/>
    <col min="1795" max="1795" width="12.81640625" style="8" customWidth="1"/>
    <col min="1796" max="1796" width="22" style="8" customWidth="1"/>
    <col min="1797" max="1800" width="11.453125" style="8"/>
    <col min="1801" max="1801" width="24.7265625" style="8" customWidth="1"/>
    <col min="1802" max="1802" width="12.54296875" style="8" customWidth="1"/>
    <col min="1803" max="1803" width="1.7265625" style="8" customWidth="1"/>
    <col min="1804" max="2048" width="11.453125" style="8"/>
    <col min="2049" max="2049" width="4.453125" style="8" customWidth="1"/>
    <col min="2050" max="2050" width="11.453125" style="8"/>
    <col min="2051" max="2051" width="12.81640625" style="8" customWidth="1"/>
    <col min="2052" max="2052" width="22" style="8" customWidth="1"/>
    <col min="2053" max="2056" width="11.453125" style="8"/>
    <col min="2057" max="2057" width="24.7265625" style="8" customWidth="1"/>
    <col min="2058" max="2058" width="12.54296875" style="8" customWidth="1"/>
    <col min="2059" max="2059" width="1.7265625" style="8" customWidth="1"/>
    <col min="2060" max="2304" width="11.453125" style="8"/>
    <col min="2305" max="2305" width="4.453125" style="8" customWidth="1"/>
    <col min="2306" max="2306" width="11.453125" style="8"/>
    <col min="2307" max="2307" width="12.81640625" style="8" customWidth="1"/>
    <col min="2308" max="2308" width="22" style="8" customWidth="1"/>
    <col min="2309" max="2312" width="11.453125" style="8"/>
    <col min="2313" max="2313" width="24.7265625" style="8" customWidth="1"/>
    <col min="2314" max="2314" width="12.54296875" style="8" customWidth="1"/>
    <col min="2315" max="2315" width="1.7265625" style="8" customWidth="1"/>
    <col min="2316" max="2560" width="11.453125" style="8"/>
    <col min="2561" max="2561" width="4.453125" style="8" customWidth="1"/>
    <col min="2562" max="2562" width="11.453125" style="8"/>
    <col min="2563" max="2563" width="12.81640625" style="8" customWidth="1"/>
    <col min="2564" max="2564" width="22" style="8" customWidth="1"/>
    <col min="2565" max="2568" width="11.453125" style="8"/>
    <col min="2569" max="2569" width="24.7265625" style="8" customWidth="1"/>
    <col min="2570" max="2570" width="12.54296875" style="8" customWidth="1"/>
    <col min="2571" max="2571" width="1.7265625" style="8" customWidth="1"/>
    <col min="2572" max="2816" width="11.453125" style="8"/>
    <col min="2817" max="2817" width="4.453125" style="8" customWidth="1"/>
    <col min="2818" max="2818" width="11.453125" style="8"/>
    <col min="2819" max="2819" width="12.81640625" style="8" customWidth="1"/>
    <col min="2820" max="2820" width="22" style="8" customWidth="1"/>
    <col min="2821" max="2824" width="11.453125" style="8"/>
    <col min="2825" max="2825" width="24.7265625" style="8" customWidth="1"/>
    <col min="2826" max="2826" width="12.54296875" style="8" customWidth="1"/>
    <col min="2827" max="2827" width="1.7265625" style="8" customWidth="1"/>
    <col min="2828" max="3072" width="11.453125" style="8"/>
    <col min="3073" max="3073" width="4.453125" style="8" customWidth="1"/>
    <col min="3074" max="3074" width="11.453125" style="8"/>
    <col min="3075" max="3075" width="12.81640625" style="8" customWidth="1"/>
    <col min="3076" max="3076" width="22" style="8" customWidth="1"/>
    <col min="3077" max="3080" width="11.453125" style="8"/>
    <col min="3081" max="3081" width="24.7265625" style="8" customWidth="1"/>
    <col min="3082" max="3082" width="12.54296875" style="8" customWidth="1"/>
    <col min="3083" max="3083" width="1.7265625" style="8" customWidth="1"/>
    <col min="3084" max="3328" width="11.453125" style="8"/>
    <col min="3329" max="3329" width="4.453125" style="8" customWidth="1"/>
    <col min="3330" max="3330" width="11.453125" style="8"/>
    <col min="3331" max="3331" width="12.81640625" style="8" customWidth="1"/>
    <col min="3332" max="3332" width="22" style="8" customWidth="1"/>
    <col min="3333" max="3336" width="11.453125" style="8"/>
    <col min="3337" max="3337" width="24.7265625" style="8" customWidth="1"/>
    <col min="3338" max="3338" width="12.54296875" style="8" customWidth="1"/>
    <col min="3339" max="3339" width="1.7265625" style="8" customWidth="1"/>
    <col min="3340" max="3584" width="11.453125" style="8"/>
    <col min="3585" max="3585" width="4.453125" style="8" customWidth="1"/>
    <col min="3586" max="3586" width="11.453125" style="8"/>
    <col min="3587" max="3587" width="12.81640625" style="8" customWidth="1"/>
    <col min="3588" max="3588" width="22" style="8" customWidth="1"/>
    <col min="3589" max="3592" width="11.453125" style="8"/>
    <col min="3593" max="3593" width="24.7265625" style="8" customWidth="1"/>
    <col min="3594" max="3594" width="12.54296875" style="8" customWidth="1"/>
    <col min="3595" max="3595" width="1.7265625" style="8" customWidth="1"/>
    <col min="3596" max="3840" width="11.453125" style="8"/>
    <col min="3841" max="3841" width="4.453125" style="8" customWidth="1"/>
    <col min="3842" max="3842" width="11.453125" style="8"/>
    <col min="3843" max="3843" width="12.81640625" style="8" customWidth="1"/>
    <col min="3844" max="3844" width="22" style="8" customWidth="1"/>
    <col min="3845" max="3848" width="11.453125" style="8"/>
    <col min="3849" max="3849" width="24.7265625" style="8" customWidth="1"/>
    <col min="3850" max="3850" width="12.54296875" style="8" customWidth="1"/>
    <col min="3851" max="3851" width="1.7265625" style="8" customWidth="1"/>
    <col min="3852" max="4096" width="11.453125" style="8"/>
    <col min="4097" max="4097" width="4.453125" style="8" customWidth="1"/>
    <col min="4098" max="4098" width="11.453125" style="8"/>
    <col min="4099" max="4099" width="12.81640625" style="8" customWidth="1"/>
    <col min="4100" max="4100" width="22" style="8" customWidth="1"/>
    <col min="4101" max="4104" width="11.453125" style="8"/>
    <col min="4105" max="4105" width="24.7265625" style="8" customWidth="1"/>
    <col min="4106" max="4106" width="12.54296875" style="8" customWidth="1"/>
    <col min="4107" max="4107" width="1.7265625" style="8" customWidth="1"/>
    <col min="4108" max="4352" width="11.453125" style="8"/>
    <col min="4353" max="4353" width="4.453125" style="8" customWidth="1"/>
    <col min="4354" max="4354" width="11.453125" style="8"/>
    <col min="4355" max="4355" width="12.81640625" style="8" customWidth="1"/>
    <col min="4356" max="4356" width="22" style="8" customWidth="1"/>
    <col min="4357" max="4360" width="11.453125" style="8"/>
    <col min="4361" max="4361" width="24.7265625" style="8" customWidth="1"/>
    <col min="4362" max="4362" width="12.54296875" style="8" customWidth="1"/>
    <col min="4363" max="4363" width="1.7265625" style="8" customWidth="1"/>
    <col min="4364" max="4608" width="11.453125" style="8"/>
    <col min="4609" max="4609" width="4.453125" style="8" customWidth="1"/>
    <col min="4610" max="4610" width="11.453125" style="8"/>
    <col min="4611" max="4611" width="12.81640625" style="8" customWidth="1"/>
    <col min="4612" max="4612" width="22" style="8" customWidth="1"/>
    <col min="4613" max="4616" width="11.453125" style="8"/>
    <col min="4617" max="4617" width="24.7265625" style="8" customWidth="1"/>
    <col min="4618" max="4618" width="12.54296875" style="8" customWidth="1"/>
    <col min="4619" max="4619" width="1.7265625" style="8" customWidth="1"/>
    <col min="4620" max="4864" width="11.453125" style="8"/>
    <col min="4865" max="4865" width="4.453125" style="8" customWidth="1"/>
    <col min="4866" max="4866" width="11.453125" style="8"/>
    <col min="4867" max="4867" width="12.81640625" style="8" customWidth="1"/>
    <col min="4868" max="4868" width="22" style="8" customWidth="1"/>
    <col min="4869" max="4872" width="11.453125" style="8"/>
    <col min="4873" max="4873" width="24.7265625" style="8" customWidth="1"/>
    <col min="4874" max="4874" width="12.54296875" style="8" customWidth="1"/>
    <col min="4875" max="4875" width="1.7265625" style="8" customWidth="1"/>
    <col min="4876" max="5120" width="11.453125" style="8"/>
    <col min="5121" max="5121" width="4.453125" style="8" customWidth="1"/>
    <col min="5122" max="5122" width="11.453125" style="8"/>
    <col min="5123" max="5123" width="12.81640625" style="8" customWidth="1"/>
    <col min="5124" max="5124" width="22" style="8" customWidth="1"/>
    <col min="5125" max="5128" width="11.453125" style="8"/>
    <col min="5129" max="5129" width="24.7265625" style="8" customWidth="1"/>
    <col min="5130" max="5130" width="12.54296875" style="8" customWidth="1"/>
    <col min="5131" max="5131" width="1.7265625" style="8" customWidth="1"/>
    <col min="5132" max="5376" width="11.453125" style="8"/>
    <col min="5377" max="5377" width="4.453125" style="8" customWidth="1"/>
    <col min="5378" max="5378" width="11.453125" style="8"/>
    <col min="5379" max="5379" width="12.81640625" style="8" customWidth="1"/>
    <col min="5380" max="5380" width="22" style="8" customWidth="1"/>
    <col min="5381" max="5384" width="11.453125" style="8"/>
    <col min="5385" max="5385" width="24.7265625" style="8" customWidth="1"/>
    <col min="5386" max="5386" width="12.54296875" style="8" customWidth="1"/>
    <col min="5387" max="5387" width="1.7265625" style="8" customWidth="1"/>
    <col min="5388" max="5632" width="11.453125" style="8"/>
    <col min="5633" max="5633" width="4.453125" style="8" customWidth="1"/>
    <col min="5634" max="5634" width="11.453125" style="8"/>
    <col min="5635" max="5635" width="12.81640625" style="8" customWidth="1"/>
    <col min="5636" max="5636" width="22" style="8" customWidth="1"/>
    <col min="5637" max="5640" width="11.453125" style="8"/>
    <col min="5641" max="5641" width="24.7265625" style="8" customWidth="1"/>
    <col min="5642" max="5642" width="12.54296875" style="8" customWidth="1"/>
    <col min="5643" max="5643" width="1.7265625" style="8" customWidth="1"/>
    <col min="5644" max="5888" width="11.453125" style="8"/>
    <col min="5889" max="5889" width="4.453125" style="8" customWidth="1"/>
    <col min="5890" max="5890" width="11.453125" style="8"/>
    <col min="5891" max="5891" width="12.81640625" style="8" customWidth="1"/>
    <col min="5892" max="5892" width="22" style="8" customWidth="1"/>
    <col min="5893" max="5896" width="11.453125" style="8"/>
    <col min="5897" max="5897" width="24.7265625" style="8" customWidth="1"/>
    <col min="5898" max="5898" width="12.54296875" style="8" customWidth="1"/>
    <col min="5899" max="5899" width="1.7265625" style="8" customWidth="1"/>
    <col min="5900" max="6144" width="11.453125" style="8"/>
    <col min="6145" max="6145" width="4.453125" style="8" customWidth="1"/>
    <col min="6146" max="6146" width="11.453125" style="8"/>
    <col min="6147" max="6147" width="12.81640625" style="8" customWidth="1"/>
    <col min="6148" max="6148" width="22" style="8" customWidth="1"/>
    <col min="6149" max="6152" width="11.453125" style="8"/>
    <col min="6153" max="6153" width="24.7265625" style="8" customWidth="1"/>
    <col min="6154" max="6154" width="12.54296875" style="8" customWidth="1"/>
    <col min="6155" max="6155" width="1.7265625" style="8" customWidth="1"/>
    <col min="6156" max="6400" width="11.453125" style="8"/>
    <col min="6401" max="6401" width="4.453125" style="8" customWidth="1"/>
    <col min="6402" max="6402" width="11.453125" style="8"/>
    <col min="6403" max="6403" width="12.81640625" style="8" customWidth="1"/>
    <col min="6404" max="6404" width="22" style="8" customWidth="1"/>
    <col min="6405" max="6408" width="11.453125" style="8"/>
    <col min="6409" max="6409" width="24.7265625" style="8" customWidth="1"/>
    <col min="6410" max="6410" width="12.54296875" style="8" customWidth="1"/>
    <col min="6411" max="6411" width="1.7265625" style="8" customWidth="1"/>
    <col min="6412" max="6656" width="11.453125" style="8"/>
    <col min="6657" max="6657" width="4.453125" style="8" customWidth="1"/>
    <col min="6658" max="6658" width="11.453125" style="8"/>
    <col min="6659" max="6659" width="12.81640625" style="8" customWidth="1"/>
    <col min="6660" max="6660" width="22" style="8" customWidth="1"/>
    <col min="6661" max="6664" width="11.453125" style="8"/>
    <col min="6665" max="6665" width="24.7265625" style="8" customWidth="1"/>
    <col min="6666" max="6666" width="12.54296875" style="8" customWidth="1"/>
    <col min="6667" max="6667" width="1.7265625" style="8" customWidth="1"/>
    <col min="6668" max="6912" width="11.453125" style="8"/>
    <col min="6913" max="6913" width="4.453125" style="8" customWidth="1"/>
    <col min="6914" max="6914" width="11.453125" style="8"/>
    <col min="6915" max="6915" width="12.81640625" style="8" customWidth="1"/>
    <col min="6916" max="6916" width="22" style="8" customWidth="1"/>
    <col min="6917" max="6920" width="11.453125" style="8"/>
    <col min="6921" max="6921" width="24.7265625" style="8" customWidth="1"/>
    <col min="6922" max="6922" width="12.54296875" style="8" customWidth="1"/>
    <col min="6923" max="6923" width="1.7265625" style="8" customWidth="1"/>
    <col min="6924" max="7168" width="11.453125" style="8"/>
    <col min="7169" max="7169" width="4.453125" style="8" customWidth="1"/>
    <col min="7170" max="7170" width="11.453125" style="8"/>
    <col min="7171" max="7171" width="12.81640625" style="8" customWidth="1"/>
    <col min="7172" max="7172" width="22" style="8" customWidth="1"/>
    <col min="7173" max="7176" width="11.453125" style="8"/>
    <col min="7177" max="7177" width="24.7265625" style="8" customWidth="1"/>
    <col min="7178" max="7178" width="12.54296875" style="8" customWidth="1"/>
    <col min="7179" max="7179" width="1.7265625" style="8" customWidth="1"/>
    <col min="7180" max="7424" width="11.453125" style="8"/>
    <col min="7425" max="7425" width="4.453125" style="8" customWidth="1"/>
    <col min="7426" max="7426" width="11.453125" style="8"/>
    <col min="7427" max="7427" width="12.81640625" style="8" customWidth="1"/>
    <col min="7428" max="7428" width="22" style="8" customWidth="1"/>
    <col min="7429" max="7432" width="11.453125" style="8"/>
    <col min="7433" max="7433" width="24.7265625" style="8" customWidth="1"/>
    <col min="7434" max="7434" width="12.54296875" style="8" customWidth="1"/>
    <col min="7435" max="7435" width="1.7265625" style="8" customWidth="1"/>
    <col min="7436" max="7680" width="11.453125" style="8"/>
    <col min="7681" max="7681" width="4.453125" style="8" customWidth="1"/>
    <col min="7682" max="7682" width="11.453125" style="8"/>
    <col min="7683" max="7683" width="12.81640625" style="8" customWidth="1"/>
    <col min="7684" max="7684" width="22" style="8" customWidth="1"/>
    <col min="7685" max="7688" width="11.453125" style="8"/>
    <col min="7689" max="7689" width="24.7265625" style="8" customWidth="1"/>
    <col min="7690" max="7690" width="12.54296875" style="8" customWidth="1"/>
    <col min="7691" max="7691" width="1.7265625" style="8" customWidth="1"/>
    <col min="7692" max="7936" width="11.453125" style="8"/>
    <col min="7937" max="7937" width="4.453125" style="8" customWidth="1"/>
    <col min="7938" max="7938" width="11.453125" style="8"/>
    <col min="7939" max="7939" width="12.81640625" style="8" customWidth="1"/>
    <col min="7940" max="7940" width="22" style="8" customWidth="1"/>
    <col min="7941" max="7944" width="11.453125" style="8"/>
    <col min="7945" max="7945" width="24.7265625" style="8" customWidth="1"/>
    <col min="7946" max="7946" width="12.54296875" style="8" customWidth="1"/>
    <col min="7947" max="7947" width="1.7265625" style="8" customWidth="1"/>
    <col min="7948" max="8192" width="11.453125" style="8"/>
    <col min="8193" max="8193" width="4.453125" style="8" customWidth="1"/>
    <col min="8194" max="8194" width="11.453125" style="8"/>
    <col min="8195" max="8195" width="12.81640625" style="8" customWidth="1"/>
    <col min="8196" max="8196" width="22" style="8" customWidth="1"/>
    <col min="8197" max="8200" width="11.453125" style="8"/>
    <col min="8201" max="8201" width="24.7265625" style="8" customWidth="1"/>
    <col min="8202" max="8202" width="12.54296875" style="8" customWidth="1"/>
    <col min="8203" max="8203" width="1.7265625" style="8" customWidth="1"/>
    <col min="8204" max="8448" width="11.453125" style="8"/>
    <col min="8449" max="8449" width="4.453125" style="8" customWidth="1"/>
    <col min="8450" max="8450" width="11.453125" style="8"/>
    <col min="8451" max="8451" width="12.81640625" style="8" customWidth="1"/>
    <col min="8452" max="8452" width="22" style="8" customWidth="1"/>
    <col min="8453" max="8456" width="11.453125" style="8"/>
    <col min="8457" max="8457" width="24.7265625" style="8" customWidth="1"/>
    <col min="8458" max="8458" width="12.54296875" style="8" customWidth="1"/>
    <col min="8459" max="8459" width="1.7265625" style="8" customWidth="1"/>
    <col min="8460" max="8704" width="11.453125" style="8"/>
    <col min="8705" max="8705" width="4.453125" style="8" customWidth="1"/>
    <col min="8706" max="8706" width="11.453125" style="8"/>
    <col min="8707" max="8707" width="12.81640625" style="8" customWidth="1"/>
    <col min="8708" max="8708" width="22" style="8" customWidth="1"/>
    <col min="8709" max="8712" width="11.453125" style="8"/>
    <col min="8713" max="8713" width="24.7265625" style="8" customWidth="1"/>
    <col min="8714" max="8714" width="12.54296875" style="8" customWidth="1"/>
    <col min="8715" max="8715" width="1.7265625" style="8" customWidth="1"/>
    <col min="8716" max="8960" width="11.453125" style="8"/>
    <col min="8961" max="8961" width="4.453125" style="8" customWidth="1"/>
    <col min="8962" max="8962" width="11.453125" style="8"/>
    <col min="8963" max="8963" width="12.81640625" style="8" customWidth="1"/>
    <col min="8964" max="8964" width="22" style="8" customWidth="1"/>
    <col min="8965" max="8968" width="11.453125" style="8"/>
    <col min="8969" max="8969" width="24.7265625" style="8" customWidth="1"/>
    <col min="8970" max="8970" width="12.54296875" style="8" customWidth="1"/>
    <col min="8971" max="8971" width="1.7265625" style="8" customWidth="1"/>
    <col min="8972" max="9216" width="11.453125" style="8"/>
    <col min="9217" max="9217" width="4.453125" style="8" customWidth="1"/>
    <col min="9218" max="9218" width="11.453125" style="8"/>
    <col min="9219" max="9219" width="12.81640625" style="8" customWidth="1"/>
    <col min="9220" max="9220" width="22" style="8" customWidth="1"/>
    <col min="9221" max="9224" width="11.453125" style="8"/>
    <col min="9225" max="9225" width="24.7265625" style="8" customWidth="1"/>
    <col min="9226" max="9226" width="12.54296875" style="8" customWidth="1"/>
    <col min="9227" max="9227" width="1.7265625" style="8" customWidth="1"/>
    <col min="9228" max="9472" width="11.453125" style="8"/>
    <col min="9473" max="9473" width="4.453125" style="8" customWidth="1"/>
    <col min="9474" max="9474" width="11.453125" style="8"/>
    <col min="9475" max="9475" width="12.81640625" style="8" customWidth="1"/>
    <col min="9476" max="9476" width="22" style="8" customWidth="1"/>
    <col min="9477" max="9480" width="11.453125" style="8"/>
    <col min="9481" max="9481" width="24.7265625" style="8" customWidth="1"/>
    <col min="9482" max="9482" width="12.54296875" style="8" customWidth="1"/>
    <col min="9483" max="9483" width="1.7265625" style="8" customWidth="1"/>
    <col min="9484" max="9728" width="11.453125" style="8"/>
    <col min="9729" max="9729" width="4.453125" style="8" customWidth="1"/>
    <col min="9730" max="9730" width="11.453125" style="8"/>
    <col min="9731" max="9731" width="12.81640625" style="8" customWidth="1"/>
    <col min="9732" max="9732" width="22" style="8" customWidth="1"/>
    <col min="9733" max="9736" width="11.453125" style="8"/>
    <col min="9737" max="9737" width="24.7265625" style="8" customWidth="1"/>
    <col min="9738" max="9738" width="12.54296875" style="8" customWidth="1"/>
    <col min="9739" max="9739" width="1.7265625" style="8" customWidth="1"/>
    <col min="9740" max="9984" width="11.453125" style="8"/>
    <col min="9985" max="9985" width="4.453125" style="8" customWidth="1"/>
    <col min="9986" max="9986" width="11.453125" style="8"/>
    <col min="9987" max="9987" width="12.81640625" style="8" customWidth="1"/>
    <col min="9988" max="9988" width="22" style="8" customWidth="1"/>
    <col min="9989" max="9992" width="11.453125" style="8"/>
    <col min="9993" max="9993" width="24.7265625" style="8" customWidth="1"/>
    <col min="9994" max="9994" width="12.54296875" style="8" customWidth="1"/>
    <col min="9995" max="9995" width="1.7265625" style="8" customWidth="1"/>
    <col min="9996" max="10240" width="11.453125" style="8"/>
    <col min="10241" max="10241" width="4.453125" style="8" customWidth="1"/>
    <col min="10242" max="10242" width="11.453125" style="8"/>
    <col min="10243" max="10243" width="12.81640625" style="8" customWidth="1"/>
    <col min="10244" max="10244" width="22" style="8" customWidth="1"/>
    <col min="10245" max="10248" width="11.453125" style="8"/>
    <col min="10249" max="10249" width="24.7265625" style="8" customWidth="1"/>
    <col min="10250" max="10250" width="12.54296875" style="8" customWidth="1"/>
    <col min="10251" max="10251" width="1.7265625" style="8" customWidth="1"/>
    <col min="10252" max="10496" width="11.453125" style="8"/>
    <col min="10497" max="10497" width="4.453125" style="8" customWidth="1"/>
    <col min="10498" max="10498" width="11.453125" style="8"/>
    <col min="10499" max="10499" width="12.81640625" style="8" customWidth="1"/>
    <col min="10500" max="10500" width="22" style="8" customWidth="1"/>
    <col min="10501" max="10504" width="11.453125" style="8"/>
    <col min="10505" max="10505" width="24.7265625" style="8" customWidth="1"/>
    <col min="10506" max="10506" width="12.54296875" style="8" customWidth="1"/>
    <col min="10507" max="10507" width="1.7265625" style="8" customWidth="1"/>
    <col min="10508" max="10752" width="11.453125" style="8"/>
    <col min="10753" max="10753" width="4.453125" style="8" customWidth="1"/>
    <col min="10754" max="10754" width="11.453125" style="8"/>
    <col min="10755" max="10755" width="12.81640625" style="8" customWidth="1"/>
    <col min="10756" max="10756" width="22" style="8" customWidth="1"/>
    <col min="10757" max="10760" width="11.453125" style="8"/>
    <col min="10761" max="10761" width="24.7265625" style="8" customWidth="1"/>
    <col min="10762" max="10762" width="12.54296875" style="8" customWidth="1"/>
    <col min="10763" max="10763" width="1.7265625" style="8" customWidth="1"/>
    <col min="10764" max="11008" width="11.453125" style="8"/>
    <col min="11009" max="11009" width="4.453125" style="8" customWidth="1"/>
    <col min="11010" max="11010" width="11.453125" style="8"/>
    <col min="11011" max="11011" width="12.81640625" style="8" customWidth="1"/>
    <col min="11012" max="11012" width="22" style="8" customWidth="1"/>
    <col min="11013" max="11016" width="11.453125" style="8"/>
    <col min="11017" max="11017" width="24.7265625" style="8" customWidth="1"/>
    <col min="11018" max="11018" width="12.54296875" style="8" customWidth="1"/>
    <col min="11019" max="11019" width="1.7265625" style="8" customWidth="1"/>
    <col min="11020" max="11264" width="11.453125" style="8"/>
    <col min="11265" max="11265" width="4.453125" style="8" customWidth="1"/>
    <col min="11266" max="11266" width="11.453125" style="8"/>
    <col min="11267" max="11267" width="12.81640625" style="8" customWidth="1"/>
    <col min="11268" max="11268" width="22" style="8" customWidth="1"/>
    <col min="11269" max="11272" width="11.453125" style="8"/>
    <col min="11273" max="11273" width="24.7265625" style="8" customWidth="1"/>
    <col min="11274" max="11274" width="12.54296875" style="8" customWidth="1"/>
    <col min="11275" max="11275" width="1.7265625" style="8" customWidth="1"/>
    <col min="11276" max="11520" width="11.453125" style="8"/>
    <col min="11521" max="11521" width="4.453125" style="8" customWidth="1"/>
    <col min="11522" max="11522" width="11.453125" style="8"/>
    <col min="11523" max="11523" width="12.81640625" style="8" customWidth="1"/>
    <col min="11524" max="11524" width="22" style="8" customWidth="1"/>
    <col min="11525" max="11528" width="11.453125" style="8"/>
    <col min="11529" max="11529" width="24.7265625" style="8" customWidth="1"/>
    <col min="11530" max="11530" width="12.54296875" style="8" customWidth="1"/>
    <col min="11531" max="11531" width="1.7265625" style="8" customWidth="1"/>
    <col min="11532" max="11776" width="11.453125" style="8"/>
    <col min="11777" max="11777" width="4.453125" style="8" customWidth="1"/>
    <col min="11778" max="11778" width="11.453125" style="8"/>
    <col min="11779" max="11779" width="12.81640625" style="8" customWidth="1"/>
    <col min="11780" max="11780" width="22" style="8" customWidth="1"/>
    <col min="11781" max="11784" width="11.453125" style="8"/>
    <col min="11785" max="11785" width="24.7265625" style="8" customWidth="1"/>
    <col min="11786" max="11786" width="12.54296875" style="8" customWidth="1"/>
    <col min="11787" max="11787" width="1.7265625" style="8" customWidth="1"/>
    <col min="11788" max="12032" width="11.453125" style="8"/>
    <col min="12033" max="12033" width="4.453125" style="8" customWidth="1"/>
    <col min="12034" max="12034" width="11.453125" style="8"/>
    <col min="12035" max="12035" width="12.81640625" style="8" customWidth="1"/>
    <col min="12036" max="12036" width="22" style="8" customWidth="1"/>
    <col min="12037" max="12040" width="11.453125" style="8"/>
    <col min="12041" max="12041" width="24.7265625" style="8" customWidth="1"/>
    <col min="12042" max="12042" width="12.54296875" style="8" customWidth="1"/>
    <col min="12043" max="12043" width="1.7265625" style="8" customWidth="1"/>
    <col min="12044" max="12288" width="11.453125" style="8"/>
    <col min="12289" max="12289" width="4.453125" style="8" customWidth="1"/>
    <col min="12290" max="12290" width="11.453125" style="8"/>
    <col min="12291" max="12291" width="12.81640625" style="8" customWidth="1"/>
    <col min="12292" max="12292" width="22" style="8" customWidth="1"/>
    <col min="12293" max="12296" width="11.453125" style="8"/>
    <col min="12297" max="12297" width="24.7265625" style="8" customWidth="1"/>
    <col min="12298" max="12298" width="12.54296875" style="8" customWidth="1"/>
    <col min="12299" max="12299" width="1.7265625" style="8" customWidth="1"/>
    <col min="12300" max="12544" width="11.453125" style="8"/>
    <col min="12545" max="12545" width="4.453125" style="8" customWidth="1"/>
    <col min="12546" max="12546" width="11.453125" style="8"/>
    <col min="12547" max="12547" width="12.81640625" style="8" customWidth="1"/>
    <col min="12548" max="12548" width="22" style="8" customWidth="1"/>
    <col min="12549" max="12552" width="11.453125" style="8"/>
    <col min="12553" max="12553" width="24.7265625" style="8" customWidth="1"/>
    <col min="12554" max="12554" width="12.54296875" style="8" customWidth="1"/>
    <col min="12555" max="12555" width="1.7265625" style="8" customWidth="1"/>
    <col min="12556" max="12800" width="11.453125" style="8"/>
    <col min="12801" max="12801" width="4.453125" style="8" customWidth="1"/>
    <col min="12802" max="12802" width="11.453125" style="8"/>
    <col min="12803" max="12803" width="12.81640625" style="8" customWidth="1"/>
    <col min="12804" max="12804" width="22" style="8" customWidth="1"/>
    <col min="12805" max="12808" width="11.453125" style="8"/>
    <col min="12809" max="12809" width="24.7265625" style="8" customWidth="1"/>
    <col min="12810" max="12810" width="12.54296875" style="8" customWidth="1"/>
    <col min="12811" max="12811" width="1.7265625" style="8" customWidth="1"/>
    <col min="12812" max="13056" width="11.453125" style="8"/>
    <col min="13057" max="13057" width="4.453125" style="8" customWidth="1"/>
    <col min="13058" max="13058" width="11.453125" style="8"/>
    <col min="13059" max="13059" width="12.81640625" style="8" customWidth="1"/>
    <col min="13060" max="13060" width="22" style="8" customWidth="1"/>
    <col min="13061" max="13064" width="11.453125" style="8"/>
    <col min="13065" max="13065" width="24.7265625" style="8" customWidth="1"/>
    <col min="13066" max="13066" width="12.54296875" style="8" customWidth="1"/>
    <col min="13067" max="13067" width="1.7265625" style="8" customWidth="1"/>
    <col min="13068" max="13312" width="11.453125" style="8"/>
    <col min="13313" max="13313" width="4.453125" style="8" customWidth="1"/>
    <col min="13314" max="13314" width="11.453125" style="8"/>
    <col min="13315" max="13315" width="12.81640625" style="8" customWidth="1"/>
    <col min="13316" max="13316" width="22" style="8" customWidth="1"/>
    <col min="13317" max="13320" width="11.453125" style="8"/>
    <col min="13321" max="13321" width="24.7265625" style="8" customWidth="1"/>
    <col min="13322" max="13322" width="12.54296875" style="8" customWidth="1"/>
    <col min="13323" max="13323" width="1.7265625" style="8" customWidth="1"/>
    <col min="13324" max="13568" width="11.453125" style="8"/>
    <col min="13569" max="13569" width="4.453125" style="8" customWidth="1"/>
    <col min="13570" max="13570" width="11.453125" style="8"/>
    <col min="13571" max="13571" width="12.81640625" style="8" customWidth="1"/>
    <col min="13572" max="13572" width="22" style="8" customWidth="1"/>
    <col min="13573" max="13576" width="11.453125" style="8"/>
    <col min="13577" max="13577" width="24.7265625" style="8" customWidth="1"/>
    <col min="13578" max="13578" width="12.54296875" style="8" customWidth="1"/>
    <col min="13579" max="13579" width="1.7265625" style="8" customWidth="1"/>
    <col min="13580" max="13824" width="11.453125" style="8"/>
    <col min="13825" max="13825" width="4.453125" style="8" customWidth="1"/>
    <col min="13826" max="13826" width="11.453125" style="8"/>
    <col min="13827" max="13827" width="12.81640625" style="8" customWidth="1"/>
    <col min="13828" max="13828" width="22" style="8" customWidth="1"/>
    <col min="13829" max="13832" width="11.453125" style="8"/>
    <col min="13833" max="13833" width="24.7265625" style="8" customWidth="1"/>
    <col min="13834" max="13834" width="12.54296875" style="8" customWidth="1"/>
    <col min="13835" max="13835" width="1.7265625" style="8" customWidth="1"/>
    <col min="13836" max="14080" width="11.453125" style="8"/>
    <col min="14081" max="14081" width="4.453125" style="8" customWidth="1"/>
    <col min="14082" max="14082" width="11.453125" style="8"/>
    <col min="14083" max="14083" width="12.81640625" style="8" customWidth="1"/>
    <col min="14084" max="14084" width="22" style="8" customWidth="1"/>
    <col min="14085" max="14088" width="11.453125" style="8"/>
    <col min="14089" max="14089" width="24.7265625" style="8" customWidth="1"/>
    <col min="14090" max="14090" width="12.54296875" style="8" customWidth="1"/>
    <col min="14091" max="14091" width="1.7265625" style="8" customWidth="1"/>
    <col min="14092" max="14336" width="11.453125" style="8"/>
    <col min="14337" max="14337" width="4.453125" style="8" customWidth="1"/>
    <col min="14338" max="14338" width="11.453125" style="8"/>
    <col min="14339" max="14339" width="12.81640625" style="8" customWidth="1"/>
    <col min="14340" max="14340" width="22" style="8" customWidth="1"/>
    <col min="14341" max="14344" width="11.453125" style="8"/>
    <col min="14345" max="14345" width="24.7265625" style="8" customWidth="1"/>
    <col min="14346" max="14346" width="12.54296875" style="8" customWidth="1"/>
    <col min="14347" max="14347" width="1.7265625" style="8" customWidth="1"/>
    <col min="14348" max="14592" width="11.453125" style="8"/>
    <col min="14593" max="14593" width="4.453125" style="8" customWidth="1"/>
    <col min="14594" max="14594" width="11.453125" style="8"/>
    <col min="14595" max="14595" width="12.81640625" style="8" customWidth="1"/>
    <col min="14596" max="14596" width="22" style="8" customWidth="1"/>
    <col min="14597" max="14600" width="11.453125" style="8"/>
    <col min="14601" max="14601" width="24.7265625" style="8" customWidth="1"/>
    <col min="14602" max="14602" width="12.54296875" style="8" customWidth="1"/>
    <col min="14603" max="14603" width="1.7265625" style="8" customWidth="1"/>
    <col min="14604" max="14848" width="11.453125" style="8"/>
    <col min="14849" max="14849" width="4.453125" style="8" customWidth="1"/>
    <col min="14850" max="14850" width="11.453125" style="8"/>
    <col min="14851" max="14851" width="12.81640625" style="8" customWidth="1"/>
    <col min="14852" max="14852" width="22" style="8" customWidth="1"/>
    <col min="14853" max="14856" width="11.453125" style="8"/>
    <col min="14857" max="14857" width="24.7265625" style="8" customWidth="1"/>
    <col min="14858" max="14858" width="12.54296875" style="8" customWidth="1"/>
    <col min="14859" max="14859" width="1.7265625" style="8" customWidth="1"/>
    <col min="14860" max="15104" width="11.453125" style="8"/>
    <col min="15105" max="15105" width="4.453125" style="8" customWidth="1"/>
    <col min="15106" max="15106" width="11.453125" style="8"/>
    <col min="15107" max="15107" width="12.81640625" style="8" customWidth="1"/>
    <col min="15108" max="15108" width="22" style="8" customWidth="1"/>
    <col min="15109" max="15112" width="11.453125" style="8"/>
    <col min="15113" max="15113" width="24.7265625" style="8" customWidth="1"/>
    <col min="15114" max="15114" width="12.54296875" style="8" customWidth="1"/>
    <col min="15115" max="15115" width="1.7265625" style="8" customWidth="1"/>
    <col min="15116" max="15360" width="11.453125" style="8"/>
    <col min="15361" max="15361" width="4.453125" style="8" customWidth="1"/>
    <col min="15362" max="15362" width="11.453125" style="8"/>
    <col min="15363" max="15363" width="12.81640625" style="8" customWidth="1"/>
    <col min="15364" max="15364" width="22" style="8" customWidth="1"/>
    <col min="15365" max="15368" width="11.453125" style="8"/>
    <col min="15369" max="15369" width="24.7265625" style="8" customWidth="1"/>
    <col min="15370" max="15370" width="12.54296875" style="8" customWidth="1"/>
    <col min="15371" max="15371" width="1.7265625" style="8" customWidth="1"/>
    <col min="15372" max="15616" width="11.453125" style="8"/>
    <col min="15617" max="15617" width="4.453125" style="8" customWidth="1"/>
    <col min="15618" max="15618" width="11.453125" style="8"/>
    <col min="15619" max="15619" width="12.81640625" style="8" customWidth="1"/>
    <col min="15620" max="15620" width="22" style="8" customWidth="1"/>
    <col min="15621" max="15624" width="11.453125" style="8"/>
    <col min="15625" max="15625" width="24.7265625" style="8" customWidth="1"/>
    <col min="15626" max="15626" width="12.54296875" style="8" customWidth="1"/>
    <col min="15627" max="15627" width="1.7265625" style="8" customWidth="1"/>
    <col min="15628" max="15872" width="11.453125" style="8"/>
    <col min="15873" max="15873" width="4.453125" style="8" customWidth="1"/>
    <col min="15874" max="15874" width="11.453125" style="8"/>
    <col min="15875" max="15875" width="12.81640625" style="8" customWidth="1"/>
    <col min="15876" max="15876" width="22" style="8" customWidth="1"/>
    <col min="15877" max="15880" width="11.453125" style="8"/>
    <col min="15881" max="15881" width="24.7265625" style="8" customWidth="1"/>
    <col min="15882" max="15882" width="12.54296875" style="8" customWidth="1"/>
    <col min="15883" max="15883" width="1.7265625" style="8" customWidth="1"/>
    <col min="15884" max="16128" width="11.453125" style="8"/>
    <col min="16129" max="16129" width="4.453125" style="8" customWidth="1"/>
    <col min="16130" max="16130" width="11.453125" style="8"/>
    <col min="16131" max="16131" width="12.81640625" style="8" customWidth="1"/>
    <col min="16132" max="16132" width="22" style="8" customWidth="1"/>
    <col min="16133" max="16136" width="11.453125" style="8"/>
    <col min="16137" max="16137" width="24.7265625" style="8" customWidth="1"/>
    <col min="16138" max="16138" width="12.54296875" style="8" customWidth="1"/>
    <col min="16139" max="16139" width="1.7265625" style="8" customWidth="1"/>
    <col min="16140" max="16384" width="11.453125" style="8"/>
  </cols>
  <sheetData>
    <row r="1" spans="2:10" ht="13" thickBot="1" x14ac:dyDescent="0.3"/>
    <row r="2" spans="2:10" x14ac:dyDescent="0.25">
      <c r="B2" s="9"/>
      <c r="C2" s="10"/>
      <c r="D2" s="57" t="s">
        <v>46</v>
      </c>
      <c r="E2" s="58"/>
      <c r="F2" s="58"/>
      <c r="G2" s="58"/>
      <c r="H2" s="58"/>
      <c r="I2" s="59"/>
      <c r="J2" s="63" t="s">
        <v>17</v>
      </c>
    </row>
    <row r="3" spans="2:10" ht="13" thickBot="1" x14ac:dyDescent="0.3">
      <c r="B3" s="11"/>
      <c r="C3" s="12"/>
      <c r="D3" s="60"/>
      <c r="E3" s="61"/>
      <c r="F3" s="61"/>
      <c r="G3" s="61"/>
      <c r="H3" s="61"/>
      <c r="I3" s="62"/>
      <c r="J3" s="64"/>
    </row>
    <row r="4" spans="2:10" ht="13" x14ac:dyDescent="0.25">
      <c r="B4" s="11"/>
      <c r="C4" s="12"/>
      <c r="E4" s="14"/>
      <c r="F4" s="14"/>
      <c r="G4" s="14"/>
      <c r="H4" s="14"/>
      <c r="I4" s="15"/>
      <c r="J4" s="16"/>
    </row>
    <row r="5" spans="2:10" ht="13" x14ac:dyDescent="0.25">
      <c r="B5" s="11"/>
      <c r="C5" s="12"/>
      <c r="D5" s="66" t="s">
        <v>47</v>
      </c>
      <c r="E5" s="67"/>
      <c r="F5" s="67"/>
      <c r="G5" s="67"/>
      <c r="H5" s="67"/>
      <c r="I5" s="68"/>
      <c r="J5" s="19" t="s">
        <v>48</v>
      </c>
    </row>
    <row r="6" spans="2:10" ht="13.5" thickBot="1" x14ac:dyDescent="0.3">
      <c r="B6" s="20"/>
      <c r="C6" s="21"/>
      <c r="D6" s="22"/>
      <c r="E6" s="23"/>
      <c r="F6" s="23"/>
      <c r="G6" s="23"/>
      <c r="H6" s="23"/>
      <c r="I6" s="24"/>
      <c r="J6" s="25"/>
    </row>
    <row r="7" spans="2:10" x14ac:dyDescent="0.25">
      <c r="B7" s="26"/>
      <c r="J7" s="27"/>
    </row>
    <row r="8" spans="2:10" x14ac:dyDescent="0.25">
      <c r="B8" s="26"/>
      <c r="J8" s="27"/>
    </row>
    <row r="9" spans="2:10" x14ac:dyDescent="0.25">
      <c r="B9" s="26"/>
      <c r="C9" s="8" t="s">
        <v>20</v>
      </c>
      <c r="D9" s="30"/>
      <c r="E9" s="29"/>
      <c r="J9" s="27"/>
    </row>
    <row r="10" spans="2:10" ht="13" x14ac:dyDescent="0.3">
      <c r="B10" s="26"/>
      <c r="C10" s="28"/>
      <c r="J10" s="27"/>
    </row>
    <row r="11" spans="2:10" ht="13" x14ac:dyDescent="0.3">
      <c r="B11" s="26"/>
      <c r="C11" s="28" t="str">
        <f>+'FOR CSA 018'!C12</f>
        <v xml:space="preserve">Señores : Hospital Universitario Hernando Moncaleano Perdomo </v>
      </c>
      <c r="J11" s="27"/>
    </row>
    <row r="12" spans="2:10" ht="13" x14ac:dyDescent="0.3">
      <c r="B12" s="26"/>
      <c r="C12" s="28" t="str">
        <f>+'FOR CSA 018'!C13</f>
        <v>NIT: 891180268</v>
      </c>
      <c r="J12" s="27"/>
    </row>
    <row r="13" spans="2:10" x14ac:dyDescent="0.25">
      <c r="B13" s="26"/>
      <c r="J13" s="27"/>
    </row>
    <row r="14" spans="2:10" x14ac:dyDescent="0.25">
      <c r="B14" s="26"/>
      <c r="C14" s="8" t="s">
        <v>49</v>
      </c>
      <c r="J14" s="27"/>
    </row>
    <row r="15" spans="2:10" x14ac:dyDescent="0.25">
      <c r="B15" s="26"/>
      <c r="C15" s="31"/>
      <c r="J15" s="27"/>
    </row>
    <row r="16" spans="2:10" ht="13" x14ac:dyDescent="0.3">
      <c r="B16" s="26"/>
      <c r="C16" s="50"/>
      <c r="D16" s="29"/>
      <c r="H16" s="51" t="s">
        <v>50</v>
      </c>
      <c r="I16" s="51" t="s">
        <v>51</v>
      </c>
      <c r="J16" s="27"/>
    </row>
    <row r="17" spans="2:10" ht="13" x14ac:dyDescent="0.3">
      <c r="B17" s="26"/>
      <c r="C17" s="28" t="s">
        <v>22</v>
      </c>
      <c r="D17" s="28"/>
      <c r="E17" s="28"/>
      <c r="F17" s="28"/>
      <c r="H17" s="32">
        <f>+SUM(H18:H21)</f>
        <v>8</v>
      </c>
      <c r="I17" s="52">
        <f>+SUM(I18:I21)</f>
        <v>54659525</v>
      </c>
      <c r="J17" s="27"/>
    </row>
    <row r="18" spans="2:10" x14ac:dyDescent="0.25">
      <c r="B18" s="26"/>
      <c r="C18" s="8" t="s">
        <v>26</v>
      </c>
      <c r="H18" s="53">
        <f>+'FOR CSA 018'!H19</f>
        <v>1</v>
      </c>
      <c r="I18" s="53">
        <f>+'FOR CSA 018'!I19</f>
        <v>6464503</v>
      </c>
      <c r="J18" s="27"/>
    </row>
    <row r="19" spans="2:10" x14ac:dyDescent="0.25">
      <c r="B19" s="26"/>
      <c r="C19" s="8" t="s">
        <v>27</v>
      </c>
      <c r="H19" s="53">
        <f>+'FOR CSA 018'!H20</f>
        <v>4</v>
      </c>
      <c r="I19" s="53">
        <f>+'FOR CSA 018'!I20</f>
        <v>47556935</v>
      </c>
      <c r="J19" s="27"/>
    </row>
    <row r="20" spans="2:10" x14ac:dyDescent="0.25">
      <c r="B20" s="26"/>
      <c r="C20" s="8" t="s">
        <v>29</v>
      </c>
      <c r="H20" s="53">
        <f>+'FOR CSA 018'!H21</f>
        <v>0</v>
      </c>
      <c r="I20" s="53">
        <f>+'FOR CSA 018'!I21</f>
        <v>0</v>
      </c>
      <c r="J20" s="27"/>
    </row>
    <row r="21" spans="2:10" x14ac:dyDescent="0.25">
      <c r="B21" s="26"/>
      <c r="C21" s="8" t="s">
        <v>52</v>
      </c>
      <c r="H21" s="53">
        <f>+'FOR CSA 018'!H22</f>
        <v>3</v>
      </c>
      <c r="I21" s="53">
        <f>+'FOR CSA 018'!I22</f>
        <v>638087</v>
      </c>
      <c r="J21" s="27"/>
    </row>
    <row r="22" spans="2:10" ht="13" x14ac:dyDescent="0.3">
      <c r="B22" s="26"/>
      <c r="C22" s="28" t="s">
        <v>53</v>
      </c>
      <c r="D22" s="28"/>
      <c r="E22" s="28"/>
      <c r="F22" s="28"/>
      <c r="H22" s="53">
        <f>+'FOR CSA 018'!H23</f>
        <v>0</v>
      </c>
      <c r="I22" s="53">
        <f>+'FOR CSA 018'!I23</f>
        <v>0</v>
      </c>
      <c r="J22" s="27"/>
    </row>
    <row r="23" spans="2:10" ht="13.5" thickBot="1" x14ac:dyDescent="0.35">
      <c r="B23" s="26"/>
      <c r="C23" s="28"/>
      <c r="D23" s="28"/>
      <c r="H23" s="54"/>
      <c r="I23" s="55"/>
      <c r="J23" s="27"/>
    </row>
    <row r="24" spans="2:10" ht="13.5" thickTop="1" x14ac:dyDescent="0.3">
      <c r="B24" s="26"/>
      <c r="C24" s="28"/>
      <c r="D24" s="28"/>
      <c r="H24" s="43"/>
      <c r="I24" s="37"/>
      <c r="J24" s="27"/>
    </row>
    <row r="25" spans="2:10" ht="13" x14ac:dyDescent="0.3">
      <c r="B25" s="26"/>
      <c r="C25" s="28"/>
      <c r="D25" s="28"/>
      <c r="H25" s="43"/>
      <c r="I25" s="37"/>
      <c r="J25" s="27"/>
    </row>
    <row r="26" spans="2:10" ht="13" x14ac:dyDescent="0.3">
      <c r="B26" s="26"/>
      <c r="C26" s="28"/>
      <c r="D26" s="28"/>
      <c r="H26" s="43"/>
      <c r="I26" s="37"/>
      <c r="J26" s="27"/>
    </row>
    <row r="27" spans="2:10" x14ac:dyDescent="0.25">
      <c r="B27" s="26"/>
      <c r="G27" s="43"/>
      <c r="H27" s="43"/>
      <c r="I27" s="43"/>
      <c r="J27" s="27"/>
    </row>
    <row r="28" spans="2:10" ht="13.5" thickBot="1" x14ac:dyDescent="0.35">
      <c r="B28" s="26"/>
      <c r="C28" s="44" t="str">
        <f>+'[1]FOR-CSA-018'!C37</f>
        <v>Nombre</v>
      </c>
      <c r="D28" s="44"/>
      <c r="G28" s="44" t="s">
        <v>40</v>
      </c>
      <c r="H28" s="45"/>
      <c r="I28" s="43"/>
      <c r="J28" s="27"/>
    </row>
    <row r="29" spans="2:10" ht="13" x14ac:dyDescent="0.3">
      <c r="B29" s="26"/>
      <c r="C29" s="46" t="str">
        <f>+'[1]FOR-CSA-018'!C38</f>
        <v>Cargo</v>
      </c>
      <c r="D29" s="46"/>
      <c r="G29" s="46" t="s">
        <v>54</v>
      </c>
      <c r="H29" s="43"/>
      <c r="I29" s="43"/>
      <c r="J29" s="27"/>
    </row>
    <row r="30" spans="2:10" ht="13" thickBot="1" x14ac:dyDescent="0.3">
      <c r="B30" s="47"/>
      <c r="C30" s="48"/>
      <c r="D30" s="48"/>
      <c r="E30" s="48"/>
      <c r="F30" s="48"/>
      <c r="G30" s="45"/>
      <c r="H30" s="45"/>
      <c r="I30" s="45"/>
      <c r="J30" s="49"/>
    </row>
  </sheetData>
  <mergeCells count="3">
    <mergeCell ref="D2:I3"/>
    <mergeCell ref="J2:J3"/>
    <mergeCell ref="D5:I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CARTERA 051224</vt:lpstr>
      <vt:lpstr>Hoja2</vt:lpstr>
      <vt:lpstr>Hoja1</vt:lpstr>
      <vt:lpstr>FOR CSA 018</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ALBERTO AMAYA CASTRO</dc:creator>
  <cp:lastModifiedBy>Juan Camilo Paez Ramirez</cp:lastModifiedBy>
  <cp:lastPrinted>2024-01-15T13:07:33Z</cp:lastPrinted>
  <dcterms:created xsi:type="dcterms:W3CDTF">2020-09-04T15:17:07Z</dcterms:created>
  <dcterms:modified xsi:type="dcterms:W3CDTF">2024-12-23T23:49:17Z</dcterms:modified>
</cp:coreProperties>
</file>