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5000253 IPS CLINICA SALUD FLORID SA\"/>
    </mc:Choice>
  </mc:AlternateContent>
  <xr:revisionPtr revIDLastSave="0" documentId="13_ncr:1_{714E42DE-0658-43A7-8D5F-69481D05A4C1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  <sheet name="TD " sheetId="5" r:id="rId5"/>
  </sheets>
  <definedNames>
    <definedName name="_xlnm._FilterDatabase" localSheetId="1" hidden="1">'ESTADO DE CADA FACTURA '!$A$1:$AC$82</definedName>
  </definedNames>
  <calcPr calcId="191029"/>
  <pivotCaches>
    <pivotCache cacheId="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4" l="1"/>
  <c r="I23" i="4"/>
  <c r="I17" i="4" s="1"/>
  <c r="H23" i="4"/>
  <c r="H17" i="4" s="1"/>
  <c r="WUK6" i="4"/>
  <c r="I28" i="3"/>
  <c r="H28" i="3"/>
  <c r="I26" i="3"/>
  <c r="H26" i="3"/>
  <c r="I23" i="3"/>
  <c r="H23" i="3"/>
  <c r="H31" i="3" s="1"/>
  <c r="I31" i="3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1CA81502-F56B-4ED1-9455-B795D01839A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CE332332-903E-497B-92D5-29ABF767035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6A403B-DD79-4D6D-98DE-B5CA44DA7AD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8F4CE3D-C2C1-43DB-B70D-EDF3DD69768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8A3AF26C-6189-4B69-B85F-0BC598E5B7A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ED036E20-C33B-441F-BC85-9A2B9A311BC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<sst xmlns="http://schemas.openxmlformats.org/spreadsheetml/2006/main" count="920" uniqueCount="169">
  <si>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</si>
  <si>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</si>
  <si>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</si>
  <si>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</si>
  <si>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</si>
  <si>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</si>
  <si>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</si>
  <si>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</si>
  <si>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</si>
  <si>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</si>
  <si>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FE01</t>
  </si>
  <si>
    <t>IPS CLINICA SALUD FLORID S.A.</t>
  </si>
  <si>
    <t>EVENTO</t>
  </si>
  <si>
    <t>FLORIDA VALLE</t>
  </si>
  <si>
    <t xml:space="preserve">FACT </t>
  </si>
  <si>
    <t xml:space="preserve">Llave </t>
  </si>
  <si>
    <t>FE0175561</t>
  </si>
  <si>
    <t>FE0175562</t>
  </si>
  <si>
    <t>FE0175563</t>
  </si>
  <si>
    <t>FE0175564</t>
  </si>
  <si>
    <t>FE0175565</t>
  </si>
  <si>
    <t>FE0175566</t>
  </si>
  <si>
    <t>FE0175567</t>
  </si>
  <si>
    <t>FE0175568</t>
  </si>
  <si>
    <t>FE0175569</t>
  </si>
  <si>
    <t>FE0175570</t>
  </si>
  <si>
    <t>FE0175571</t>
  </si>
  <si>
    <t>FE0175572</t>
  </si>
  <si>
    <t>FE0175573</t>
  </si>
  <si>
    <t>FE0175574</t>
  </si>
  <si>
    <t>FE0175575</t>
  </si>
  <si>
    <t>FE0175576</t>
  </si>
  <si>
    <t>FE0175577</t>
  </si>
  <si>
    <t>FE0175578</t>
  </si>
  <si>
    <t>FE0175579</t>
  </si>
  <si>
    <t>FE0175580</t>
  </si>
  <si>
    <t>FE0175581</t>
  </si>
  <si>
    <t>FE0175582</t>
  </si>
  <si>
    <t>FE0175583</t>
  </si>
  <si>
    <t>FE0175584</t>
  </si>
  <si>
    <t>FE0175585</t>
  </si>
  <si>
    <t>FE0175586</t>
  </si>
  <si>
    <t>FE0175587</t>
  </si>
  <si>
    <t>FE0175588</t>
  </si>
  <si>
    <t>FE0175589</t>
  </si>
  <si>
    <t>FE0175590</t>
  </si>
  <si>
    <t>FE0175591</t>
  </si>
  <si>
    <t>FE0175592</t>
  </si>
  <si>
    <t>FE0175593</t>
  </si>
  <si>
    <t>FE0175594</t>
  </si>
  <si>
    <t>FE0175611</t>
  </si>
  <si>
    <t>FE0180083</t>
  </si>
  <si>
    <t>FE0180084</t>
  </si>
  <si>
    <t>FE0180086</t>
  </si>
  <si>
    <t>FE0180087</t>
  </si>
  <si>
    <t>FE0180088</t>
  </si>
  <si>
    <t>FE0180089</t>
  </si>
  <si>
    <t>FE0180090</t>
  </si>
  <si>
    <t>FE0182799</t>
  </si>
  <si>
    <t>FE0182805</t>
  </si>
  <si>
    <t>FE0196292</t>
  </si>
  <si>
    <t>FE0196293</t>
  </si>
  <si>
    <t>FE0196294</t>
  </si>
  <si>
    <t>FE0196295</t>
  </si>
  <si>
    <t>FE0196296</t>
  </si>
  <si>
    <t>FE0196297</t>
  </si>
  <si>
    <t>FE0196298</t>
  </si>
  <si>
    <t>FE0196299</t>
  </si>
  <si>
    <t>FE0196300</t>
  </si>
  <si>
    <t>FE0196301</t>
  </si>
  <si>
    <t>FE0196302</t>
  </si>
  <si>
    <t>FE0196303</t>
  </si>
  <si>
    <t>FE0196304</t>
  </si>
  <si>
    <t>FE0196305</t>
  </si>
  <si>
    <t>FE0196306</t>
  </si>
  <si>
    <t>FE0196307</t>
  </si>
  <si>
    <t>FE0196308</t>
  </si>
  <si>
    <t>FE0196309</t>
  </si>
  <si>
    <t>FE0196310</t>
  </si>
  <si>
    <t>FE0196311</t>
  </si>
  <si>
    <t>FE0196312</t>
  </si>
  <si>
    <t>FE0196313</t>
  </si>
  <si>
    <t>FE01100495</t>
  </si>
  <si>
    <t>FE01100496</t>
  </si>
  <si>
    <t>FE01100497</t>
  </si>
  <si>
    <t>FE01100498</t>
  </si>
  <si>
    <t>FE01100499</t>
  </si>
  <si>
    <t>FE01100500</t>
  </si>
  <si>
    <t>FE01100501</t>
  </si>
  <si>
    <t>FE01100502</t>
  </si>
  <si>
    <t>FE01100503</t>
  </si>
  <si>
    <t>FE01100504</t>
  </si>
  <si>
    <t>FE01100505</t>
  </si>
  <si>
    <t>FE01100506</t>
  </si>
  <si>
    <t>FE01100507</t>
  </si>
  <si>
    <t>FE01100508</t>
  </si>
  <si>
    <t>FE01100509</t>
  </si>
  <si>
    <t>Fecha Radicado EPS 22/03/2024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</si>
  <si>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</si>
  <si>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</si>
  <si>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</si>
  <si>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</si>
  <si>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</si>
  <si>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</si>
  <si>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</si>
  <si>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 xml:space="preserve">P.Abiertas Doc </t>
  </si>
  <si>
    <t>Vr Compensacion SAP</t>
  </si>
  <si>
    <t xml:space="preserve">Doc Compensacion </t>
  </si>
  <si>
    <t xml:space="preserve">Fecha Compensacion </t>
  </si>
  <si>
    <t>Valor_Glosa y Devolución</t>
  </si>
  <si>
    <t>CONCEPTO GLOSA Y DEVOLUCION</t>
  </si>
  <si>
    <t>TIPIFICACION OBJECION</t>
  </si>
  <si>
    <t>SOPORTES:  SE DEVUELVE FACTURA FE0175565, LOS SOPORTES RADICADOS PERTENECEN A LA FACTURA EM236141, Y NO  CORRESPONDEN  A LO SOPORTADO.  NANCY</t>
  </si>
  <si>
    <t>SOPORTE</t>
  </si>
  <si>
    <t xml:space="preserve">SOPORTES:  SE DEVUELVE FACTURA FE0180084, LOS SOPORTES RADICADOS PERTENECEN A LA FACTURA FE0180083 , Y NO CORRESPONDEN  A LO SOPORTADO.  NANCY </t>
  </si>
  <si>
    <t>AUT: SE REALIZA DEVOLUCIÓN DE FACTURA CON SOPORTES COMPLETOS, EL CÓDIGOGO CUPS  DE LA AUTORIZACIÓN 890201 - CONSULTA DE PRIMERA VEZ POR MEDICINA GENERAL, NO CORRESPONDE CON EL CÓDIGO CUPS DE LA FACTURA 890701-CONSULTA DE URGENCIAS POR MEDICINA GENERAL, POR FAVOR VALIDAR. LUIS ERNESTO GUERRERO GALEANO</t>
  </si>
  <si>
    <t>AUT: SE REALIZA DEVOLUCIÓN DE FACTURA, LA AUTORIZACIÓN 122300001196 ESTÁ GENERADA PARA OTRO PRESTADOR NIT 805027261- E.S.E. RED DE SALUD DEL CENTRO EMPRESA SOCIAL DEL ESTADO HOSPITAL PRIMITIVO IGLESIAS, FAVOR COMUNICARSE CON EL ÁREA ENCARGADA, SOLICITARLA A LA capautorizaciones@epsdelagente.com.co</t>
  </si>
  <si>
    <t>AUTORIZACION</t>
  </si>
  <si>
    <t xml:space="preserve">Fecha Corte </t>
  </si>
  <si>
    <t>Estado de Factura EPS 22/03/2024</t>
  </si>
  <si>
    <t xml:space="preserve">Factura pendiente en programacion de pago </t>
  </si>
  <si>
    <t xml:space="preserve">Factura Devuelta 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</si>
  <si>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</si>
  <si>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</si>
  <si>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</si>
  <si>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</si>
  <si>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</si>
  <si>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</si>
  <si>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</si>
  <si>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</si>
  <si>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</si>
  <si>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</si>
  <si>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</si>
  <si>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</si>
  <si>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</si>
  <si>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</si>
  <si>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</si>
  <si>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</si>
  <si>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</si>
  <si>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</si>
  <si>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</si>
  <si>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</si>
  <si>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</si>
  <si>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</si>
  <si>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</si>
  <si>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</si>
  <si>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</si>
  <si>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</si>
  <si>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</si>
  <si>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</si>
  <si>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</si>
  <si>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</si>
  <si>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</si>
  <si>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</si>
  <si>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</si>
  <si>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</si>
  <si>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</si>
  <si>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22 marzo de 2024</t>
  </si>
  <si>
    <t>NIT: 815000253</t>
  </si>
  <si>
    <t>Lorena Ferro Rojas</t>
  </si>
  <si>
    <t>Dpto de Contabilidad</t>
  </si>
  <si>
    <t>A continuacion me permito remitir nuestra respuesta al estado de cartera presentado en la fecha:14/03/2024</t>
  </si>
  <si>
    <t>Con Corte al dia: 29/02/2024</t>
  </si>
  <si>
    <t>Corte al dia: 29/02/2024</t>
  </si>
  <si>
    <t>Etiquetas de fila</t>
  </si>
  <si>
    <t>Total general</t>
  </si>
  <si>
    <t xml:space="preserve">Cuenta de Llave </t>
  </si>
  <si>
    <t>Suma de IPS Saldo Factura</t>
  </si>
  <si>
    <t>Señores: IPS CLINICA SALUD FLORIDA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</si>
</sst>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/mm/yyyy;@"/>
    <numFmt numFmtId="165" formatCode="_-[$$-240A]\ * #,##0.00_-;\-[$$-240A]\ * #,##0.00_-;_-[$$-240A]\ * &quot;-&quot;??_-;_-@_-"/>
    <numFmt numFmtId="167" formatCode="_-[$$-240A]\ * #,##0_-;\-[$$-240A]\ * #,##0_-;_-[$$-240A]\ * &quot;-&quot;??_-;_-@_-"/>
    <numFmt numFmtId="169" formatCode="_-&quot;$&quot;\ * #,##0_-;\-&quot;$&quot;\ * #,##0_-;_-&quot;$&quot;\ 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  <numFmt numFmtId="17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71" fontId="4" fillId="0" borderId="0" applyFont="0" applyFill="0" applyBorder="0" applyAlignment="0" applyProtection="0"/>
  </cellStyleXfs>
  <cellXfs count="1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4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Border="1"/>
    <xf numFmtId="0" fontId="0" fillId="0" borderId="1" xfId="0" applyBorder="1"/>
    <xf numFmtId="167" fontId="5" fillId="5" borderId="1" xfId="0" applyNumberFormat="1" applyFont="1" applyFill="1" applyBorder="1" applyAlignment="1">
      <alignment horizontal="center" wrapText="1"/>
    </xf>
    <xf numFmtId="0" fontId="6" fillId="0" borderId="0" xfId="0" applyFont="1"/>
    <xf numFmtId="167" fontId="6" fillId="0" borderId="1" xfId="0" applyNumberFormat="1" applyFont="1" applyBorder="1"/>
    <xf numFmtId="1" fontId="6" fillId="0" borderId="1" xfId="0" applyNumberFormat="1" applyFont="1" applyBorder="1"/>
    <xf numFmtId="165" fontId="6" fillId="0" borderId="1" xfId="0" applyNumberFormat="1" applyFont="1" applyBorder="1"/>
    <xf numFmtId="0" fontId="6" fillId="0" borderId="1" xfId="0" applyFont="1" applyBorder="1"/>
    <xf numFmtId="167" fontId="6" fillId="0" borderId="0" xfId="0" applyNumberFormat="1" applyFont="1"/>
    <xf numFmtId="1" fontId="6" fillId="0" borderId="0" xfId="0" applyNumberFormat="1" applyFont="1"/>
    <xf numFmtId="0" fontId="5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70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2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72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72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72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72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Border="1"/>
    <xf numFmtId="172" fontId="7" fillId="0" borderId="0" xfId="2" applyNumberFormat="1" applyFont="1" applyAlignment="1">
      <alignment horizontal="right"/>
    </xf>
    <xf numFmtId="172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3" fontId="7" fillId="0" borderId="0" xfId="3" applyNumberFormat="1"/>
    <xf numFmtId="171" fontId="7" fillId="0" borderId="0" xfId="4" applyFont="1"/>
    <xf numFmtId="169" fontId="7" fillId="0" borderId="0" xfId="2" applyNumberFormat="1" applyFont="1"/>
    <xf numFmtId="173" fontId="10" fillId="0" borderId="10" xfId="3" applyNumberFormat="1" applyFont="1" applyBorder="1"/>
    <xf numFmtId="173" fontId="7" fillId="0" borderId="10" xfId="3" applyNumberFormat="1" applyBorder="1"/>
    <xf numFmtId="171" fontId="10" fillId="0" borderId="10" xfId="4" applyFont="1" applyBorder="1"/>
    <xf numFmtId="169" fontId="7" fillId="0" borderId="10" xfId="2" applyNumberFormat="1" applyFont="1" applyBorder="1"/>
    <xf numFmtId="173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3" fontId="8" fillId="0" borderId="10" xfId="3" applyNumberFormat="1" applyFont="1" applyBorder="1"/>
    <xf numFmtId="0" fontId="8" fillId="0" borderId="11" xfId="3" applyFont="1" applyBorder="1"/>
    <xf numFmtId="0" fontId="9" fillId="0" borderId="7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4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4" fontId="8" fillId="0" borderId="0" xfId="1" applyNumberFormat="1" applyFont="1" applyAlignment="1">
      <alignment horizontal="right"/>
    </xf>
    <xf numFmtId="0" fontId="8" fillId="0" borderId="2" xfId="1" applyNumberFormat="1" applyFont="1" applyBorder="1" applyAlignment="1">
      <alignment horizontal="center"/>
    </xf>
    <xf numFmtId="174" fontId="8" fillId="0" borderId="2" xfId="1" applyNumberFormat="1" applyFont="1" applyBorder="1" applyAlignment="1">
      <alignment horizontal="right"/>
    </xf>
    <xf numFmtId="175" fontId="8" fillId="0" borderId="14" xfId="1" applyNumberFormat="1" applyFont="1" applyBorder="1" applyAlignment="1">
      <alignment horizontal="center"/>
    </xf>
    <xf numFmtId="174" fontId="8" fillId="0" borderId="14" xfId="1" applyNumberFormat="1" applyFont="1" applyBorder="1" applyAlignment="1">
      <alignment horizontal="right"/>
    </xf>
    <xf numFmtId="0" fontId="0" fillId="0" borderId="0" xfId="3" applyFont="1"/>
    <xf numFmtId="173" fontId="8" fillId="0" borderId="0" xfId="3" applyNumberFormat="1" applyFont="1"/>
    <xf numFmtId="173" fontId="8" fillId="0" borderId="0" xfId="3" applyNumberFormat="1" applyFont="1" applyAlignment="1">
      <alignment horizontal="right"/>
    </xf>
    <xf numFmtId="173" fontId="9" fillId="0" borderId="10" xfId="3" applyNumberFormat="1" applyFont="1" applyBorder="1"/>
    <xf numFmtId="173" fontId="9" fillId="0" borderId="0" xfId="3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</cellXfs>
  <cellStyles count="5">
    <cellStyle name="Millares" xfId="1" builtinId="3"/>
    <cellStyle name="Millares 2" xfId="4" xr:uid="{18DE742C-21E6-4A6E-9A92-54987275EEB9}"/>
    <cellStyle name="Moneda" xfId="2" builtinId="4"/>
    <cellStyle name="Normal" xfId="0" builtinId="0"/>
    <cellStyle name="Normal 2 2" xfId="3" xr:uid="{52CF3847-CE7F-4B68-AD47-F67FB2B5AA84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[$$-240A]\ * #,##0.0_-;\-[$$-240A]\ * #,##0.0_-;_-[$$-240A]\ * &quot;-&quot;??_-;_-@_-"/>
    </dxf>
    <dxf>
      <numFmt numFmtId="167" formatCode="_-[$$-240A]\ * #,##0_-;\-[$$-240A]\ * #,##0_-;_-[$$-240A]\ * &quot;-&quot;??_-;_-@_-"/>
    </dxf>
    <dxf>
      <numFmt numFmtId="166" formatCode="_-[$$-240A]\ * #,##0.0_-;\-[$$-240A]\ * #,##0.0_-;_-[$$-240A]\ * &quot;-&quot;??_-;_-@_-"/>
    </dxf>
    <dxf>
      <numFmt numFmtId="165" formatCode="_-[$$-240A]\ * #,##0.00_-;\-[$$-240A]\ * #,##0.00_-;_-[$$-240A]\ * &quot;-&quot;??_-;_-@_-"/>
    </dxf>
    <dxf>
      <numFmt numFmtId="165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4781CDC-9E88-4168-83C1-F97AC2A4D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5AFED4-7F8B-414E-BD05-CFD01CFBF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BD73D2D-0825-483E-BB8A-CDEB7F316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C03B5B-3114-4794-ADA1-4646054E1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3.716417708332" createdVersion="8" refreshedVersion="8" minRefreshableVersion="3" recordCount="81" xr:uid="{8648B1AB-DF00-4D57-A725-71A1D8ABA132}">
  <cacheSource type="worksheet">
    <worksheetSource ref="A1:AC82" sheet="ESTADO DE CADA FACTURA "/>
  </cacheSource>
  <cacheFields count="29">
    <cacheField name="NIT IPS" numFmtId="0">
      <sharedItems containsSemiMixedTypes="0" containsString="0" containsNumber="1" containsInteger="1" minValue="815000253" maxValue="81500025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5561" maxValue="100509"/>
    </cacheField>
    <cacheField name="FACT 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3-06-08T00:00:00" maxDate="2024-02-13T00:00:00"/>
    </cacheField>
    <cacheField name="IPS Fecha radicado" numFmtId="164">
      <sharedItems containsSemiMixedTypes="0" containsNonDate="0" containsDate="1" containsString="0" minDate="2023-06-07T00:00:00" maxDate="2024-02-22T00:00:00"/>
    </cacheField>
    <cacheField name="Fecha Radicado EPS 22/03/2024" numFmtId="164">
      <sharedItems containsSemiMixedTypes="0" containsNonDate="0" containsDate="1" containsString="0" minDate="2023-07-11T10:37:01" maxDate="2024-03-15T09:00:47"/>
    </cacheField>
    <cacheField name="IPS Valor Factura" numFmtId="3">
      <sharedItems containsSemiMixedTypes="0" containsString="0" containsNumber="1" containsInteger="1" minValue="16905" maxValue="762440"/>
    </cacheField>
    <cacheField name="IPS Saldo Factura" numFmtId="3">
      <sharedItems containsSemiMixedTypes="0" containsString="0" containsNumber="1" containsInteger="1" minValue="16905" maxValue="762440"/>
    </cacheField>
    <cacheField name="Tipo de Contrato" numFmtId="0">
      <sharedItems/>
    </cacheField>
    <cacheField name="Sede / Ciudad" numFmtId="0">
      <sharedItems/>
    </cacheField>
    <cacheField name="Estado de Factura EPS 22/03/2024" numFmtId="0">
      <sharedItems count="3">
        <s v="Factura pendiente en programacion de pago "/>
        <s v="Factura Devuelta "/>
        <s v="Factura en proceso interno"/>
      </sharedItems>
    </cacheField>
    <cacheField name="Valor Total Bruto" numFmtId="167">
      <sharedItems containsSemiMixedTypes="0" containsString="0" containsNumber="1" containsInteger="1" minValue="0" maxValue="762440"/>
    </cacheField>
    <cacheField name="Valor Devolucion" numFmtId="167">
      <sharedItems containsSemiMixedTypes="0" containsString="0" containsNumber="1" containsInteger="1" minValue="0" maxValue="0"/>
    </cacheField>
    <cacheField name="Valor Radicado" numFmtId="167">
      <sharedItems containsSemiMixedTypes="0" containsString="0" containsNumber="1" containsInteger="1" minValue="0" maxValue="762440"/>
    </cacheField>
    <cacheField name="Valor Glosa Aceptada" numFmtId="167">
      <sharedItems containsSemiMixedTypes="0" containsString="0" containsNumber="1" containsInteger="1" minValue="0" maxValue="0"/>
    </cacheField>
    <cacheField name="Valor Glosa Pendiente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0" maxValue="762440"/>
    </cacheField>
    <cacheField name="Por Pagar SAP" numFmtId="167">
      <sharedItems containsSemiMixedTypes="0" containsString="0" containsNumber="1" containsInteger="1" minValue="0" maxValue="747191"/>
    </cacheField>
    <cacheField name="P.Abiertas Doc " numFmtId="1">
      <sharedItems containsString="0" containsBlank="1" containsNumber="1" containsInteger="1" minValue="1222387482" maxValue="1222401525"/>
    </cacheField>
    <cacheField name="Vr Compensacion SAP" numFmtId="165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alor_Glosa y Devolución" numFmtId="167">
      <sharedItems containsSemiMixedTypes="0" containsString="0" containsNumber="1" containsInteger="1" minValue="0" maxValue="313500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n v="815000253"/>
    <s v="IPS CLINICA SALUD FLORID S.A."/>
    <s v="FE01"/>
    <n v="75561"/>
    <s v="FE0175561"/>
    <s v="815000253_FE0175561"/>
    <d v="2023-06-08T00:00:00"/>
    <d v="2023-06-07T00:00:00"/>
    <d v="2023-07-11T10:37:01"/>
    <n v="92755"/>
    <n v="92755"/>
    <s v="EVENTO"/>
    <s v="FLORIDA VALLE"/>
    <x v="0"/>
    <n v="92755"/>
    <n v="0"/>
    <n v="92755"/>
    <n v="0"/>
    <n v="0"/>
    <n v="92755"/>
    <n v="0"/>
    <m/>
    <n v="0"/>
    <m/>
    <m/>
    <n v="0"/>
    <m/>
    <m/>
    <d v="2024-02-29T00:00:00"/>
  </r>
  <r>
    <n v="815000253"/>
    <s v="IPS CLINICA SALUD FLORID S.A."/>
    <s v="FE01"/>
    <n v="75562"/>
    <s v="FE0175562"/>
    <s v="815000253_FE0175562"/>
    <d v="2023-06-08T00:00:00"/>
    <d v="2023-06-07T00:00:00"/>
    <d v="2023-07-11T10:40:08"/>
    <n v="82096"/>
    <n v="82096"/>
    <s v="EVENTO"/>
    <s v="FLORIDA VALLE"/>
    <x v="0"/>
    <n v="82096"/>
    <n v="0"/>
    <n v="82096"/>
    <n v="0"/>
    <n v="0"/>
    <n v="82096"/>
    <n v="0"/>
    <m/>
    <n v="0"/>
    <m/>
    <m/>
    <n v="0"/>
    <m/>
    <m/>
    <d v="2024-02-29T00:00:00"/>
  </r>
  <r>
    <n v="815000253"/>
    <s v="IPS CLINICA SALUD FLORID S.A."/>
    <s v="FE01"/>
    <n v="75563"/>
    <s v="FE0175563"/>
    <s v="815000253_FE0175563"/>
    <d v="2023-06-08T00:00:00"/>
    <d v="2023-06-07T00:00:00"/>
    <d v="2023-07-11T10:42:44"/>
    <n v="38769"/>
    <n v="38769"/>
    <s v="EVENTO"/>
    <s v="FLORIDA VALLE"/>
    <x v="0"/>
    <n v="38769"/>
    <n v="0"/>
    <n v="38769"/>
    <n v="0"/>
    <n v="0"/>
    <n v="38769"/>
    <n v="0"/>
    <m/>
    <n v="0"/>
    <m/>
    <m/>
    <n v="0"/>
    <m/>
    <m/>
    <d v="2024-02-29T00:00:00"/>
  </r>
  <r>
    <n v="815000253"/>
    <s v="IPS CLINICA SALUD FLORID S.A."/>
    <s v="FE01"/>
    <n v="75564"/>
    <s v="FE0175564"/>
    <s v="815000253_FE0175564"/>
    <d v="2023-06-08T00:00:00"/>
    <d v="2023-06-07T00:00:00"/>
    <d v="2023-07-12T07:12:17"/>
    <n v="35982"/>
    <n v="35982"/>
    <s v="EVENTO"/>
    <s v="FLORIDA VALLE"/>
    <x v="0"/>
    <n v="35982"/>
    <n v="0"/>
    <n v="35982"/>
    <n v="0"/>
    <n v="0"/>
    <n v="35982"/>
    <n v="0"/>
    <m/>
    <n v="0"/>
    <m/>
    <m/>
    <n v="0"/>
    <m/>
    <m/>
    <d v="2024-02-29T00:00:00"/>
  </r>
  <r>
    <n v="815000253"/>
    <s v="IPS CLINICA SALUD FLORID S.A."/>
    <s v="FE01"/>
    <n v="75565"/>
    <s v="FE0175565"/>
    <s v="815000253_FE0175565"/>
    <d v="2023-06-08T00:00:00"/>
    <d v="2023-06-07T00:00:00"/>
    <d v="2023-07-11T10:46:15"/>
    <n v="67808"/>
    <n v="67808"/>
    <s v="EVENTO"/>
    <s v="FLORIDA VALLE"/>
    <x v="1"/>
    <n v="0"/>
    <n v="0"/>
    <n v="0"/>
    <n v="0"/>
    <n v="0"/>
    <n v="0"/>
    <n v="0"/>
    <m/>
    <n v="0"/>
    <m/>
    <m/>
    <n v="67808"/>
    <s v="SOPORTES:  SE DEVUELVE FACTURA FE0175565, LOS SOPORTES RADICADOS PERTENECEN A LA FACTURA EM236141, Y NO  CORRESPONDEN  A LO SOPORTADO.  NANCY"/>
    <s v="SOPORTE"/>
    <d v="2024-02-29T00:00:00"/>
  </r>
  <r>
    <n v="815000253"/>
    <s v="IPS CLINICA SALUD FLORID S.A."/>
    <s v="FE01"/>
    <n v="75566"/>
    <s v="FE0175566"/>
    <s v="815000253_FE0175566"/>
    <d v="2023-06-08T00:00:00"/>
    <d v="2023-06-07T00:00:00"/>
    <d v="2023-07-11T10:49:31"/>
    <n v="64025"/>
    <n v="64025"/>
    <s v="EVENTO"/>
    <s v="FLORIDA VALLE"/>
    <x v="0"/>
    <n v="64025"/>
    <n v="0"/>
    <n v="64025"/>
    <n v="0"/>
    <n v="0"/>
    <n v="64025"/>
    <n v="0"/>
    <m/>
    <n v="0"/>
    <m/>
    <m/>
    <n v="0"/>
    <m/>
    <m/>
    <d v="2024-02-29T00:00:00"/>
  </r>
  <r>
    <n v="815000253"/>
    <s v="IPS CLINICA SALUD FLORID S.A."/>
    <s v="FE01"/>
    <n v="75567"/>
    <s v="FE0175567"/>
    <s v="815000253_FE0175567"/>
    <d v="2023-06-08T00:00:00"/>
    <d v="2023-06-07T00:00:00"/>
    <d v="2023-07-11T10:52:45"/>
    <n v="83568"/>
    <n v="83568"/>
    <s v="EVENTO"/>
    <s v="FLORIDA VALLE"/>
    <x v="0"/>
    <n v="83568"/>
    <n v="0"/>
    <n v="83568"/>
    <n v="0"/>
    <n v="0"/>
    <n v="83568"/>
    <n v="0"/>
    <m/>
    <n v="0"/>
    <m/>
    <m/>
    <n v="0"/>
    <m/>
    <m/>
    <d v="2024-02-29T00:00:00"/>
  </r>
  <r>
    <n v="815000253"/>
    <s v="IPS CLINICA SALUD FLORID S.A."/>
    <s v="FE01"/>
    <n v="75568"/>
    <s v="FE0175568"/>
    <s v="815000253_FE0175568"/>
    <d v="2023-06-08T00:00:00"/>
    <d v="2023-06-07T00:00:00"/>
    <d v="2023-07-11T10:56:38"/>
    <n v="16905"/>
    <n v="16905"/>
    <s v="EVENTO"/>
    <s v="FLORIDA VALLE"/>
    <x v="0"/>
    <n v="16905"/>
    <n v="0"/>
    <n v="16905"/>
    <n v="0"/>
    <n v="0"/>
    <n v="16905"/>
    <n v="0"/>
    <m/>
    <n v="0"/>
    <m/>
    <m/>
    <n v="0"/>
    <m/>
    <m/>
    <d v="2024-02-29T00:00:00"/>
  </r>
  <r>
    <n v="815000253"/>
    <s v="IPS CLINICA SALUD FLORID S.A."/>
    <s v="FE01"/>
    <n v="75569"/>
    <s v="FE0175569"/>
    <s v="815000253_FE0175569"/>
    <d v="2023-06-08T00:00:00"/>
    <d v="2023-06-07T00:00:00"/>
    <d v="2023-07-11T10:59:02"/>
    <n v="89661"/>
    <n v="89661"/>
    <s v="EVENTO"/>
    <s v="FLORIDA VALLE"/>
    <x v="0"/>
    <n v="89661"/>
    <n v="0"/>
    <n v="89661"/>
    <n v="0"/>
    <n v="0"/>
    <n v="89661"/>
    <n v="0"/>
    <m/>
    <n v="0"/>
    <m/>
    <m/>
    <n v="0"/>
    <m/>
    <m/>
    <d v="2024-02-29T00:00:00"/>
  </r>
  <r>
    <n v="815000253"/>
    <s v="IPS CLINICA SALUD FLORID S.A."/>
    <s v="FE01"/>
    <n v="75570"/>
    <s v="FE0175570"/>
    <s v="815000253_FE0175570"/>
    <d v="2023-06-08T00:00:00"/>
    <d v="2023-06-07T00:00:00"/>
    <d v="2023-07-11T11:02:19"/>
    <n v="103588"/>
    <n v="103588"/>
    <s v="EVENTO"/>
    <s v="FLORIDA VALLE"/>
    <x v="0"/>
    <n v="103588"/>
    <n v="0"/>
    <n v="103588"/>
    <n v="0"/>
    <n v="0"/>
    <n v="103588"/>
    <n v="0"/>
    <m/>
    <n v="0"/>
    <m/>
    <m/>
    <n v="0"/>
    <m/>
    <m/>
    <d v="2024-02-29T00:00:00"/>
  </r>
  <r>
    <n v="815000253"/>
    <s v="IPS CLINICA SALUD FLORID S.A."/>
    <s v="FE01"/>
    <n v="75571"/>
    <s v="FE0175571"/>
    <s v="815000253_FE0175571"/>
    <d v="2023-06-08T00:00:00"/>
    <d v="2023-06-07T00:00:00"/>
    <d v="2023-07-11T11:04:36"/>
    <n v="131918"/>
    <n v="131918"/>
    <s v="EVENTO"/>
    <s v="FLORIDA VALLE"/>
    <x v="0"/>
    <n v="131918"/>
    <n v="0"/>
    <n v="131918"/>
    <n v="0"/>
    <n v="0"/>
    <n v="131918"/>
    <n v="0"/>
    <m/>
    <n v="0"/>
    <m/>
    <m/>
    <n v="0"/>
    <m/>
    <m/>
    <d v="2024-02-29T00:00:00"/>
  </r>
  <r>
    <n v="815000253"/>
    <s v="IPS CLINICA SALUD FLORID S.A."/>
    <s v="FE01"/>
    <n v="75572"/>
    <s v="FE0175572"/>
    <s v="815000253_FE0175572"/>
    <d v="2023-06-08T00:00:00"/>
    <d v="2023-06-07T00:00:00"/>
    <d v="2023-07-12T07:15:54"/>
    <n v="79030"/>
    <n v="79030"/>
    <s v="EVENTO"/>
    <s v="FLORIDA VALLE"/>
    <x v="0"/>
    <n v="79030"/>
    <n v="0"/>
    <n v="79030"/>
    <n v="0"/>
    <n v="0"/>
    <n v="79030"/>
    <n v="0"/>
    <m/>
    <n v="0"/>
    <m/>
    <m/>
    <n v="0"/>
    <m/>
    <m/>
    <d v="2024-02-29T00:00:00"/>
  </r>
  <r>
    <n v="815000253"/>
    <s v="IPS CLINICA SALUD FLORID S.A."/>
    <s v="FE01"/>
    <n v="75573"/>
    <s v="FE0175573"/>
    <s v="815000253_FE0175573"/>
    <d v="2023-06-08T00:00:00"/>
    <d v="2023-06-07T00:00:00"/>
    <d v="2023-07-11T11:07:33"/>
    <n v="89919"/>
    <n v="89919"/>
    <s v="EVENTO"/>
    <s v="FLORIDA VALLE"/>
    <x v="0"/>
    <n v="89919"/>
    <n v="0"/>
    <n v="89919"/>
    <n v="0"/>
    <n v="0"/>
    <n v="89919"/>
    <n v="0"/>
    <m/>
    <n v="0"/>
    <m/>
    <m/>
    <n v="0"/>
    <m/>
    <m/>
    <d v="2024-02-29T00:00:00"/>
  </r>
  <r>
    <n v="815000253"/>
    <s v="IPS CLINICA SALUD FLORID S.A."/>
    <s v="FE01"/>
    <n v="75574"/>
    <s v="FE0175574"/>
    <s v="815000253_FE0175574"/>
    <d v="2023-06-08T00:00:00"/>
    <d v="2023-06-07T00:00:00"/>
    <d v="2023-07-11T11:10:21"/>
    <n v="37662"/>
    <n v="37662"/>
    <s v="EVENTO"/>
    <s v="FLORIDA VALLE"/>
    <x v="0"/>
    <n v="37662"/>
    <n v="0"/>
    <n v="37662"/>
    <n v="0"/>
    <n v="0"/>
    <n v="37662"/>
    <n v="0"/>
    <m/>
    <n v="0"/>
    <m/>
    <m/>
    <n v="0"/>
    <m/>
    <m/>
    <d v="2024-02-29T00:00:00"/>
  </r>
  <r>
    <n v="815000253"/>
    <s v="IPS CLINICA SALUD FLORID S.A."/>
    <s v="FE01"/>
    <n v="75575"/>
    <s v="FE0175575"/>
    <s v="815000253_FE0175575"/>
    <d v="2023-06-08T00:00:00"/>
    <d v="2023-06-07T00:00:00"/>
    <d v="2023-07-11T11:13:20"/>
    <n v="38847"/>
    <n v="38847"/>
    <s v="EVENTO"/>
    <s v="FLORIDA VALLE"/>
    <x v="0"/>
    <n v="38847"/>
    <n v="0"/>
    <n v="38847"/>
    <n v="0"/>
    <n v="0"/>
    <n v="38847"/>
    <n v="0"/>
    <m/>
    <n v="0"/>
    <m/>
    <m/>
    <n v="0"/>
    <m/>
    <m/>
    <d v="2024-02-29T00:00:00"/>
  </r>
  <r>
    <n v="815000253"/>
    <s v="IPS CLINICA SALUD FLORID S.A."/>
    <s v="FE01"/>
    <n v="75576"/>
    <s v="FE0175576"/>
    <s v="815000253_FE0175576"/>
    <d v="2023-06-08T00:00:00"/>
    <d v="2023-06-07T00:00:00"/>
    <d v="2023-07-11T11:18:18"/>
    <n v="89150"/>
    <n v="89150"/>
    <s v="EVENTO"/>
    <s v="FLORIDA VALLE"/>
    <x v="0"/>
    <n v="89150"/>
    <n v="0"/>
    <n v="89150"/>
    <n v="0"/>
    <n v="0"/>
    <n v="89150"/>
    <n v="0"/>
    <m/>
    <n v="0"/>
    <m/>
    <m/>
    <n v="0"/>
    <m/>
    <m/>
    <d v="2024-02-29T00:00:00"/>
  </r>
  <r>
    <n v="815000253"/>
    <s v="IPS CLINICA SALUD FLORID S.A."/>
    <s v="FE01"/>
    <n v="75577"/>
    <s v="FE0175577"/>
    <s v="815000253_FE0175577"/>
    <d v="2023-06-08T00:00:00"/>
    <d v="2023-06-07T00:00:00"/>
    <d v="2023-07-11T11:22:26"/>
    <n v="270634"/>
    <n v="270634"/>
    <s v="EVENTO"/>
    <s v="FLORIDA VALLE"/>
    <x v="0"/>
    <n v="270634"/>
    <n v="0"/>
    <n v="270634"/>
    <n v="0"/>
    <n v="0"/>
    <n v="270634"/>
    <n v="0"/>
    <m/>
    <n v="0"/>
    <m/>
    <m/>
    <n v="0"/>
    <m/>
    <m/>
    <d v="2024-02-29T00:00:00"/>
  </r>
  <r>
    <n v="815000253"/>
    <s v="IPS CLINICA SALUD FLORID S.A."/>
    <s v="FE01"/>
    <n v="75578"/>
    <s v="FE0175578"/>
    <s v="815000253_FE0175578"/>
    <d v="2023-06-08T00:00:00"/>
    <d v="2023-06-07T00:00:00"/>
    <d v="2023-07-11T11:28:13"/>
    <n v="38454"/>
    <n v="38454"/>
    <s v="EVENTO"/>
    <s v="FLORIDA VALLE"/>
    <x v="0"/>
    <n v="38454"/>
    <n v="0"/>
    <n v="38454"/>
    <n v="0"/>
    <n v="0"/>
    <n v="38454"/>
    <n v="0"/>
    <m/>
    <n v="0"/>
    <m/>
    <m/>
    <n v="0"/>
    <m/>
    <m/>
    <d v="2024-02-29T00:00:00"/>
  </r>
  <r>
    <n v="815000253"/>
    <s v="IPS CLINICA SALUD FLORID S.A."/>
    <s v="FE01"/>
    <n v="75579"/>
    <s v="FE0175579"/>
    <s v="815000253_FE0175579"/>
    <d v="2023-06-08T00:00:00"/>
    <d v="2023-06-07T00:00:00"/>
    <d v="2023-07-11T11:30:26"/>
    <n v="86262"/>
    <n v="86262"/>
    <s v="EVENTO"/>
    <s v="FLORIDA VALLE"/>
    <x v="0"/>
    <n v="86262"/>
    <n v="0"/>
    <n v="86262"/>
    <n v="0"/>
    <n v="0"/>
    <n v="86262"/>
    <n v="0"/>
    <m/>
    <n v="0"/>
    <m/>
    <m/>
    <n v="0"/>
    <m/>
    <m/>
    <d v="2024-02-29T00:00:00"/>
  </r>
  <r>
    <n v="815000253"/>
    <s v="IPS CLINICA SALUD FLORID S.A."/>
    <s v="FE01"/>
    <n v="75580"/>
    <s v="FE0175580"/>
    <s v="815000253_FE0175580"/>
    <d v="2023-06-08T00:00:00"/>
    <d v="2023-06-07T00:00:00"/>
    <d v="2023-07-11T11:33:08"/>
    <n v="91889"/>
    <n v="91889"/>
    <s v="EVENTO"/>
    <s v="FLORIDA VALLE"/>
    <x v="0"/>
    <n v="91889"/>
    <n v="0"/>
    <n v="91889"/>
    <n v="0"/>
    <n v="0"/>
    <n v="91889"/>
    <n v="0"/>
    <m/>
    <n v="0"/>
    <m/>
    <m/>
    <n v="0"/>
    <m/>
    <m/>
    <d v="2024-02-29T00:00:00"/>
  </r>
  <r>
    <n v="815000253"/>
    <s v="IPS CLINICA SALUD FLORID S.A."/>
    <s v="FE01"/>
    <n v="75581"/>
    <s v="FE0175581"/>
    <s v="815000253_FE0175581"/>
    <d v="2023-06-08T00:00:00"/>
    <d v="2023-06-07T00:00:00"/>
    <d v="2023-07-11T11:36:26"/>
    <n v="101886"/>
    <n v="101886"/>
    <s v="EVENTO"/>
    <s v="FLORIDA VALLE"/>
    <x v="0"/>
    <n v="101886"/>
    <n v="0"/>
    <n v="101886"/>
    <n v="0"/>
    <n v="0"/>
    <n v="101886"/>
    <n v="0"/>
    <m/>
    <n v="0"/>
    <m/>
    <m/>
    <n v="0"/>
    <m/>
    <m/>
    <d v="2024-02-29T00:00:00"/>
  </r>
  <r>
    <n v="815000253"/>
    <s v="IPS CLINICA SALUD FLORID S.A."/>
    <s v="FE01"/>
    <n v="75582"/>
    <s v="FE0175582"/>
    <s v="815000253_FE0175582"/>
    <d v="2023-06-08T00:00:00"/>
    <d v="2023-06-07T00:00:00"/>
    <d v="2023-07-11T11:38:59"/>
    <n v="78596"/>
    <n v="78596"/>
    <s v="EVENTO"/>
    <s v="FLORIDA VALLE"/>
    <x v="0"/>
    <n v="78596"/>
    <n v="0"/>
    <n v="78596"/>
    <n v="0"/>
    <n v="0"/>
    <n v="78596"/>
    <n v="0"/>
    <m/>
    <n v="0"/>
    <m/>
    <m/>
    <n v="0"/>
    <m/>
    <m/>
    <d v="2024-02-29T00:00:00"/>
  </r>
  <r>
    <n v="815000253"/>
    <s v="IPS CLINICA SALUD FLORID S.A."/>
    <s v="FE01"/>
    <n v="75583"/>
    <s v="FE0175583"/>
    <s v="815000253_FE0175583"/>
    <d v="2023-06-08T00:00:00"/>
    <d v="2023-06-07T00:00:00"/>
    <d v="2023-07-11T11:40:48"/>
    <n v="18405"/>
    <n v="18405"/>
    <s v="EVENTO"/>
    <s v="FLORIDA VALLE"/>
    <x v="0"/>
    <n v="18405"/>
    <n v="0"/>
    <n v="18405"/>
    <n v="0"/>
    <n v="0"/>
    <n v="18405"/>
    <n v="0"/>
    <m/>
    <n v="0"/>
    <m/>
    <m/>
    <n v="0"/>
    <m/>
    <m/>
    <d v="2024-02-29T00:00:00"/>
  </r>
  <r>
    <n v="815000253"/>
    <s v="IPS CLINICA SALUD FLORID S.A."/>
    <s v="FE01"/>
    <n v="75584"/>
    <s v="FE0175584"/>
    <s v="815000253_FE0175584"/>
    <d v="2023-06-08T00:00:00"/>
    <d v="2023-06-07T00:00:00"/>
    <d v="2023-07-11T11:43:09"/>
    <n v="70016"/>
    <n v="70016"/>
    <s v="EVENTO"/>
    <s v="FLORIDA VALLE"/>
    <x v="0"/>
    <n v="70016"/>
    <n v="0"/>
    <n v="70016"/>
    <n v="0"/>
    <n v="0"/>
    <n v="70016"/>
    <n v="0"/>
    <m/>
    <n v="0"/>
    <m/>
    <m/>
    <n v="0"/>
    <m/>
    <m/>
    <d v="2024-02-29T00:00:00"/>
  </r>
  <r>
    <n v="815000253"/>
    <s v="IPS CLINICA SALUD FLORID S.A."/>
    <s v="FE01"/>
    <n v="75585"/>
    <s v="FE0175585"/>
    <s v="815000253_FE0175585"/>
    <d v="2023-06-08T00:00:00"/>
    <d v="2023-06-07T00:00:00"/>
    <d v="2023-07-11T11:45:18"/>
    <n v="90421"/>
    <n v="90421"/>
    <s v="EVENTO"/>
    <s v="FLORIDA VALLE"/>
    <x v="0"/>
    <n v="90421"/>
    <n v="0"/>
    <n v="90421"/>
    <n v="0"/>
    <n v="0"/>
    <n v="90421"/>
    <n v="0"/>
    <m/>
    <n v="0"/>
    <m/>
    <m/>
    <n v="0"/>
    <m/>
    <m/>
    <d v="2024-02-29T00:00:00"/>
  </r>
  <r>
    <n v="815000253"/>
    <s v="IPS CLINICA SALUD FLORID S.A."/>
    <s v="FE01"/>
    <n v="75586"/>
    <s v="FE0175586"/>
    <s v="815000253_FE0175586"/>
    <d v="2023-06-08T00:00:00"/>
    <d v="2023-06-07T00:00:00"/>
    <d v="2023-07-12T07:20:02"/>
    <n v="16905"/>
    <n v="16905"/>
    <s v="EVENTO"/>
    <s v="FLORIDA VALLE"/>
    <x v="0"/>
    <n v="16905"/>
    <n v="0"/>
    <n v="16905"/>
    <n v="0"/>
    <n v="0"/>
    <n v="16905"/>
    <n v="0"/>
    <m/>
    <n v="0"/>
    <m/>
    <m/>
    <n v="0"/>
    <m/>
    <m/>
    <d v="2024-02-29T00:00:00"/>
  </r>
  <r>
    <n v="815000253"/>
    <s v="IPS CLINICA SALUD FLORID S.A."/>
    <s v="FE01"/>
    <n v="75587"/>
    <s v="FE0175587"/>
    <s v="815000253_FE0175587"/>
    <d v="2023-06-08T00:00:00"/>
    <d v="2023-06-07T00:00:00"/>
    <d v="2023-07-11T11:49:25"/>
    <n v="125548"/>
    <n v="125548"/>
    <s v="EVENTO"/>
    <s v="FLORIDA VALLE"/>
    <x v="0"/>
    <n v="125548"/>
    <n v="0"/>
    <n v="125548"/>
    <n v="0"/>
    <n v="0"/>
    <n v="125548"/>
    <n v="0"/>
    <m/>
    <n v="0"/>
    <m/>
    <m/>
    <n v="0"/>
    <m/>
    <m/>
    <d v="2024-02-29T00:00:00"/>
  </r>
  <r>
    <n v="815000253"/>
    <s v="IPS CLINICA SALUD FLORID S.A."/>
    <s v="FE01"/>
    <n v="75588"/>
    <s v="FE0175588"/>
    <s v="815000253_FE0175588"/>
    <d v="2023-06-08T00:00:00"/>
    <d v="2023-06-07T00:00:00"/>
    <d v="2023-07-11T11:52:30"/>
    <n v="164778"/>
    <n v="164778"/>
    <s v="EVENTO"/>
    <s v="FLORIDA VALLE"/>
    <x v="0"/>
    <n v="164778"/>
    <n v="0"/>
    <n v="164778"/>
    <n v="0"/>
    <n v="0"/>
    <n v="164778"/>
    <n v="0"/>
    <m/>
    <n v="0"/>
    <m/>
    <m/>
    <n v="0"/>
    <m/>
    <m/>
    <d v="2024-02-29T00:00:00"/>
  </r>
  <r>
    <n v="815000253"/>
    <s v="IPS CLINICA SALUD FLORID S.A."/>
    <s v="FE01"/>
    <n v="75589"/>
    <s v="FE0175589"/>
    <s v="815000253_FE0175589"/>
    <d v="2023-06-08T00:00:00"/>
    <d v="2023-06-07T00:00:00"/>
    <d v="2023-07-11T11:56:16"/>
    <n v="16905"/>
    <n v="16905"/>
    <s v="EVENTO"/>
    <s v="FLORIDA VALLE"/>
    <x v="0"/>
    <n v="16905"/>
    <n v="0"/>
    <n v="16905"/>
    <n v="0"/>
    <n v="0"/>
    <n v="16905"/>
    <n v="0"/>
    <m/>
    <n v="0"/>
    <m/>
    <m/>
    <n v="0"/>
    <m/>
    <m/>
    <d v="2024-02-29T00:00:00"/>
  </r>
  <r>
    <n v="815000253"/>
    <s v="IPS CLINICA SALUD FLORID S.A."/>
    <s v="FE01"/>
    <n v="75590"/>
    <s v="FE0175590"/>
    <s v="815000253_FE0175590"/>
    <d v="2023-06-08T00:00:00"/>
    <d v="2023-06-07T00:00:00"/>
    <d v="2023-07-11T11:59:27"/>
    <n v="109141"/>
    <n v="109141"/>
    <s v="EVENTO"/>
    <s v="FLORIDA VALLE"/>
    <x v="0"/>
    <n v="109141"/>
    <n v="0"/>
    <n v="109141"/>
    <n v="0"/>
    <n v="0"/>
    <n v="109141"/>
    <n v="0"/>
    <m/>
    <n v="0"/>
    <m/>
    <m/>
    <n v="0"/>
    <m/>
    <m/>
    <d v="2024-02-29T00:00:00"/>
  </r>
  <r>
    <n v="815000253"/>
    <s v="IPS CLINICA SALUD FLORID S.A."/>
    <s v="FE01"/>
    <n v="75591"/>
    <s v="FE0175591"/>
    <s v="815000253_FE0175591"/>
    <d v="2023-06-08T00:00:00"/>
    <d v="2023-06-07T00:00:00"/>
    <d v="2023-07-11T12:02:55"/>
    <n v="21027"/>
    <n v="21027"/>
    <s v="EVENTO"/>
    <s v="FLORIDA VALLE"/>
    <x v="0"/>
    <n v="21027"/>
    <n v="0"/>
    <n v="21027"/>
    <n v="0"/>
    <n v="0"/>
    <n v="21027"/>
    <n v="0"/>
    <m/>
    <n v="0"/>
    <m/>
    <m/>
    <n v="0"/>
    <m/>
    <m/>
    <d v="2024-02-29T00:00:00"/>
  </r>
  <r>
    <n v="815000253"/>
    <s v="IPS CLINICA SALUD FLORID S.A."/>
    <s v="FE01"/>
    <n v="75592"/>
    <s v="FE0175592"/>
    <s v="815000253_FE0175592"/>
    <d v="2023-06-08T00:00:00"/>
    <d v="2023-06-07T00:00:00"/>
    <d v="2023-07-11T12:05:32"/>
    <n v="16905"/>
    <n v="16905"/>
    <s v="EVENTO"/>
    <s v="FLORIDA VALLE"/>
    <x v="0"/>
    <n v="16905"/>
    <n v="0"/>
    <n v="16905"/>
    <n v="0"/>
    <n v="0"/>
    <n v="16905"/>
    <n v="0"/>
    <m/>
    <n v="0"/>
    <m/>
    <m/>
    <n v="0"/>
    <m/>
    <m/>
    <d v="2024-02-29T00:00:00"/>
  </r>
  <r>
    <n v="815000253"/>
    <s v="IPS CLINICA SALUD FLORID S.A."/>
    <s v="FE01"/>
    <n v="75593"/>
    <s v="FE0175593"/>
    <s v="815000253_FE0175593"/>
    <d v="2023-06-08T00:00:00"/>
    <d v="2023-06-07T00:00:00"/>
    <d v="2023-07-11T12:08:10"/>
    <n v="41545"/>
    <n v="41545"/>
    <s v="EVENTO"/>
    <s v="FLORIDA VALLE"/>
    <x v="0"/>
    <n v="41545"/>
    <n v="0"/>
    <n v="41545"/>
    <n v="0"/>
    <n v="0"/>
    <n v="41545"/>
    <n v="0"/>
    <m/>
    <n v="0"/>
    <m/>
    <m/>
    <n v="0"/>
    <m/>
    <m/>
    <d v="2024-02-29T00:00:00"/>
  </r>
  <r>
    <n v="815000253"/>
    <s v="IPS CLINICA SALUD FLORID S.A."/>
    <s v="FE01"/>
    <n v="75594"/>
    <s v="FE0175594"/>
    <s v="815000253_FE0175594"/>
    <d v="2023-06-08T00:00:00"/>
    <d v="2023-06-07T00:00:00"/>
    <d v="2023-07-11T12:10:59"/>
    <n v="291380"/>
    <n v="291380"/>
    <s v="EVENTO"/>
    <s v="FLORIDA VALLE"/>
    <x v="0"/>
    <n v="291380"/>
    <n v="0"/>
    <n v="291380"/>
    <n v="0"/>
    <n v="0"/>
    <n v="291380"/>
    <n v="0"/>
    <m/>
    <n v="0"/>
    <m/>
    <m/>
    <n v="0"/>
    <m/>
    <m/>
    <d v="2024-02-29T00:00:00"/>
  </r>
  <r>
    <n v="815000253"/>
    <s v="IPS CLINICA SALUD FLORID S.A."/>
    <s v="FE01"/>
    <n v="75611"/>
    <s v="FE0175611"/>
    <s v="815000253_FE0175611"/>
    <d v="2023-06-08T00:00:00"/>
    <d v="2023-06-07T00:00:00"/>
    <d v="2023-07-11T14:55:07"/>
    <n v="16905"/>
    <n v="16905"/>
    <s v="EVENTO"/>
    <s v="FLORIDA VALLE"/>
    <x v="0"/>
    <n v="16905"/>
    <n v="0"/>
    <n v="16905"/>
    <n v="0"/>
    <n v="0"/>
    <n v="16905"/>
    <n v="0"/>
    <m/>
    <n v="0"/>
    <m/>
    <m/>
    <n v="0"/>
    <m/>
    <m/>
    <d v="2024-02-29T00:00:00"/>
  </r>
  <r>
    <n v="815000253"/>
    <s v="IPS CLINICA SALUD FLORID S.A."/>
    <s v="FE01"/>
    <n v="80083"/>
    <s v="FE0180083"/>
    <s v="815000253_FE0180083"/>
    <d v="2023-07-13T00:00:00"/>
    <d v="2023-07-19T00:00:00"/>
    <d v="2023-07-19T07:23:29"/>
    <n v="127273"/>
    <n v="127273"/>
    <s v="EVENTO"/>
    <s v="FLORIDA VALLE"/>
    <x v="0"/>
    <n v="127273"/>
    <n v="0"/>
    <n v="127273"/>
    <n v="0"/>
    <n v="0"/>
    <n v="127273"/>
    <n v="0"/>
    <m/>
    <n v="0"/>
    <m/>
    <m/>
    <n v="0"/>
    <m/>
    <m/>
    <d v="2024-02-29T00:00:00"/>
  </r>
  <r>
    <n v="815000253"/>
    <s v="IPS CLINICA SALUD FLORID S.A."/>
    <s v="FE01"/>
    <n v="80084"/>
    <s v="FE0180084"/>
    <s v="815000253_FE0180084"/>
    <d v="2023-07-13T00:00:00"/>
    <d v="2023-07-19T00:00:00"/>
    <d v="2023-07-19T07:26:45"/>
    <n v="170300"/>
    <n v="170300"/>
    <s v="EVENTO"/>
    <s v="FLORIDA VALLE"/>
    <x v="1"/>
    <n v="0"/>
    <n v="0"/>
    <n v="0"/>
    <n v="0"/>
    <n v="0"/>
    <n v="0"/>
    <n v="0"/>
    <m/>
    <n v="0"/>
    <m/>
    <m/>
    <n v="170300"/>
    <s v="SOPORTES:  SE DEVUELVE FACTURA FE0180084, LOS SOPORTES RADICADOS PERTENECEN A LA FACTURA FE0180083 , Y NO CORRESPONDEN  A LO SOPORTADO.  NANCY "/>
    <s v="SOPORTE"/>
    <d v="2024-02-29T00:00:00"/>
  </r>
  <r>
    <n v="815000253"/>
    <s v="IPS CLINICA SALUD FLORID S.A."/>
    <s v="FE01"/>
    <n v="80086"/>
    <s v="FE0180086"/>
    <s v="815000253_FE0180086"/>
    <d v="2023-07-13T00:00:00"/>
    <d v="2023-07-19T00:00:00"/>
    <d v="2023-07-19T07:38:12"/>
    <n v="252417"/>
    <n v="252417"/>
    <s v="EVENTO"/>
    <s v="FLORIDA VALLE"/>
    <x v="0"/>
    <n v="252417"/>
    <n v="0"/>
    <n v="252417"/>
    <n v="0"/>
    <n v="0"/>
    <n v="252417"/>
    <n v="0"/>
    <m/>
    <n v="0"/>
    <m/>
    <m/>
    <n v="0"/>
    <m/>
    <m/>
    <d v="2024-02-29T00:00:00"/>
  </r>
  <r>
    <n v="815000253"/>
    <s v="IPS CLINICA SALUD FLORID S.A."/>
    <s v="FE01"/>
    <n v="80087"/>
    <s v="FE0180087"/>
    <s v="815000253_FE0180087"/>
    <d v="2023-07-13T00:00:00"/>
    <d v="2023-07-19T00:00:00"/>
    <d v="2023-07-19T07:46:39"/>
    <n v="111979"/>
    <n v="111979"/>
    <s v="EVENTO"/>
    <s v="FLORIDA VALLE"/>
    <x v="0"/>
    <n v="111979"/>
    <n v="0"/>
    <n v="111979"/>
    <n v="0"/>
    <n v="0"/>
    <n v="111979"/>
    <n v="0"/>
    <m/>
    <n v="0"/>
    <m/>
    <m/>
    <n v="0"/>
    <m/>
    <m/>
    <d v="2024-02-29T00:00:00"/>
  </r>
  <r>
    <n v="815000253"/>
    <s v="IPS CLINICA SALUD FLORID S.A."/>
    <s v="FE01"/>
    <n v="80088"/>
    <s v="FE0180088"/>
    <s v="815000253_FE0180088"/>
    <d v="2023-07-13T00:00:00"/>
    <d v="2023-07-19T00:00:00"/>
    <d v="2023-07-19T07:49:40"/>
    <n v="302987"/>
    <n v="302987"/>
    <s v="EVENTO"/>
    <s v="FLORIDA VALLE"/>
    <x v="0"/>
    <n v="302987"/>
    <n v="0"/>
    <n v="302987"/>
    <n v="0"/>
    <n v="0"/>
    <n v="302987"/>
    <n v="0"/>
    <m/>
    <n v="0"/>
    <m/>
    <m/>
    <n v="0"/>
    <m/>
    <m/>
    <d v="2024-02-29T00:00:00"/>
  </r>
  <r>
    <n v="815000253"/>
    <s v="IPS CLINICA SALUD FLORID S.A."/>
    <s v="FE01"/>
    <n v="80089"/>
    <s v="FE0180089"/>
    <s v="815000253_FE0180089"/>
    <d v="2023-07-13T00:00:00"/>
    <d v="2023-07-19T00:00:00"/>
    <d v="2023-07-19T07:52:12"/>
    <n v="44740"/>
    <n v="44740"/>
    <s v="EVENTO"/>
    <s v="FLORIDA VALLE"/>
    <x v="0"/>
    <n v="44740"/>
    <n v="0"/>
    <n v="44740"/>
    <n v="0"/>
    <n v="0"/>
    <n v="44740"/>
    <n v="0"/>
    <m/>
    <n v="0"/>
    <m/>
    <m/>
    <n v="0"/>
    <m/>
    <m/>
    <d v="2024-02-29T00:00:00"/>
  </r>
  <r>
    <n v="815000253"/>
    <s v="IPS CLINICA SALUD FLORID S.A."/>
    <s v="FE01"/>
    <n v="80090"/>
    <s v="FE0180090"/>
    <s v="815000253_FE0180090"/>
    <d v="2023-07-13T00:00:00"/>
    <d v="2023-07-19T00:00:00"/>
    <d v="2023-07-19T07:55:49"/>
    <n v="242414"/>
    <n v="242414"/>
    <s v="EVENTO"/>
    <s v="FLORIDA VALLE"/>
    <x v="0"/>
    <n v="242414"/>
    <n v="0"/>
    <n v="242414"/>
    <n v="0"/>
    <n v="0"/>
    <n v="242414"/>
    <n v="0"/>
    <m/>
    <n v="0"/>
    <m/>
    <m/>
    <n v="0"/>
    <m/>
    <m/>
    <d v="2024-02-29T00:00:00"/>
  </r>
  <r>
    <n v="815000253"/>
    <s v="IPS CLINICA SALUD FLORID S.A."/>
    <s v="FE01"/>
    <n v="82799"/>
    <s v="FE0182799"/>
    <s v="815000253_FE0182799"/>
    <d v="2023-08-15T00:00:00"/>
    <d v="2023-09-01T00:00:00"/>
    <d v="2023-09-01T07:00:00"/>
    <n v="229436"/>
    <n v="229436"/>
    <s v="EVENTO"/>
    <s v="FLORIDA VALLE"/>
    <x v="1"/>
    <n v="0"/>
    <n v="0"/>
    <n v="0"/>
    <n v="0"/>
    <n v="0"/>
    <n v="0"/>
    <n v="0"/>
    <m/>
    <n v="0"/>
    <m/>
    <m/>
    <n v="229436"/>
    <s v="AUT: SE REALIZA DEVOLUCIÓN DE FACTURA CON SOPORTES COMPLETOS, EL CÓDIGOGO CUPS  DE LA AUTORIZACIÓN 890201 - CONSULTA DE PRIMERA VEZ POR MEDICINA GENERAL, NO CORRESPONDE CON EL CÓDIGO CUPS DE LA FACTURA 890701-CONSULTA DE URGENCIAS POR MEDICINA GENERAL, POR FAVOR VALIDAR. LUIS ERNESTO GUERRERO GALEANO"/>
    <s v="SOPORTE"/>
    <d v="2024-02-29T00:00:00"/>
  </r>
  <r>
    <n v="815000253"/>
    <s v="IPS CLINICA SALUD FLORID S.A."/>
    <s v="FE01"/>
    <n v="82805"/>
    <s v="FE0182805"/>
    <s v="815000253_FE0182805"/>
    <d v="2023-08-15T00:00:00"/>
    <d v="2023-09-01T00:00:00"/>
    <d v="2023-09-01T07:00:00"/>
    <n v="313500"/>
    <n v="313500"/>
    <s v="EVENTO"/>
    <s v="FLORIDA VALLE"/>
    <x v="1"/>
    <n v="0"/>
    <n v="0"/>
    <n v="0"/>
    <n v="0"/>
    <n v="0"/>
    <n v="0"/>
    <n v="0"/>
    <m/>
    <n v="0"/>
    <m/>
    <m/>
    <n v="313500"/>
    <s v="AUT: SE REALIZA DEVOLUCIÓN DE FACTURA CON SOPORTES COMPLETOS, EL CÓDIGOGO CUPS  DE LA AUTORIZACIÓN 890201 - CONSULTA DE PRIMERA VEZ POR MEDICINA GENERAL, NO CORRESPONDE CON EL CÓDIGO CUPS DE LA FACTURA 890701-CONSULTA DE URGENCIAS POR MEDICINA GENERAL, POR FAVOR VALIDAR. LUIS ERNESTO GUERRERO GALEANO"/>
    <s v="SOPORTE"/>
    <d v="2024-02-29T00:00:00"/>
  </r>
  <r>
    <n v="815000253"/>
    <s v="IPS CLINICA SALUD FLORID S.A."/>
    <s v="FE01"/>
    <n v="96292"/>
    <s v="FE0196292"/>
    <s v="815000253_FE0196292"/>
    <d v="2024-01-10T00:00:00"/>
    <d v="2024-01-22T00:00:00"/>
    <d v="2024-02-01T07:00:00"/>
    <n v="312229"/>
    <n v="312229"/>
    <s v="EVENTO"/>
    <s v="FLORIDA VALLE"/>
    <x v="1"/>
    <n v="0"/>
    <n v="0"/>
    <n v="0"/>
    <n v="0"/>
    <n v="0"/>
    <n v="0"/>
    <n v="0"/>
    <m/>
    <n v="0"/>
    <m/>
    <m/>
    <n v="312229"/>
    <s v="AUT: SE REALIZA DEVOLUCIÓN DE FACTURA, LA AUTORIZACIÓN 122300001196 ESTÁ GENERADA PARA OTRO PRESTADOR NIT 805027261- E.S.E. RED DE SALUD DEL CENTRO EMPRESA SOCIAL DEL ESTADO HOSPITAL PRIMITIVO IGLESIAS, FAVOR COMUNICARSE CON EL ÁREA ENCARGADA, SOLICITARLA A LA capautorizaciones@epsdelagente.com.co"/>
    <s v="AUTORIZACION"/>
    <d v="2024-02-29T00:00:00"/>
  </r>
  <r>
    <n v="815000253"/>
    <s v="IPS CLINICA SALUD FLORID S.A."/>
    <s v="FE01"/>
    <n v="96293"/>
    <s v="FE0196293"/>
    <s v="815000253_FE0196293"/>
    <d v="2024-01-10T00:00:00"/>
    <d v="2024-01-22T00:00:00"/>
    <d v="2024-02-01T07:00:00"/>
    <n v="255300"/>
    <n v="255300"/>
    <s v="EVENTO"/>
    <s v="FLORIDA VALLE"/>
    <x v="0"/>
    <n v="255300"/>
    <n v="0"/>
    <n v="255300"/>
    <n v="0"/>
    <n v="0"/>
    <n v="255300"/>
    <n v="250194"/>
    <n v="1222400909"/>
    <n v="0"/>
    <m/>
    <m/>
    <n v="0"/>
    <m/>
    <m/>
    <d v="2024-02-29T00:00:00"/>
  </r>
  <r>
    <n v="815000253"/>
    <s v="IPS CLINICA SALUD FLORID S.A."/>
    <s v="FE01"/>
    <n v="96294"/>
    <s v="FE0196294"/>
    <s v="815000253_FE0196294"/>
    <d v="2024-01-10T00:00:00"/>
    <d v="2024-01-22T00:00:00"/>
    <d v="2024-02-01T07:00:00"/>
    <n v="354976"/>
    <n v="354976"/>
    <s v="EVENTO"/>
    <s v="FLORIDA VALLE"/>
    <x v="0"/>
    <n v="354976"/>
    <n v="0"/>
    <n v="354976"/>
    <n v="0"/>
    <n v="0"/>
    <n v="354976"/>
    <n v="347876"/>
    <n v="1222387510"/>
    <n v="0"/>
    <m/>
    <m/>
    <n v="0"/>
    <m/>
    <m/>
    <d v="2024-02-29T00:00:00"/>
  </r>
  <r>
    <n v="815000253"/>
    <s v="IPS CLINICA SALUD FLORID S.A."/>
    <s v="FE01"/>
    <n v="96295"/>
    <s v="FE0196295"/>
    <s v="815000253_FE0196295"/>
    <d v="2024-01-10T00:00:00"/>
    <d v="2024-01-22T00:00:00"/>
    <d v="2024-02-01T07:00:00"/>
    <n v="424900"/>
    <n v="424900"/>
    <s v="EVENTO"/>
    <s v="FLORIDA VALLE"/>
    <x v="0"/>
    <n v="424900"/>
    <n v="0"/>
    <n v="424900"/>
    <n v="0"/>
    <n v="0"/>
    <n v="424900"/>
    <n v="416402"/>
    <n v="1222401523"/>
    <n v="0"/>
    <m/>
    <m/>
    <n v="0"/>
    <m/>
    <m/>
    <d v="2024-02-29T00:00:00"/>
  </r>
  <r>
    <n v="815000253"/>
    <s v="IPS CLINICA SALUD FLORID S.A."/>
    <s v="FE01"/>
    <n v="96296"/>
    <s v="FE0196296"/>
    <s v="815000253_FE0196296"/>
    <d v="2024-01-10T00:00:00"/>
    <d v="2024-01-22T00:00:00"/>
    <d v="2024-02-01T07:00:00"/>
    <n v="263500"/>
    <n v="263500"/>
    <s v="EVENTO"/>
    <s v="FLORIDA VALLE"/>
    <x v="0"/>
    <n v="263500"/>
    <n v="0"/>
    <n v="263500"/>
    <n v="0"/>
    <n v="0"/>
    <n v="263500"/>
    <n v="258230"/>
    <n v="1222400910"/>
    <n v="0"/>
    <m/>
    <m/>
    <n v="0"/>
    <m/>
    <m/>
    <d v="2024-02-29T00:00:00"/>
  </r>
  <r>
    <n v="815000253"/>
    <s v="IPS CLINICA SALUD FLORID S.A."/>
    <s v="FE01"/>
    <n v="96297"/>
    <s v="FE0196297"/>
    <s v="815000253_FE0196297"/>
    <d v="2024-01-10T00:00:00"/>
    <d v="2024-01-22T00:00:00"/>
    <d v="2024-02-01T07:00:00"/>
    <n v="250920"/>
    <n v="250920"/>
    <s v="EVENTO"/>
    <s v="FLORIDA VALLE"/>
    <x v="0"/>
    <n v="250920"/>
    <n v="0"/>
    <n v="250920"/>
    <n v="0"/>
    <n v="0"/>
    <n v="250920"/>
    <n v="245902"/>
    <n v="1222400911"/>
    <n v="0"/>
    <m/>
    <m/>
    <n v="0"/>
    <m/>
    <m/>
    <d v="2024-02-29T00:00:00"/>
  </r>
  <r>
    <n v="815000253"/>
    <s v="IPS CLINICA SALUD FLORID S.A."/>
    <s v="FE01"/>
    <n v="96298"/>
    <s v="FE0196298"/>
    <s v="815000253_FE0196298"/>
    <d v="2024-01-10T00:00:00"/>
    <d v="2024-01-22T00:00:00"/>
    <d v="2024-02-01T07:00:00"/>
    <n v="705458"/>
    <n v="705458"/>
    <s v="EVENTO"/>
    <s v="FLORIDA VALLE"/>
    <x v="0"/>
    <n v="705458"/>
    <n v="0"/>
    <n v="705458"/>
    <n v="0"/>
    <n v="0"/>
    <n v="705458"/>
    <n v="691349"/>
    <n v="1222387511"/>
    <n v="0"/>
    <m/>
    <m/>
    <n v="0"/>
    <m/>
    <m/>
    <d v="2024-02-29T00:00:00"/>
  </r>
  <r>
    <n v="815000253"/>
    <s v="IPS CLINICA SALUD FLORID S.A."/>
    <s v="FE01"/>
    <n v="96299"/>
    <s v="FE0196299"/>
    <s v="815000253_FE0196299"/>
    <d v="2024-01-10T00:00:00"/>
    <d v="2024-01-22T00:00:00"/>
    <d v="2024-02-01T07:00:00"/>
    <n v="224600"/>
    <n v="224600"/>
    <s v="EVENTO"/>
    <s v="FLORIDA VALLE"/>
    <x v="0"/>
    <n v="224600"/>
    <n v="0"/>
    <n v="224600"/>
    <n v="0"/>
    <n v="0"/>
    <n v="224600"/>
    <n v="220108"/>
    <n v="1222400912"/>
    <n v="0"/>
    <m/>
    <m/>
    <n v="0"/>
    <m/>
    <m/>
    <d v="2024-02-29T00:00:00"/>
  </r>
  <r>
    <n v="815000253"/>
    <s v="IPS CLINICA SALUD FLORID S.A."/>
    <s v="FE01"/>
    <n v="96300"/>
    <s v="FE0196300"/>
    <s v="815000253_FE0196300"/>
    <d v="2024-01-10T00:00:00"/>
    <d v="2024-01-22T00:00:00"/>
    <d v="2024-02-01T07:00:00"/>
    <n v="209200"/>
    <n v="209200"/>
    <s v="EVENTO"/>
    <s v="FLORIDA VALLE"/>
    <x v="0"/>
    <n v="209200"/>
    <n v="0"/>
    <n v="209200"/>
    <n v="0"/>
    <n v="0"/>
    <n v="209200"/>
    <n v="205016"/>
    <n v="1222400484"/>
    <n v="0"/>
    <m/>
    <m/>
    <n v="0"/>
    <m/>
    <m/>
    <d v="2024-02-29T00:00:00"/>
  </r>
  <r>
    <n v="815000253"/>
    <s v="IPS CLINICA SALUD FLORID S.A."/>
    <s v="FE01"/>
    <n v="96301"/>
    <s v="FE0196301"/>
    <s v="815000253_FE0196301"/>
    <d v="2024-01-10T00:00:00"/>
    <d v="2024-01-22T00:00:00"/>
    <d v="2024-02-01T07:00:00"/>
    <n v="76200"/>
    <n v="76200"/>
    <s v="EVENTO"/>
    <s v="FLORIDA VALLE"/>
    <x v="0"/>
    <n v="76200"/>
    <n v="0"/>
    <n v="76200"/>
    <n v="0"/>
    <n v="0"/>
    <n v="76200"/>
    <n v="76200"/>
    <n v="1222400485"/>
    <n v="0"/>
    <m/>
    <m/>
    <n v="0"/>
    <m/>
    <m/>
    <d v="2024-02-29T00:00:00"/>
  </r>
  <r>
    <n v="815000253"/>
    <s v="IPS CLINICA SALUD FLORID S.A."/>
    <s v="FE01"/>
    <n v="96302"/>
    <s v="FE0196302"/>
    <s v="815000253_FE0196302"/>
    <d v="2024-01-10T00:00:00"/>
    <d v="2024-01-22T00:00:00"/>
    <d v="2024-02-01T07:00:00"/>
    <n v="314326"/>
    <n v="314326"/>
    <s v="EVENTO"/>
    <s v="FLORIDA VALLE"/>
    <x v="0"/>
    <n v="314326"/>
    <n v="0"/>
    <n v="314326"/>
    <n v="0"/>
    <n v="0"/>
    <n v="314326"/>
    <n v="308039"/>
    <n v="1222401524"/>
    <n v="0"/>
    <m/>
    <m/>
    <n v="0"/>
    <m/>
    <m/>
    <d v="2024-02-29T00:00:00"/>
  </r>
  <r>
    <n v="815000253"/>
    <s v="IPS CLINICA SALUD FLORID S.A."/>
    <s v="FE01"/>
    <n v="96303"/>
    <s v="FE0196303"/>
    <s v="815000253_FE0196303"/>
    <d v="2024-01-10T00:00:00"/>
    <d v="2024-01-22T00:00:00"/>
    <d v="2024-02-01T07:00:00"/>
    <n v="240436"/>
    <n v="240436"/>
    <s v="EVENTO"/>
    <s v="FLORIDA VALLE"/>
    <x v="0"/>
    <n v="240436"/>
    <n v="0"/>
    <n v="240436"/>
    <n v="0"/>
    <n v="0"/>
    <n v="240436"/>
    <n v="235627"/>
    <n v="1222400913"/>
    <n v="0"/>
    <m/>
    <m/>
    <n v="0"/>
    <m/>
    <m/>
    <d v="2024-02-29T00:00:00"/>
  </r>
  <r>
    <n v="815000253"/>
    <s v="IPS CLINICA SALUD FLORID S.A."/>
    <s v="FE01"/>
    <n v="96304"/>
    <s v="FE0196304"/>
    <s v="815000253_FE0196304"/>
    <d v="2024-01-10T00:00:00"/>
    <d v="2024-01-22T00:00:00"/>
    <d v="2024-02-01T07:00:00"/>
    <n v="278150"/>
    <n v="278150"/>
    <s v="EVENTO"/>
    <s v="FLORIDA VALLE"/>
    <x v="0"/>
    <n v="278150"/>
    <n v="0"/>
    <n v="278150"/>
    <n v="0"/>
    <n v="0"/>
    <n v="278150"/>
    <n v="272587"/>
    <n v="1222400914"/>
    <n v="0"/>
    <m/>
    <m/>
    <n v="0"/>
    <m/>
    <m/>
    <d v="2024-02-29T00:00:00"/>
  </r>
  <r>
    <n v="815000253"/>
    <s v="IPS CLINICA SALUD FLORID S.A."/>
    <s v="FE01"/>
    <n v="96305"/>
    <s v="FE0196305"/>
    <s v="815000253_FE0196305"/>
    <d v="2024-01-10T00:00:00"/>
    <d v="2024-01-22T00:00:00"/>
    <d v="2024-02-01T07:00:00"/>
    <n v="232350"/>
    <n v="232350"/>
    <s v="EVENTO"/>
    <s v="FLORIDA VALLE"/>
    <x v="0"/>
    <n v="232350"/>
    <n v="0"/>
    <n v="232350"/>
    <n v="0"/>
    <n v="0"/>
    <n v="232350"/>
    <n v="227703"/>
    <n v="1222400915"/>
    <n v="0"/>
    <m/>
    <m/>
    <n v="0"/>
    <m/>
    <m/>
    <d v="2024-02-29T00:00:00"/>
  </r>
  <r>
    <n v="815000253"/>
    <s v="IPS CLINICA SALUD FLORID S.A."/>
    <s v="FE01"/>
    <n v="96306"/>
    <s v="FE0196306"/>
    <s v="815000253_FE0196306"/>
    <d v="2024-01-10T00:00:00"/>
    <d v="2024-01-22T00:00:00"/>
    <d v="2024-02-01T07:00:00"/>
    <n v="181070"/>
    <n v="181070"/>
    <s v="EVENTO"/>
    <s v="FLORIDA VALLE"/>
    <x v="0"/>
    <n v="181070"/>
    <n v="0"/>
    <n v="181070"/>
    <n v="0"/>
    <n v="0"/>
    <n v="181070"/>
    <n v="181070"/>
    <n v="1222400486"/>
    <n v="0"/>
    <m/>
    <m/>
    <n v="0"/>
    <m/>
    <m/>
    <d v="2024-02-29T00:00:00"/>
  </r>
  <r>
    <n v="815000253"/>
    <s v="IPS CLINICA SALUD FLORID S.A."/>
    <s v="FE01"/>
    <n v="96307"/>
    <s v="FE0196307"/>
    <s v="815000253_FE0196307"/>
    <d v="2024-01-10T00:00:00"/>
    <d v="2024-01-22T00:00:00"/>
    <d v="2024-02-01T07:00:00"/>
    <n v="250300"/>
    <n v="250300"/>
    <s v="EVENTO"/>
    <s v="FLORIDA VALLE"/>
    <x v="0"/>
    <n v="250300"/>
    <n v="0"/>
    <n v="250300"/>
    <n v="0"/>
    <n v="0"/>
    <n v="250300"/>
    <n v="245294"/>
    <n v="1222400916"/>
    <n v="0"/>
    <m/>
    <m/>
    <n v="0"/>
    <m/>
    <m/>
    <d v="2024-02-29T00:00:00"/>
  </r>
  <r>
    <n v="815000253"/>
    <s v="IPS CLINICA SALUD FLORID S.A."/>
    <s v="FE01"/>
    <n v="96308"/>
    <s v="FE0196308"/>
    <s v="815000253_FE0196308"/>
    <d v="2024-01-10T00:00:00"/>
    <d v="2024-01-22T00:00:00"/>
    <d v="2024-02-01T07:00:00"/>
    <n v="219129"/>
    <n v="219129"/>
    <s v="EVENTO"/>
    <s v="FLORIDA VALLE"/>
    <x v="0"/>
    <n v="219129"/>
    <n v="0"/>
    <n v="219129"/>
    <n v="0"/>
    <n v="0"/>
    <n v="219129"/>
    <n v="214746"/>
    <n v="1222400487"/>
    <n v="0"/>
    <m/>
    <m/>
    <n v="0"/>
    <m/>
    <m/>
    <d v="2024-02-29T00:00:00"/>
  </r>
  <r>
    <n v="815000253"/>
    <s v="IPS CLINICA SALUD FLORID S.A."/>
    <s v="FE01"/>
    <n v="96309"/>
    <s v="FE0196309"/>
    <s v="815000253_FE0196309"/>
    <d v="2024-01-10T00:00:00"/>
    <d v="2024-01-22T00:00:00"/>
    <d v="2024-02-01T07:00:00"/>
    <n v="232657"/>
    <n v="232657"/>
    <s v="EVENTO"/>
    <s v="FLORIDA VALLE"/>
    <x v="0"/>
    <n v="232657"/>
    <n v="0"/>
    <n v="232657"/>
    <n v="0"/>
    <n v="0"/>
    <n v="232657"/>
    <n v="228004"/>
    <n v="1222400917"/>
    <n v="0"/>
    <m/>
    <m/>
    <n v="0"/>
    <m/>
    <m/>
    <d v="2024-02-29T00:00:00"/>
  </r>
  <r>
    <n v="815000253"/>
    <s v="IPS CLINICA SALUD FLORID S.A."/>
    <s v="FE01"/>
    <n v="96310"/>
    <s v="FE0196310"/>
    <s v="815000253_FE0196310"/>
    <d v="2024-01-10T00:00:00"/>
    <d v="2024-01-22T00:00:00"/>
    <d v="2024-02-01T07:00:00"/>
    <n v="226700"/>
    <n v="226700"/>
    <s v="EVENTO"/>
    <s v="FLORIDA VALLE"/>
    <x v="0"/>
    <n v="226700"/>
    <n v="0"/>
    <n v="226700"/>
    <n v="0"/>
    <n v="0"/>
    <n v="226700"/>
    <n v="222166"/>
    <n v="1222400918"/>
    <n v="0"/>
    <m/>
    <m/>
    <n v="0"/>
    <m/>
    <m/>
    <d v="2024-02-29T00:00:00"/>
  </r>
  <r>
    <n v="815000253"/>
    <s v="IPS CLINICA SALUD FLORID S.A."/>
    <s v="FE01"/>
    <n v="96311"/>
    <s v="FE0196311"/>
    <s v="815000253_FE0196311"/>
    <d v="2024-01-10T00:00:00"/>
    <d v="2024-01-22T00:00:00"/>
    <d v="2024-02-01T07:00:00"/>
    <n v="301840"/>
    <n v="301840"/>
    <s v="EVENTO"/>
    <s v="FLORIDA VALLE"/>
    <x v="0"/>
    <n v="301840"/>
    <n v="0"/>
    <n v="301840"/>
    <n v="0"/>
    <n v="0"/>
    <n v="301840"/>
    <n v="295803"/>
    <n v="1222401525"/>
    <n v="0"/>
    <m/>
    <m/>
    <n v="0"/>
    <m/>
    <m/>
    <d v="2024-02-29T00:00:00"/>
  </r>
  <r>
    <n v="815000253"/>
    <s v="IPS CLINICA SALUD FLORID S.A."/>
    <s v="FE01"/>
    <n v="96312"/>
    <s v="FE0196312"/>
    <s v="815000253_FE0196312"/>
    <d v="2024-01-10T00:00:00"/>
    <d v="2024-01-22T00:00:00"/>
    <d v="2024-02-01T07:00:00"/>
    <n v="762440"/>
    <n v="762440"/>
    <s v="EVENTO"/>
    <s v="FLORIDA VALLE"/>
    <x v="0"/>
    <n v="762440"/>
    <n v="0"/>
    <n v="762440"/>
    <n v="0"/>
    <n v="0"/>
    <n v="762440"/>
    <n v="747191"/>
    <n v="1222387512"/>
    <n v="0"/>
    <m/>
    <m/>
    <n v="0"/>
    <m/>
    <m/>
    <d v="2024-02-29T00:00:00"/>
  </r>
  <r>
    <n v="815000253"/>
    <s v="IPS CLINICA SALUD FLORID S.A."/>
    <s v="FE01"/>
    <n v="96313"/>
    <s v="FE0196313"/>
    <s v="815000253_FE0196313"/>
    <d v="2024-01-10T00:00:00"/>
    <d v="2024-01-22T00:00:00"/>
    <d v="2024-02-01T07:00:00"/>
    <n v="259104"/>
    <n v="259104"/>
    <s v="EVENTO"/>
    <s v="FLORIDA VALLE"/>
    <x v="0"/>
    <n v="259104"/>
    <n v="0"/>
    <n v="259104"/>
    <n v="0"/>
    <n v="0"/>
    <n v="259104"/>
    <n v="253922"/>
    <n v="1222387482"/>
    <n v="0"/>
    <m/>
    <m/>
    <n v="0"/>
    <m/>
    <m/>
    <d v="2024-02-29T00:00:00"/>
  </r>
  <r>
    <n v="815000253"/>
    <s v="IPS CLINICA SALUD FLORID S.A."/>
    <s v="FE01"/>
    <n v="100495"/>
    <s v="FE01100495"/>
    <s v="815000253_FE01100495"/>
    <d v="2024-02-12T00:00:00"/>
    <d v="2024-02-21T00:00:00"/>
    <d v="2024-03-01T07:00:00"/>
    <n v="157200"/>
    <n v="157200"/>
    <s v="EVENTO"/>
    <s v="FLORIDA VALLE"/>
    <x v="0"/>
    <n v="157200"/>
    <n v="0"/>
    <n v="157200"/>
    <n v="0"/>
    <n v="0"/>
    <n v="157200"/>
    <n v="0"/>
    <m/>
    <n v="0"/>
    <m/>
    <m/>
    <n v="0"/>
    <m/>
    <m/>
    <d v="2024-02-29T00:00:00"/>
  </r>
  <r>
    <n v="815000253"/>
    <s v="IPS CLINICA SALUD FLORID S.A."/>
    <s v="FE01"/>
    <n v="100496"/>
    <s v="FE01100496"/>
    <s v="815000253_FE01100496"/>
    <d v="2024-02-12T00:00:00"/>
    <d v="2024-02-21T00:00:00"/>
    <d v="2024-03-01T07:00:00"/>
    <n v="179022"/>
    <n v="179022"/>
    <s v="EVENTO"/>
    <s v="FLORIDA VALLE"/>
    <x v="0"/>
    <n v="179022"/>
    <n v="0"/>
    <n v="179022"/>
    <n v="0"/>
    <n v="0"/>
    <n v="179022"/>
    <n v="0"/>
    <m/>
    <n v="0"/>
    <m/>
    <m/>
    <n v="0"/>
    <m/>
    <m/>
    <d v="2024-02-29T00:00:00"/>
  </r>
  <r>
    <n v="815000253"/>
    <s v="IPS CLINICA SALUD FLORID S.A."/>
    <s v="FE01"/>
    <n v="100497"/>
    <s v="FE01100497"/>
    <s v="815000253_FE01100497"/>
    <d v="2024-02-12T00:00:00"/>
    <d v="2024-02-21T00:00:00"/>
    <d v="2024-03-01T07:00:00"/>
    <n v="268660"/>
    <n v="268660"/>
    <s v="EVENTO"/>
    <s v="FLORIDA VALLE"/>
    <x v="0"/>
    <n v="268660"/>
    <n v="0"/>
    <n v="268660"/>
    <n v="0"/>
    <n v="0"/>
    <n v="268660"/>
    <n v="0"/>
    <m/>
    <n v="0"/>
    <m/>
    <m/>
    <n v="0"/>
    <m/>
    <m/>
    <d v="2024-02-29T00:00:00"/>
  </r>
  <r>
    <n v="815000253"/>
    <s v="IPS CLINICA SALUD FLORID S.A."/>
    <s v="FE01"/>
    <n v="100498"/>
    <s v="FE01100498"/>
    <s v="815000253_FE01100498"/>
    <d v="2024-02-12T00:00:00"/>
    <d v="2024-02-21T00:00:00"/>
    <d v="2024-03-01T07:00:00"/>
    <n v="299020"/>
    <n v="299020"/>
    <s v="EVENTO"/>
    <s v="FLORIDA VALLE"/>
    <x v="0"/>
    <n v="299020"/>
    <n v="0"/>
    <n v="299020"/>
    <n v="0"/>
    <n v="0"/>
    <n v="299020"/>
    <n v="0"/>
    <m/>
    <n v="0"/>
    <m/>
    <m/>
    <n v="0"/>
    <m/>
    <m/>
    <d v="2024-02-29T00:00:00"/>
  </r>
  <r>
    <n v="815000253"/>
    <s v="IPS CLINICA SALUD FLORID S.A."/>
    <s v="FE01"/>
    <n v="100499"/>
    <s v="FE01100499"/>
    <s v="815000253_FE01100499"/>
    <d v="2024-02-12T00:00:00"/>
    <d v="2024-02-21T00:00:00"/>
    <d v="2024-03-01T07:00:00"/>
    <n v="243861"/>
    <n v="243861"/>
    <s v="EVENTO"/>
    <s v="FLORIDA VALLE"/>
    <x v="0"/>
    <n v="243861"/>
    <n v="0"/>
    <n v="243861"/>
    <n v="0"/>
    <n v="0"/>
    <n v="243861"/>
    <n v="0"/>
    <m/>
    <n v="0"/>
    <m/>
    <m/>
    <n v="0"/>
    <m/>
    <m/>
    <d v="2024-02-29T00:00:00"/>
  </r>
  <r>
    <n v="815000253"/>
    <s v="IPS CLINICA SALUD FLORID S.A."/>
    <s v="FE01"/>
    <n v="100500"/>
    <s v="FE01100500"/>
    <s v="815000253_FE01100500"/>
    <d v="2024-02-12T00:00:00"/>
    <d v="2024-02-21T00:00:00"/>
    <d v="2024-03-15T09:00:47"/>
    <n v="188950"/>
    <n v="188950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1"/>
    <s v="FE01100501"/>
    <s v="815000253_FE01100501"/>
    <d v="2024-02-12T00:00:00"/>
    <d v="2024-02-21T00:00:00"/>
    <d v="2024-03-15T09:00:47"/>
    <n v="276970"/>
    <n v="276970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2"/>
    <s v="FE01100502"/>
    <s v="815000253_FE01100502"/>
    <d v="2024-02-12T00:00:00"/>
    <d v="2024-02-21T00:00:00"/>
    <d v="2024-03-01T07:00:00"/>
    <n v="430900"/>
    <n v="430900"/>
    <s v="EVENTO"/>
    <s v="FLORIDA VALLE"/>
    <x v="0"/>
    <n v="430900"/>
    <n v="0"/>
    <n v="430900"/>
    <n v="0"/>
    <n v="0"/>
    <n v="430900"/>
    <n v="0"/>
    <m/>
    <n v="0"/>
    <m/>
    <m/>
    <n v="0"/>
    <m/>
    <m/>
    <d v="2024-02-29T00:00:00"/>
  </r>
  <r>
    <n v="815000253"/>
    <s v="IPS CLINICA SALUD FLORID S.A."/>
    <s v="FE01"/>
    <n v="100503"/>
    <s v="FE01100503"/>
    <s v="815000253_FE01100503"/>
    <d v="2024-02-12T00:00:00"/>
    <d v="2024-02-21T00:00:00"/>
    <d v="2024-03-15T09:00:47"/>
    <n v="322450"/>
    <n v="322450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4"/>
    <s v="FE01100504"/>
    <s v="815000253_FE01100504"/>
    <d v="2024-02-12T00:00:00"/>
    <d v="2024-02-21T00:00:00"/>
    <d v="2024-03-15T09:00:47"/>
    <n v="180029"/>
    <n v="180029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5"/>
    <s v="FE01100505"/>
    <s v="815000253_FE01100505"/>
    <d v="2024-02-12T00:00:00"/>
    <d v="2024-02-21T00:00:00"/>
    <d v="2024-03-15T09:00:47"/>
    <n v="173234"/>
    <n v="173234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6"/>
    <s v="FE01100506"/>
    <s v="815000253_FE01100506"/>
    <d v="2024-02-12T00:00:00"/>
    <d v="2024-02-21T00:00:00"/>
    <d v="2024-03-15T08:54:45"/>
    <n v="193400"/>
    <n v="193400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7"/>
    <s v="FE01100507"/>
    <s v="815000253_FE01100507"/>
    <d v="2024-02-12T00:00:00"/>
    <d v="2024-02-21T00:00:00"/>
    <d v="2024-03-15T08:54:45"/>
    <n v="611422"/>
    <n v="611422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8"/>
    <s v="FE01100508"/>
    <s v="815000253_FE01100508"/>
    <d v="2024-02-12T00:00:00"/>
    <d v="2024-02-21T00:00:00"/>
    <d v="2024-03-15T08:54:45"/>
    <n v="104864"/>
    <n v="104864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  <r>
    <n v="815000253"/>
    <s v="IPS CLINICA SALUD FLORID S.A."/>
    <s v="FE01"/>
    <n v="100509"/>
    <s v="FE01100509"/>
    <s v="815000253_FE01100509"/>
    <d v="2024-02-12T00:00:00"/>
    <d v="2024-02-21T00:00:00"/>
    <d v="2024-03-15T08:54:45"/>
    <n v="323739"/>
    <n v="323739"/>
    <s v="EVENTO"/>
    <s v="FLORIDA VALLE"/>
    <x v="2"/>
    <n v="0"/>
    <n v="0"/>
    <n v="0"/>
    <n v="0"/>
    <n v="0"/>
    <n v="0"/>
    <n v="0"/>
    <m/>
    <n v="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3F4ADE-40E0-47A0-AA4B-A868A22A9C9B}" name="TablaDinámica1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numFmtId="164" showAll="0"/>
    <pivotField numFmtId="3" showAll="0"/>
    <pivotField dataField="1" numFmtId="3"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5" showAll="0"/>
    <pivotField showAll="0"/>
    <pivotField showAll="0"/>
    <pivotField numFmtId="167" showAll="0"/>
    <pivotField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7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opLeftCell="A64" workbookViewId="0">
      <selection sqref="A1:J82"/>
    </sheetView>
  </sheetViews>
  <sheetFormatPr baseColWidth="10" defaultColWidth="11.453125" defaultRowHeight="14.5" x14ac:dyDescent="0.35"/>
  <cols>
    <col min="1" max="1" width="11.453125" style="5"/>
    <col min="2" max="2" width="28.26953125" style="5" bestFit="1" customWidth="1"/>
    <col min="3" max="6" width="11.453125" style="5"/>
    <col min="7" max="8" width="11.453125" style="7"/>
    <col min="9" max="9" width="11.453125" style="5"/>
    <col min="10" max="10" width="14.26953125" style="5" bestFit="1" customWidth="1"/>
    <col min="11" max="16384" width="11.453125" style="5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1"/>
    </row>
    <row r="2" spans="1:11" x14ac:dyDescent="0.35">
      <c r="A2" s="6">
        <v>815000253</v>
      </c>
      <c r="B2" s="6" t="s">
        <v>11</v>
      </c>
      <c r="C2" s="6" t="s">
        <v>10</v>
      </c>
      <c r="D2" s="6">
        <v>75561</v>
      </c>
      <c r="E2" s="10">
        <v>45085</v>
      </c>
      <c r="F2" s="8">
        <v>45084</v>
      </c>
      <c r="G2" s="9">
        <v>92755</v>
      </c>
      <c r="H2" s="9">
        <v>92755</v>
      </c>
      <c r="I2" s="6" t="s">
        <v>12</v>
      </c>
      <c r="J2" s="4" t="s">
        <v>13</v>
      </c>
    </row>
    <row r="3" spans="1:11" x14ac:dyDescent="0.35">
      <c r="A3" s="6">
        <v>815000253</v>
      </c>
      <c r="B3" s="6" t="s">
        <v>11</v>
      </c>
      <c r="C3" s="6" t="s">
        <v>10</v>
      </c>
      <c r="D3" s="6">
        <v>75562</v>
      </c>
      <c r="E3" s="10">
        <v>45085</v>
      </c>
      <c r="F3" s="8">
        <v>45084</v>
      </c>
      <c r="G3" s="9">
        <v>82096</v>
      </c>
      <c r="H3" s="9">
        <v>82096</v>
      </c>
      <c r="I3" s="6" t="s">
        <v>12</v>
      </c>
      <c r="J3" s="4" t="s">
        <v>13</v>
      </c>
    </row>
    <row r="4" spans="1:11" x14ac:dyDescent="0.35">
      <c r="A4" s="6">
        <v>815000253</v>
      </c>
      <c r="B4" s="6" t="s">
        <v>11</v>
      </c>
      <c r="C4" s="6" t="s">
        <v>10</v>
      </c>
      <c r="D4" s="6">
        <v>75563</v>
      </c>
      <c r="E4" s="10">
        <v>45085</v>
      </c>
      <c r="F4" s="8">
        <v>45084</v>
      </c>
      <c r="G4" s="9">
        <v>38769</v>
      </c>
      <c r="H4" s="9">
        <v>38769</v>
      </c>
      <c r="I4" s="6" t="s">
        <v>12</v>
      </c>
      <c r="J4" s="4" t="s">
        <v>13</v>
      </c>
    </row>
    <row r="5" spans="1:11" x14ac:dyDescent="0.35">
      <c r="A5" s="6">
        <v>815000253</v>
      </c>
      <c r="B5" s="6" t="s">
        <v>11</v>
      </c>
      <c r="C5" s="6" t="s">
        <v>10</v>
      </c>
      <c r="D5" s="6">
        <v>75564</v>
      </c>
      <c r="E5" s="10">
        <v>45085</v>
      </c>
      <c r="F5" s="8">
        <v>45084</v>
      </c>
      <c r="G5" s="9">
        <v>35982</v>
      </c>
      <c r="H5" s="9">
        <v>35982</v>
      </c>
      <c r="I5" s="6" t="s">
        <v>12</v>
      </c>
      <c r="J5" s="4" t="s">
        <v>13</v>
      </c>
    </row>
    <row r="6" spans="1:11" x14ac:dyDescent="0.35">
      <c r="A6" s="6">
        <v>815000253</v>
      </c>
      <c r="B6" s="6" t="s">
        <v>11</v>
      </c>
      <c r="C6" s="6" t="s">
        <v>10</v>
      </c>
      <c r="D6" s="6">
        <v>75565</v>
      </c>
      <c r="E6" s="10">
        <v>45085</v>
      </c>
      <c r="F6" s="8">
        <v>45084</v>
      </c>
      <c r="G6" s="9">
        <v>67808</v>
      </c>
      <c r="H6" s="9">
        <v>67808</v>
      </c>
      <c r="I6" s="6" t="s">
        <v>12</v>
      </c>
      <c r="J6" s="4" t="s">
        <v>13</v>
      </c>
    </row>
    <row r="7" spans="1:11" x14ac:dyDescent="0.35">
      <c r="A7" s="6">
        <v>815000253</v>
      </c>
      <c r="B7" s="6" t="s">
        <v>11</v>
      </c>
      <c r="C7" s="6" t="s">
        <v>10</v>
      </c>
      <c r="D7" s="6">
        <v>75566</v>
      </c>
      <c r="E7" s="10">
        <v>45085</v>
      </c>
      <c r="F7" s="8">
        <v>45084</v>
      </c>
      <c r="G7" s="9">
        <v>64025</v>
      </c>
      <c r="H7" s="9">
        <v>64025</v>
      </c>
      <c r="I7" s="6" t="s">
        <v>12</v>
      </c>
      <c r="J7" s="4" t="s">
        <v>13</v>
      </c>
    </row>
    <row r="8" spans="1:11" x14ac:dyDescent="0.35">
      <c r="A8" s="6">
        <v>815000253</v>
      </c>
      <c r="B8" s="6" t="s">
        <v>11</v>
      </c>
      <c r="C8" s="6" t="s">
        <v>10</v>
      </c>
      <c r="D8" s="6">
        <v>75567</v>
      </c>
      <c r="E8" s="10">
        <v>45085</v>
      </c>
      <c r="F8" s="8">
        <v>45084</v>
      </c>
      <c r="G8" s="9">
        <v>83568</v>
      </c>
      <c r="H8" s="9">
        <v>83568</v>
      </c>
      <c r="I8" s="6" t="s">
        <v>12</v>
      </c>
      <c r="J8" s="4" t="s">
        <v>13</v>
      </c>
    </row>
    <row r="9" spans="1:11" x14ac:dyDescent="0.35">
      <c r="A9" s="6">
        <v>815000253</v>
      </c>
      <c r="B9" s="6" t="s">
        <v>11</v>
      </c>
      <c r="C9" s="6" t="s">
        <v>10</v>
      </c>
      <c r="D9" s="6">
        <v>75568</v>
      </c>
      <c r="E9" s="10">
        <v>45085</v>
      </c>
      <c r="F9" s="8">
        <v>45084</v>
      </c>
      <c r="G9" s="9">
        <v>16905</v>
      </c>
      <c r="H9" s="9">
        <v>16905</v>
      </c>
      <c r="I9" s="6" t="s">
        <v>12</v>
      </c>
      <c r="J9" s="4" t="s">
        <v>13</v>
      </c>
    </row>
    <row r="10" spans="1:11" x14ac:dyDescent="0.35">
      <c r="A10" s="6">
        <v>815000253</v>
      </c>
      <c r="B10" s="6" t="s">
        <v>11</v>
      </c>
      <c r="C10" s="6" t="s">
        <v>10</v>
      </c>
      <c r="D10" s="6">
        <v>75569</v>
      </c>
      <c r="E10" s="10">
        <v>45085</v>
      </c>
      <c r="F10" s="8">
        <v>45084</v>
      </c>
      <c r="G10" s="9">
        <v>89661</v>
      </c>
      <c r="H10" s="9">
        <v>89661</v>
      </c>
      <c r="I10" s="6" t="s">
        <v>12</v>
      </c>
      <c r="J10" s="4" t="s">
        <v>13</v>
      </c>
    </row>
    <row r="11" spans="1:11" x14ac:dyDescent="0.35">
      <c r="A11" s="6">
        <v>815000253</v>
      </c>
      <c r="B11" s="6" t="s">
        <v>11</v>
      </c>
      <c r="C11" s="6" t="s">
        <v>10</v>
      </c>
      <c r="D11" s="6">
        <v>75570</v>
      </c>
      <c r="E11" s="10">
        <v>45085</v>
      </c>
      <c r="F11" s="8">
        <v>45084</v>
      </c>
      <c r="G11" s="9">
        <v>103588</v>
      </c>
      <c r="H11" s="9">
        <v>103588</v>
      </c>
      <c r="I11" s="6" t="s">
        <v>12</v>
      </c>
      <c r="J11" s="4" t="s">
        <v>13</v>
      </c>
    </row>
    <row r="12" spans="1:11" x14ac:dyDescent="0.35">
      <c r="A12" s="6">
        <v>815000253</v>
      </c>
      <c r="B12" s="6" t="s">
        <v>11</v>
      </c>
      <c r="C12" s="6" t="s">
        <v>10</v>
      </c>
      <c r="D12" s="6">
        <v>75571</v>
      </c>
      <c r="E12" s="10">
        <v>45085</v>
      </c>
      <c r="F12" s="8">
        <v>45084</v>
      </c>
      <c r="G12" s="9">
        <v>131918</v>
      </c>
      <c r="H12" s="9">
        <v>131918</v>
      </c>
      <c r="I12" s="6" t="s">
        <v>12</v>
      </c>
      <c r="J12" s="4" t="s">
        <v>13</v>
      </c>
    </row>
    <row r="13" spans="1:11" x14ac:dyDescent="0.35">
      <c r="A13" s="6">
        <v>815000253</v>
      </c>
      <c r="B13" s="6" t="s">
        <v>11</v>
      </c>
      <c r="C13" s="6" t="s">
        <v>10</v>
      </c>
      <c r="D13" s="6">
        <v>75572</v>
      </c>
      <c r="E13" s="10">
        <v>45085</v>
      </c>
      <c r="F13" s="8">
        <v>45084</v>
      </c>
      <c r="G13" s="9">
        <v>79030</v>
      </c>
      <c r="H13" s="9">
        <v>79030</v>
      </c>
      <c r="I13" s="6" t="s">
        <v>12</v>
      </c>
      <c r="J13" s="4" t="s">
        <v>13</v>
      </c>
    </row>
    <row r="14" spans="1:11" x14ac:dyDescent="0.35">
      <c r="A14" s="6">
        <v>815000253</v>
      </c>
      <c r="B14" s="6" t="s">
        <v>11</v>
      </c>
      <c r="C14" s="6" t="s">
        <v>10</v>
      </c>
      <c r="D14" s="6">
        <v>75573</v>
      </c>
      <c r="E14" s="10">
        <v>45085</v>
      </c>
      <c r="F14" s="8">
        <v>45084</v>
      </c>
      <c r="G14" s="9">
        <v>89919</v>
      </c>
      <c r="H14" s="9">
        <v>89919</v>
      </c>
      <c r="I14" s="6" t="s">
        <v>12</v>
      </c>
      <c r="J14" s="4" t="s">
        <v>13</v>
      </c>
    </row>
    <row r="15" spans="1:11" x14ac:dyDescent="0.35">
      <c r="A15" s="6">
        <v>815000253</v>
      </c>
      <c r="B15" s="6" t="s">
        <v>11</v>
      </c>
      <c r="C15" s="6" t="s">
        <v>10</v>
      </c>
      <c r="D15" s="6">
        <v>75574</v>
      </c>
      <c r="E15" s="10">
        <v>45085</v>
      </c>
      <c r="F15" s="8">
        <v>45084</v>
      </c>
      <c r="G15" s="9">
        <v>37662</v>
      </c>
      <c r="H15" s="9">
        <v>37662</v>
      </c>
      <c r="I15" s="6" t="s">
        <v>12</v>
      </c>
      <c r="J15" s="4" t="s">
        <v>13</v>
      </c>
    </row>
    <row r="16" spans="1:11" x14ac:dyDescent="0.35">
      <c r="A16" s="6">
        <v>815000253</v>
      </c>
      <c r="B16" s="6" t="s">
        <v>11</v>
      </c>
      <c r="C16" s="6" t="s">
        <v>10</v>
      </c>
      <c r="D16" s="6">
        <v>75575</v>
      </c>
      <c r="E16" s="10">
        <v>45085</v>
      </c>
      <c r="F16" s="8">
        <v>45084</v>
      </c>
      <c r="G16" s="9">
        <v>38847</v>
      </c>
      <c r="H16" s="9">
        <v>38847</v>
      </c>
      <c r="I16" s="6" t="s">
        <v>12</v>
      </c>
      <c r="J16" s="4" t="s">
        <v>13</v>
      </c>
    </row>
    <row r="17" spans="1:10" x14ac:dyDescent="0.35">
      <c r="A17" s="6">
        <v>815000253</v>
      </c>
      <c r="B17" s="6" t="s">
        <v>11</v>
      </c>
      <c r="C17" s="6" t="s">
        <v>10</v>
      </c>
      <c r="D17" s="6">
        <v>75576</v>
      </c>
      <c r="E17" s="10">
        <v>45085</v>
      </c>
      <c r="F17" s="8">
        <v>45084</v>
      </c>
      <c r="G17" s="9">
        <v>89150</v>
      </c>
      <c r="H17" s="9">
        <v>89150</v>
      </c>
      <c r="I17" s="6" t="s">
        <v>12</v>
      </c>
      <c r="J17" s="4" t="s">
        <v>13</v>
      </c>
    </row>
    <row r="18" spans="1:10" x14ac:dyDescent="0.35">
      <c r="A18" s="6">
        <v>815000253</v>
      </c>
      <c r="B18" s="6" t="s">
        <v>11</v>
      </c>
      <c r="C18" s="6" t="s">
        <v>10</v>
      </c>
      <c r="D18" s="6">
        <v>75577</v>
      </c>
      <c r="E18" s="10">
        <v>45085</v>
      </c>
      <c r="F18" s="8">
        <v>45084</v>
      </c>
      <c r="G18" s="9">
        <v>270634</v>
      </c>
      <c r="H18" s="9">
        <v>270634</v>
      </c>
      <c r="I18" s="6" t="s">
        <v>12</v>
      </c>
      <c r="J18" s="4" t="s">
        <v>13</v>
      </c>
    </row>
    <row r="19" spans="1:10" x14ac:dyDescent="0.35">
      <c r="A19" s="6">
        <v>815000253</v>
      </c>
      <c r="B19" s="6" t="s">
        <v>11</v>
      </c>
      <c r="C19" s="6" t="s">
        <v>10</v>
      </c>
      <c r="D19" s="6">
        <v>75578</v>
      </c>
      <c r="E19" s="10">
        <v>45085</v>
      </c>
      <c r="F19" s="8">
        <v>45084</v>
      </c>
      <c r="G19" s="9">
        <v>38454</v>
      </c>
      <c r="H19" s="9">
        <v>38454</v>
      </c>
      <c r="I19" s="6" t="s">
        <v>12</v>
      </c>
      <c r="J19" s="4" t="s">
        <v>13</v>
      </c>
    </row>
    <row r="20" spans="1:10" x14ac:dyDescent="0.35">
      <c r="A20" s="6">
        <v>815000253</v>
      </c>
      <c r="B20" s="6" t="s">
        <v>11</v>
      </c>
      <c r="C20" s="6" t="s">
        <v>10</v>
      </c>
      <c r="D20" s="6">
        <v>75579</v>
      </c>
      <c r="E20" s="10">
        <v>45085</v>
      </c>
      <c r="F20" s="8">
        <v>45084</v>
      </c>
      <c r="G20" s="9">
        <v>86262</v>
      </c>
      <c r="H20" s="9">
        <v>86262</v>
      </c>
      <c r="I20" s="6" t="s">
        <v>12</v>
      </c>
      <c r="J20" s="4" t="s">
        <v>13</v>
      </c>
    </row>
    <row r="21" spans="1:10" x14ac:dyDescent="0.35">
      <c r="A21" s="6">
        <v>815000253</v>
      </c>
      <c r="B21" s="6" t="s">
        <v>11</v>
      </c>
      <c r="C21" s="6" t="s">
        <v>10</v>
      </c>
      <c r="D21" s="6">
        <v>75580</v>
      </c>
      <c r="E21" s="10">
        <v>45085</v>
      </c>
      <c r="F21" s="8">
        <v>45084</v>
      </c>
      <c r="G21" s="9">
        <v>91889</v>
      </c>
      <c r="H21" s="9">
        <v>91889</v>
      </c>
      <c r="I21" s="6" t="s">
        <v>12</v>
      </c>
      <c r="J21" s="4" t="s">
        <v>13</v>
      </c>
    </row>
    <row r="22" spans="1:10" x14ac:dyDescent="0.35">
      <c r="A22" s="6">
        <v>815000253</v>
      </c>
      <c r="B22" s="6" t="s">
        <v>11</v>
      </c>
      <c r="C22" s="6" t="s">
        <v>10</v>
      </c>
      <c r="D22" s="6">
        <v>75581</v>
      </c>
      <c r="E22" s="10">
        <v>45085</v>
      </c>
      <c r="F22" s="8">
        <v>45084</v>
      </c>
      <c r="G22" s="9">
        <v>101886</v>
      </c>
      <c r="H22" s="9">
        <v>101886</v>
      </c>
      <c r="I22" s="6" t="s">
        <v>12</v>
      </c>
      <c r="J22" s="4" t="s">
        <v>13</v>
      </c>
    </row>
    <row r="23" spans="1:10" x14ac:dyDescent="0.35">
      <c r="A23" s="6">
        <v>815000253</v>
      </c>
      <c r="B23" s="6" t="s">
        <v>11</v>
      </c>
      <c r="C23" s="6" t="s">
        <v>10</v>
      </c>
      <c r="D23" s="6">
        <v>75582</v>
      </c>
      <c r="E23" s="10">
        <v>45085</v>
      </c>
      <c r="F23" s="8">
        <v>45084</v>
      </c>
      <c r="G23" s="9">
        <v>78596</v>
      </c>
      <c r="H23" s="9">
        <v>78596</v>
      </c>
      <c r="I23" s="6" t="s">
        <v>12</v>
      </c>
      <c r="J23" s="4" t="s">
        <v>13</v>
      </c>
    </row>
    <row r="24" spans="1:10" x14ac:dyDescent="0.35">
      <c r="A24" s="6">
        <v>815000253</v>
      </c>
      <c r="B24" s="6" t="s">
        <v>11</v>
      </c>
      <c r="C24" s="6" t="s">
        <v>10</v>
      </c>
      <c r="D24" s="6">
        <v>75583</v>
      </c>
      <c r="E24" s="10">
        <v>45085</v>
      </c>
      <c r="F24" s="8">
        <v>45084</v>
      </c>
      <c r="G24" s="9">
        <v>18405</v>
      </c>
      <c r="H24" s="9">
        <v>18405</v>
      </c>
      <c r="I24" s="6" t="s">
        <v>12</v>
      </c>
      <c r="J24" s="4" t="s">
        <v>13</v>
      </c>
    </row>
    <row r="25" spans="1:10" x14ac:dyDescent="0.35">
      <c r="A25" s="6">
        <v>815000253</v>
      </c>
      <c r="B25" s="6" t="s">
        <v>11</v>
      </c>
      <c r="C25" s="6" t="s">
        <v>10</v>
      </c>
      <c r="D25" s="6">
        <v>75584</v>
      </c>
      <c r="E25" s="10">
        <v>45085</v>
      </c>
      <c r="F25" s="8">
        <v>45084</v>
      </c>
      <c r="G25" s="9">
        <v>70016</v>
      </c>
      <c r="H25" s="9">
        <v>70016</v>
      </c>
      <c r="I25" s="6" t="s">
        <v>12</v>
      </c>
      <c r="J25" s="4" t="s">
        <v>13</v>
      </c>
    </row>
    <row r="26" spans="1:10" x14ac:dyDescent="0.35">
      <c r="A26" s="6">
        <v>815000253</v>
      </c>
      <c r="B26" s="6" t="s">
        <v>11</v>
      </c>
      <c r="C26" s="6" t="s">
        <v>10</v>
      </c>
      <c r="D26" s="6">
        <v>75585</v>
      </c>
      <c r="E26" s="10">
        <v>45085</v>
      </c>
      <c r="F26" s="8">
        <v>45084</v>
      </c>
      <c r="G26" s="9">
        <v>90421</v>
      </c>
      <c r="H26" s="9">
        <v>90421</v>
      </c>
      <c r="I26" s="6" t="s">
        <v>12</v>
      </c>
      <c r="J26" s="4" t="s">
        <v>13</v>
      </c>
    </row>
    <row r="27" spans="1:10" x14ac:dyDescent="0.35">
      <c r="A27" s="6">
        <v>815000253</v>
      </c>
      <c r="B27" s="6" t="s">
        <v>11</v>
      </c>
      <c r="C27" s="6" t="s">
        <v>10</v>
      </c>
      <c r="D27" s="6">
        <v>75586</v>
      </c>
      <c r="E27" s="10">
        <v>45085</v>
      </c>
      <c r="F27" s="8">
        <v>45084</v>
      </c>
      <c r="G27" s="9">
        <v>16905</v>
      </c>
      <c r="H27" s="9">
        <v>16905</v>
      </c>
      <c r="I27" s="6" t="s">
        <v>12</v>
      </c>
      <c r="J27" s="4" t="s">
        <v>13</v>
      </c>
    </row>
    <row r="28" spans="1:10" x14ac:dyDescent="0.35">
      <c r="A28" s="6">
        <v>815000253</v>
      </c>
      <c r="B28" s="6" t="s">
        <v>11</v>
      </c>
      <c r="C28" s="6" t="s">
        <v>10</v>
      </c>
      <c r="D28" s="6">
        <v>75587</v>
      </c>
      <c r="E28" s="10">
        <v>45085</v>
      </c>
      <c r="F28" s="8">
        <v>45084</v>
      </c>
      <c r="G28" s="9">
        <v>125548</v>
      </c>
      <c r="H28" s="9">
        <v>125548</v>
      </c>
      <c r="I28" s="6" t="s">
        <v>12</v>
      </c>
      <c r="J28" s="4" t="s">
        <v>13</v>
      </c>
    </row>
    <row r="29" spans="1:10" x14ac:dyDescent="0.35">
      <c r="A29" s="6">
        <v>815000253</v>
      </c>
      <c r="B29" s="6" t="s">
        <v>11</v>
      </c>
      <c r="C29" s="6" t="s">
        <v>10</v>
      </c>
      <c r="D29" s="6">
        <v>75588</v>
      </c>
      <c r="E29" s="10">
        <v>45085</v>
      </c>
      <c r="F29" s="8">
        <v>45084</v>
      </c>
      <c r="G29" s="9">
        <v>164778</v>
      </c>
      <c r="H29" s="9">
        <v>164778</v>
      </c>
      <c r="I29" s="6" t="s">
        <v>12</v>
      </c>
      <c r="J29" s="4" t="s">
        <v>13</v>
      </c>
    </row>
    <row r="30" spans="1:10" x14ac:dyDescent="0.35">
      <c r="A30" s="6">
        <v>815000253</v>
      </c>
      <c r="B30" s="6" t="s">
        <v>11</v>
      </c>
      <c r="C30" s="6" t="s">
        <v>10</v>
      </c>
      <c r="D30" s="6">
        <v>75589</v>
      </c>
      <c r="E30" s="10">
        <v>45085</v>
      </c>
      <c r="F30" s="8">
        <v>45084</v>
      </c>
      <c r="G30" s="9">
        <v>16905</v>
      </c>
      <c r="H30" s="9">
        <v>16905</v>
      </c>
      <c r="I30" s="6" t="s">
        <v>12</v>
      </c>
      <c r="J30" s="4" t="s">
        <v>13</v>
      </c>
    </row>
    <row r="31" spans="1:10" x14ac:dyDescent="0.35">
      <c r="A31" s="6">
        <v>815000253</v>
      </c>
      <c r="B31" s="6" t="s">
        <v>11</v>
      </c>
      <c r="C31" s="6" t="s">
        <v>10</v>
      </c>
      <c r="D31" s="6">
        <v>75590</v>
      </c>
      <c r="E31" s="10">
        <v>45085</v>
      </c>
      <c r="F31" s="8">
        <v>45084</v>
      </c>
      <c r="G31" s="9">
        <v>109141</v>
      </c>
      <c r="H31" s="9">
        <v>109141</v>
      </c>
      <c r="I31" s="6" t="s">
        <v>12</v>
      </c>
      <c r="J31" s="4" t="s">
        <v>13</v>
      </c>
    </row>
    <row r="32" spans="1:10" x14ac:dyDescent="0.35">
      <c r="A32" s="6">
        <v>815000253</v>
      </c>
      <c r="B32" s="6" t="s">
        <v>11</v>
      </c>
      <c r="C32" s="6" t="s">
        <v>10</v>
      </c>
      <c r="D32" s="6">
        <v>75591</v>
      </c>
      <c r="E32" s="10">
        <v>45085</v>
      </c>
      <c r="F32" s="8">
        <v>45084</v>
      </c>
      <c r="G32" s="9">
        <v>21027</v>
      </c>
      <c r="H32" s="9">
        <v>21027</v>
      </c>
      <c r="I32" s="6" t="s">
        <v>12</v>
      </c>
      <c r="J32" s="4" t="s">
        <v>13</v>
      </c>
    </row>
    <row r="33" spans="1:10" x14ac:dyDescent="0.35">
      <c r="A33" s="6">
        <v>815000253</v>
      </c>
      <c r="B33" s="6" t="s">
        <v>11</v>
      </c>
      <c r="C33" s="6" t="s">
        <v>10</v>
      </c>
      <c r="D33" s="6">
        <v>75592</v>
      </c>
      <c r="E33" s="10">
        <v>45085</v>
      </c>
      <c r="F33" s="8">
        <v>45084</v>
      </c>
      <c r="G33" s="9">
        <v>16905</v>
      </c>
      <c r="H33" s="9">
        <v>16905</v>
      </c>
      <c r="I33" s="6" t="s">
        <v>12</v>
      </c>
      <c r="J33" s="4" t="s">
        <v>13</v>
      </c>
    </row>
    <row r="34" spans="1:10" x14ac:dyDescent="0.35">
      <c r="A34" s="6">
        <v>815000253</v>
      </c>
      <c r="B34" s="6" t="s">
        <v>11</v>
      </c>
      <c r="C34" s="6" t="s">
        <v>10</v>
      </c>
      <c r="D34" s="6">
        <v>75593</v>
      </c>
      <c r="E34" s="10">
        <v>45085</v>
      </c>
      <c r="F34" s="8">
        <v>45084</v>
      </c>
      <c r="G34" s="9">
        <v>41545</v>
      </c>
      <c r="H34" s="9">
        <v>41545</v>
      </c>
      <c r="I34" s="6" t="s">
        <v>12</v>
      </c>
      <c r="J34" s="4" t="s">
        <v>13</v>
      </c>
    </row>
    <row r="35" spans="1:10" x14ac:dyDescent="0.35">
      <c r="A35" s="6">
        <v>815000253</v>
      </c>
      <c r="B35" s="6" t="s">
        <v>11</v>
      </c>
      <c r="C35" s="6" t="s">
        <v>10</v>
      </c>
      <c r="D35" s="6">
        <v>75594</v>
      </c>
      <c r="E35" s="10">
        <v>45085</v>
      </c>
      <c r="F35" s="8">
        <v>45084</v>
      </c>
      <c r="G35" s="9">
        <v>291380</v>
      </c>
      <c r="H35" s="9">
        <v>291380</v>
      </c>
      <c r="I35" s="6" t="s">
        <v>12</v>
      </c>
      <c r="J35" s="4" t="s">
        <v>13</v>
      </c>
    </row>
    <row r="36" spans="1:10" x14ac:dyDescent="0.35">
      <c r="A36" s="6">
        <v>815000253</v>
      </c>
      <c r="B36" s="6" t="s">
        <v>11</v>
      </c>
      <c r="C36" s="6" t="s">
        <v>10</v>
      </c>
      <c r="D36" s="6">
        <v>75611</v>
      </c>
      <c r="E36" s="10">
        <v>45085</v>
      </c>
      <c r="F36" s="8">
        <v>45084</v>
      </c>
      <c r="G36" s="9">
        <v>16905</v>
      </c>
      <c r="H36" s="9">
        <v>16905</v>
      </c>
      <c r="I36" s="6" t="s">
        <v>12</v>
      </c>
      <c r="J36" s="4" t="s">
        <v>13</v>
      </c>
    </row>
    <row r="37" spans="1:10" x14ac:dyDescent="0.35">
      <c r="A37" s="6">
        <v>815000253</v>
      </c>
      <c r="B37" s="6" t="s">
        <v>11</v>
      </c>
      <c r="C37" s="6" t="s">
        <v>10</v>
      </c>
      <c r="D37" s="6">
        <v>80083</v>
      </c>
      <c r="E37" s="10">
        <v>45120</v>
      </c>
      <c r="F37" s="8">
        <v>45126</v>
      </c>
      <c r="G37" s="9">
        <v>127273</v>
      </c>
      <c r="H37" s="9">
        <v>127273</v>
      </c>
      <c r="I37" s="6" t="s">
        <v>12</v>
      </c>
      <c r="J37" s="4" t="s">
        <v>13</v>
      </c>
    </row>
    <row r="38" spans="1:10" x14ac:dyDescent="0.35">
      <c r="A38" s="6">
        <v>815000253</v>
      </c>
      <c r="B38" s="6" t="s">
        <v>11</v>
      </c>
      <c r="C38" s="6" t="s">
        <v>10</v>
      </c>
      <c r="D38" s="6">
        <v>80084</v>
      </c>
      <c r="E38" s="10">
        <v>45120</v>
      </c>
      <c r="F38" s="8">
        <v>45126</v>
      </c>
      <c r="G38" s="9">
        <v>170300</v>
      </c>
      <c r="H38" s="9">
        <v>170300</v>
      </c>
      <c r="I38" s="6" t="s">
        <v>12</v>
      </c>
      <c r="J38" s="4" t="s">
        <v>13</v>
      </c>
    </row>
    <row r="39" spans="1:10" x14ac:dyDescent="0.35">
      <c r="A39" s="6">
        <v>815000253</v>
      </c>
      <c r="B39" s="6" t="s">
        <v>11</v>
      </c>
      <c r="C39" s="6" t="s">
        <v>10</v>
      </c>
      <c r="D39" s="6">
        <v>80086</v>
      </c>
      <c r="E39" s="10">
        <v>45120</v>
      </c>
      <c r="F39" s="8">
        <v>45126</v>
      </c>
      <c r="G39" s="9">
        <v>252417</v>
      </c>
      <c r="H39" s="9">
        <v>252417</v>
      </c>
      <c r="I39" s="6" t="s">
        <v>12</v>
      </c>
      <c r="J39" s="4" t="s">
        <v>13</v>
      </c>
    </row>
    <row r="40" spans="1:10" x14ac:dyDescent="0.35">
      <c r="A40" s="6">
        <v>815000253</v>
      </c>
      <c r="B40" s="6" t="s">
        <v>11</v>
      </c>
      <c r="C40" s="6" t="s">
        <v>10</v>
      </c>
      <c r="D40" s="6">
        <v>80087</v>
      </c>
      <c r="E40" s="10">
        <v>45120</v>
      </c>
      <c r="F40" s="8">
        <v>45126</v>
      </c>
      <c r="G40" s="9">
        <v>111979</v>
      </c>
      <c r="H40" s="9">
        <v>111979</v>
      </c>
      <c r="I40" s="6" t="s">
        <v>12</v>
      </c>
      <c r="J40" s="4" t="s">
        <v>13</v>
      </c>
    </row>
    <row r="41" spans="1:10" x14ac:dyDescent="0.35">
      <c r="A41" s="6">
        <v>815000253</v>
      </c>
      <c r="B41" s="6" t="s">
        <v>11</v>
      </c>
      <c r="C41" s="6" t="s">
        <v>10</v>
      </c>
      <c r="D41" s="6">
        <v>80088</v>
      </c>
      <c r="E41" s="10">
        <v>45120</v>
      </c>
      <c r="F41" s="8">
        <v>45126</v>
      </c>
      <c r="G41" s="9">
        <v>302987</v>
      </c>
      <c r="H41" s="9">
        <v>302987</v>
      </c>
      <c r="I41" s="6" t="s">
        <v>12</v>
      </c>
      <c r="J41" s="4" t="s">
        <v>13</v>
      </c>
    </row>
    <row r="42" spans="1:10" x14ac:dyDescent="0.35">
      <c r="A42" s="6">
        <v>815000253</v>
      </c>
      <c r="B42" s="6" t="s">
        <v>11</v>
      </c>
      <c r="C42" s="6" t="s">
        <v>10</v>
      </c>
      <c r="D42" s="6">
        <v>80089</v>
      </c>
      <c r="E42" s="10">
        <v>45120</v>
      </c>
      <c r="F42" s="8">
        <v>45126</v>
      </c>
      <c r="G42" s="9">
        <v>44740</v>
      </c>
      <c r="H42" s="9">
        <v>44740</v>
      </c>
      <c r="I42" s="6" t="s">
        <v>12</v>
      </c>
      <c r="J42" s="4" t="s">
        <v>13</v>
      </c>
    </row>
    <row r="43" spans="1:10" x14ac:dyDescent="0.35">
      <c r="A43" s="6">
        <v>815000253</v>
      </c>
      <c r="B43" s="6" t="s">
        <v>11</v>
      </c>
      <c r="C43" s="6" t="s">
        <v>10</v>
      </c>
      <c r="D43" s="6">
        <v>80090</v>
      </c>
      <c r="E43" s="10">
        <v>45120</v>
      </c>
      <c r="F43" s="8">
        <v>45126</v>
      </c>
      <c r="G43" s="9">
        <v>242414</v>
      </c>
      <c r="H43" s="9">
        <v>242414</v>
      </c>
      <c r="I43" s="6" t="s">
        <v>12</v>
      </c>
      <c r="J43" s="4" t="s">
        <v>13</v>
      </c>
    </row>
    <row r="44" spans="1:10" x14ac:dyDescent="0.35">
      <c r="A44" s="6">
        <v>815000253</v>
      </c>
      <c r="B44" s="6" t="s">
        <v>11</v>
      </c>
      <c r="C44" s="6" t="s">
        <v>10</v>
      </c>
      <c r="D44" s="6">
        <v>82799</v>
      </c>
      <c r="E44" s="10">
        <v>45153</v>
      </c>
      <c r="F44" s="8">
        <v>45170</v>
      </c>
      <c r="G44" s="9">
        <v>229436</v>
      </c>
      <c r="H44" s="9">
        <v>229436</v>
      </c>
      <c r="I44" s="6" t="s">
        <v>12</v>
      </c>
      <c r="J44" s="4" t="s">
        <v>13</v>
      </c>
    </row>
    <row r="45" spans="1:10" x14ac:dyDescent="0.35">
      <c r="A45" s="6">
        <v>815000253</v>
      </c>
      <c r="B45" s="6" t="s">
        <v>11</v>
      </c>
      <c r="C45" s="6" t="s">
        <v>10</v>
      </c>
      <c r="D45" s="6">
        <v>82805</v>
      </c>
      <c r="E45" s="10">
        <v>45153</v>
      </c>
      <c r="F45" s="8">
        <v>45170</v>
      </c>
      <c r="G45" s="9">
        <v>313500</v>
      </c>
      <c r="H45" s="9">
        <v>313500</v>
      </c>
      <c r="I45" s="6" t="s">
        <v>12</v>
      </c>
      <c r="J45" s="4" t="s">
        <v>13</v>
      </c>
    </row>
    <row r="46" spans="1:10" x14ac:dyDescent="0.35">
      <c r="A46" s="6">
        <v>815000253</v>
      </c>
      <c r="B46" s="6" t="s">
        <v>11</v>
      </c>
      <c r="C46" s="6" t="s">
        <v>10</v>
      </c>
      <c r="D46" s="6">
        <v>96292</v>
      </c>
      <c r="E46" s="10">
        <v>45301</v>
      </c>
      <c r="F46" s="8">
        <v>45313</v>
      </c>
      <c r="G46" s="9">
        <v>312229</v>
      </c>
      <c r="H46" s="9">
        <v>312229</v>
      </c>
      <c r="I46" s="6" t="s">
        <v>12</v>
      </c>
      <c r="J46" s="4" t="s">
        <v>13</v>
      </c>
    </row>
    <row r="47" spans="1:10" x14ac:dyDescent="0.35">
      <c r="A47" s="6">
        <v>815000253</v>
      </c>
      <c r="B47" s="6" t="s">
        <v>11</v>
      </c>
      <c r="C47" s="6" t="s">
        <v>10</v>
      </c>
      <c r="D47" s="6">
        <v>96293</v>
      </c>
      <c r="E47" s="10">
        <v>45301</v>
      </c>
      <c r="F47" s="8">
        <v>45313</v>
      </c>
      <c r="G47" s="9">
        <v>255300</v>
      </c>
      <c r="H47" s="9">
        <v>255300</v>
      </c>
      <c r="I47" s="6" t="s">
        <v>12</v>
      </c>
      <c r="J47" s="4" t="s">
        <v>13</v>
      </c>
    </row>
    <row r="48" spans="1:10" x14ac:dyDescent="0.35">
      <c r="A48" s="6">
        <v>815000253</v>
      </c>
      <c r="B48" s="6" t="s">
        <v>11</v>
      </c>
      <c r="C48" s="6" t="s">
        <v>10</v>
      </c>
      <c r="D48" s="6">
        <v>96294</v>
      </c>
      <c r="E48" s="10">
        <v>45301</v>
      </c>
      <c r="F48" s="8">
        <v>45313</v>
      </c>
      <c r="G48" s="9">
        <v>354976</v>
      </c>
      <c r="H48" s="9">
        <v>354976</v>
      </c>
      <c r="I48" s="6" t="s">
        <v>12</v>
      </c>
      <c r="J48" s="4" t="s">
        <v>13</v>
      </c>
    </row>
    <row r="49" spans="1:10" x14ac:dyDescent="0.35">
      <c r="A49" s="6">
        <v>815000253</v>
      </c>
      <c r="B49" s="6" t="s">
        <v>11</v>
      </c>
      <c r="C49" s="6" t="s">
        <v>10</v>
      </c>
      <c r="D49" s="6">
        <v>96295</v>
      </c>
      <c r="E49" s="10">
        <v>45301</v>
      </c>
      <c r="F49" s="8">
        <v>45313</v>
      </c>
      <c r="G49" s="9">
        <v>424900</v>
      </c>
      <c r="H49" s="9">
        <v>424900</v>
      </c>
      <c r="I49" s="6" t="s">
        <v>12</v>
      </c>
      <c r="J49" s="4" t="s">
        <v>13</v>
      </c>
    </row>
    <row r="50" spans="1:10" x14ac:dyDescent="0.35">
      <c r="A50" s="6">
        <v>815000253</v>
      </c>
      <c r="B50" s="6" t="s">
        <v>11</v>
      </c>
      <c r="C50" s="6" t="s">
        <v>10</v>
      </c>
      <c r="D50" s="6">
        <v>96296</v>
      </c>
      <c r="E50" s="10">
        <v>45301</v>
      </c>
      <c r="F50" s="8">
        <v>45313</v>
      </c>
      <c r="G50" s="9">
        <v>263500</v>
      </c>
      <c r="H50" s="9">
        <v>263500</v>
      </c>
      <c r="I50" s="6" t="s">
        <v>12</v>
      </c>
      <c r="J50" s="4" t="s">
        <v>13</v>
      </c>
    </row>
    <row r="51" spans="1:10" x14ac:dyDescent="0.35">
      <c r="A51" s="6">
        <v>815000253</v>
      </c>
      <c r="B51" s="6" t="s">
        <v>11</v>
      </c>
      <c r="C51" s="6" t="s">
        <v>10</v>
      </c>
      <c r="D51" s="6">
        <v>96297</v>
      </c>
      <c r="E51" s="10">
        <v>45301</v>
      </c>
      <c r="F51" s="8">
        <v>45313</v>
      </c>
      <c r="G51" s="9">
        <v>250920</v>
      </c>
      <c r="H51" s="9">
        <v>250920</v>
      </c>
      <c r="I51" s="6" t="s">
        <v>12</v>
      </c>
      <c r="J51" s="4" t="s">
        <v>13</v>
      </c>
    </row>
    <row r="52" spans="1:10" x14ac:dyDescent="0.35">
      <c r="A52" s="6">
        <v>815000253</v>
      </c>
      <c r="B52" s="6" t="s">
        <v>11</v>
      </c>
      <c r="C52" s="6" t="s">
        <v>10</v>
      </c>
      <c r="D52" s="6">
        <v>96298</v>
      </c>
      <c r="E52" s="10">
        <v>45301</v>
      </c>
      <c r="F52" s="8">
        <v>45313</v>
      </c>
      <c r="G52" s="9">
        <v>705458</v>
      </c>
      <c r="H52" s="9">
        <v>705458</v>
      </c>
      <c r="I52" s="6" t="s">
        <v>12</v>
      </c>
      <c r="J52" s="4" t="s">
        <v>13</v>
      </c>
    </row>
    <row r="53" spans="1:10" x14ac:dyDescent="0.35">
      <c r="A53" s="6">
        <v>815000253</v>
      </c>
      <c r="B53" s="6" t="s">
        <v>11</v>
      </c>
      <c r="C53" s="6" t="s">
        <v>10</v>
      </c>
      <c r="D53" s="6">
        <v>96299</v>
      </c>
      <c r="E53" s="10">
        <v>45301</v>
      </c>
      <c r="F53" s="8">
        <v>45313</v>
      </c>
      <c r="G53" s="9">
        <v>224600</v>
      </c>
      <c r="H53" s="9">
        <v>224600</v>
      </c>
      <c r="I53" s="6" t="s">
        <v>12</v>
      </c>
      <c r="J53" s="4" t="s">
        <v>13</v>
      </c>
    </row>
    <row r="54" spans="1:10" x14ac:dyDescent="0.35">
      <c r="A54" s="6">
        <v>815000253</v>
      </c>
      <c r="B54" s="6" t="s">
        <v>11</v>
      </c>
      <c r="C54" s="6" t="s">
        <v>10</v>
      </c>
      <c r="D54" s="6">
        <v>96300</v>
      </c>
      <c r="E54" s="10">
        <v>45301</v>
      </c>
      <c r="F54" s="8">
        <v>45313</v>
      </c>
      <c r="G54" s="9">
        <v>209200</v>
      </c>
      <c r="H54" s="9">
        <v>209200</v>
      </c>
      <c r="I54" s="6" t="s">
        <v>12</v>
      </c>
      <c r="J54" s="4" t="s">
        <v>13</v>
      </c>
    </row>
    <row r="55" spans="1:10" x14ac:dyDescent="0.35">
      <c r="A55" s="6">
        <v>815000253</v>
      </c>
      <c r="B55" s="6" t="s">
        <v>11</v>
      </c>
      <c r="C55" s="6" t="s">
        <v>10</v>
      </c>
      <c r="D55" s="6">
        <v>96301</v>
      </c>
      <c r="E55" s="10">
        <v>45301</v>
      </c>
      <c r="F55" s="8">
        <v>45313</v>
      </c>
      <c r="G55" s="9">
        <v>76200</v>
      </c>
      <c r="H55" s="9">
        <v>76200</v>
      </c>
      <c r="I55" s="6" t="s">
        <v>12</v>
      </c>
      <c r="J55" s="4" t="s">
        <v>13</v>
      </c>
    </row>
    <row r="56" spans="1:10" x14ac:dyDescent="0.35">
      <c r="A56" s="6">
        <v>815000253</v>
      </c>
      <c r="B56" s="6" t="s">
        <v>11</v>
      </c>
      <c r="C56" s="6" t="s">
        <v>10</v>
      </c>
      <c r="D56" s="6">
        <v>96302</v>
      </c>
      <c r="E56" s="10">
        <v>45301</v>
      </c>
      <c r="F56" s="8">
        <v>45313</v>
      </c>
      <c r="G56" s="9">
        <v>314326</v>
      </c>
      <c r="H56" s="9">
        <v>314326</v>
      </c>
      <c r="I56" s="6" t="s">
        <v>12</v>
      </c>
      <c r="J56" s="4" t="s">
        <v>13</v>
      </c>
    </row>
    <row r="57" spans="1:10" x14ac:dyDescent="0.35">
      <c r="A57" s="6">
        <v>815000253</v>
      </c>
      <c r="B57" s="6" t="s">
        <v>11</v>
      </c>
      <c r="C57" s="6" t="s">
        <v>10</v>
      </c>
      <c r="D57" s="6">
        <v>96303</v>
      </c>
      <c r="E57" s="10">
        <v>45301</v>
      </c>
      <c r="F57" s="8">
        <v>45313</v>
      </c>
      <c r="G57" s="9">
        <v>240436</v>
      </c>
      <c r="H57" s="9">
        <v>240436</v>
      </c>
      <c r="I57" s="6" t="s">
        <v>12</v>
      </c>
      <c r="J57" s="4" t="s">
        <v>13</v>
      </c>
    </row>
    <row r="58" spans="1:10" x14ac:dyDescent="0.35">
      <c r="A58" s="6">
        <v>815000253</v>
      </c>
      <c r="B58" s="6" t="s">
        <v>11</v>
      </c>
      <c r="C58" s="6" t="s">
        <v>10</v>
      </c>
      <c r="D58" s="6">
        <v>96304</v>
      </c>
      <c r="E58" s="10">
        <v>45301</v>
      </c>
      <c r="F58" s="8">
        <v>45313</v>
      </c>
      <c r="G58" s="9">
        <v>278150</v>
      </c>
      <c r="H58" s="9">
        <v>278150</v>
      </c>
      <c r="I58" s="6" t="s">
        <v>12</v>
      </c>
      <c r="J58" s="4" t="s">
        <v>13</v>
      </c>
    </row>
    <row r="59" spans="1:10" x14ac:dyDescent="0.35">
      <c r="A59" s="6">
        <v>815000253</v>
      </c>
      <c r="B59" s="6" t="s">
        <v>11</v>
      </c>
      <c r="C59" s="6" t="s">
        <v>10</v>
      </c>
      <c r="D59" s="6">
        <v>96305</v>
      </c>
      <c r="E59" s="10">
        <v>45301</v>
      </c>
      <c r="F59" s="8">
        <v>45313</v>
      </c>
      <c r="G59" s="9">
        <v>232350</v>
      </c>
      <c r="H59" s="9">
        <v>232350</v>
      </c>
      <c r="I59" s="6" t="s">
        <v>12</v>
      </c>
      <c r="J59" s="4" t="s">
        <v>13</v>
      </c>
    </row>
    <row r="60" spans="1:10" x14ac:dyDescent="0.35">
      <c r="A60" s="6">
        <v>815000253</v>
      </c>
      <c r="B60" s="6" t="s">
        <v>11</v>
      </c>
      <c r="C60" s="6" t="s">
        <v>10</v>
      </c>
      <c r="D60" s="6">
        <v>96306</v>
      </c>
      <c r="E60" s="10">
        <v>45301</v>
      </c>
      <c r="F60" s="8">
        <v>45313</v>
      </c>
      <c r="G60" s="9">
        <v>181070</v>
      </c>
      <c r="H60" s="9">
        <v>181070</v>
      </c>
      <c r="I60" s="6" t="s">
        <v>12</v>
      </c>
      <c r="J60" s="4" t="s">
        <v>13</v>
      </c>
    </row>
    <row r="61" spans="1:10" x14ac:dyDescent="0.35">
      <c r="A61" s="6">
        <v>815000253</v>
      </c>
      <c r="B61" s="6" t="s">
        <v>11</v>
      </c>
      <c r="C61" s="6" t="s">
        <v>10</v>
      </c>
      <c r="D61" s="6">
        <v>96307</v>
      </c>
      <c r="E61" s="10">
        <v>45301</v>
      </c>
      <c r="F61" s="8">
        <v>45313</v>
      </c>
      <c r="G61" s="9">
        <v>250300</v>
      </c>
      <c r="H61" s="9">
        <v>250300</v>
      </c>
      <c r="I61" s="6" t="s">
        <v>12</v>
      </c>
      <c r="J61" s="4" t="s">
        <v>13</v>
      </c>
    </row>
    <row r="62" spans="1:10" x14ac:dyDescent="0.35">
      <c r="A62" s="6">
        <v>815000253</v>
      </c>
      <c r="B62" s="6" t="s">
        <v>11</v>
      </c>
      <c r="C62" s="6" t="s">
        <v>10</v>
      </c>
      <c r="D62" s="6">
        <v>96308</v>
      </c>
      <c r="E62" s="10">
        <v>45301</v>
      </c>
      <c r="F62" s="8">
        <v>45313</v>
      </c>
      <c r="G62" s="9">
        <v>219129</v>
      </c>
      <c r="H62" s="9">
        <v>219129</v>
      </c>
      <c r="I62" s="6" t="s">
        <v>12</v>
      </c>
      <c r="J62" s="4" t="s">
        <v>13</v>
      </c>
    </row>
    <row r="63" spans="1:10" x14ac:dyDescent="0.35">
      <c r="A63" s="6">
        <v>815000253</v>
      </c>
      <c r="B63" s="6" t="s">
        <v>11</v>
      </c>
      <c r="C63" s="6" t="s">
        <v>10</v>
      </c>
      <c r="D63" s="6">
        <v>96309</v>
      </c>
      <c r="E63" s="10">
        <v>45301</v>
      </c>
      <c r="F63" s="8">
        <v>45313</v>
      </c>
      <c r="G63" s="9">
        <v>232657</v>
      </c>
      <c r="H63" s="9">
        <v>232657</v>
      </c>
      <c r="I63" s="6" t="s">
        <v>12</v>
      </c>
      <c r="J63" s="4" t="s">
        <v>13</v>
      </c>
    </row>
    <row r="64" spans="1:10" x14ac:dyDescent="0.35">
      <c r="A64" s="6">
        <v>815000253</v>
      </c>
      <c r="B64" s="6" t="s">
        <v>11</v>
      </c>
      <c r="C64" s="6" t="s">
        <v>10</v>
      </c>
      <c r="D64" s="6">
        <v>96310</v>
      </c>
      <c r="E64" s="10">
        <v>45301</v>
      </c>
      <c r="F64" s="8">
        <v>45313</v>
      </c>
      <c r="G64" s="9">
        <v>226700</v>
      </c>
      <c r="H64" s="9">
        <v>226700</v>
      </c>
      <c r="I64" s="6" t="s">
        <v>12</v>
      </c>
      <c r="J64" s="4" t="s">
        <v>13</v>
      </c>
    </row>
    <row r="65" spans="1:10" x14ac:dyDescent="0.35">
      <c r="A65" s="6">
        <v>815000253</v>
      </c>
      <c r="B65" s="6" t="s">
        <v>11</v>
      </c>
      <c r="C65" s="6" t="s">
        <v>10</v>
      </c>
      <c r="D65" s="6">
        <v>96311</v>
      </c>
      <c r="E65" s="10">
        <v>45301</v>
      </c>
      <c r="F65" s="8">
        <v>45313</v>
      </c>
      <c r="G65" s="9">
        <v>301840</v>
      </c>
      <c r="H65" s="9">
        <v>301840</v>
      </c>
      <c r="I65" s="6" t="s">
        <v>12</v>
      </c>
      <c r="J65" s="4" t="s">
        <v>13</v>
      </c>
    </row>
    <row r="66" spans="1:10" x14ac:dyDescent="0.35">
      <c r="A66" s="6">
        <v>815000253</v>
      </c>
      <c r="B66" s="6" t="s">
        <v>11</v>
      </c>
      <c r="C66" s="6" t="s">
        <v>10</v>
      </c>
      <c r="D66" s="6">
        <v>96312</v>
      </c>
      <c r="E66" s="10">
        <v>45301</v>
      </c>
      <c r="F66" s="8">
        <v>45313</v>
      </c>
      <c r="G66" s="9">
        <v>762440</v>
      </c>
      <c r="H66" s="9">
        <v>762440</v>
      </c>
      <c r="I66" s="6" t="s">
        <v>12</v>
      </c>
      <c r="J66" s="4" t="s">
        <v>13</v>
      </c>
    </row>
    <row r="67" spans="1:10" x14ac:dyDescent="0.35">
      <c r="A67" s="6">
        <v>815000253</v>
      </c>
      <c r="B67" s="6" t="s">
        <v>11</v>
      </c>
      <c r="C67" s="6" t="s">
        <v>10</v>
      </c>
      <c r="D67" s="6">
        <v>96313</v>
      </c>
      <c r="E67" s="10">
        <v>45301</v>
      </c>
      <c r="F67" s="8">
        <v>45313</v>
      </c>
      <c r="G67" s="9">
        <v>259104</v>
      </c>
      <c r="H67" s="9">
        <v>259104</v>
      </c>
      <c r="I67" s="6" t="s">
        <v>12</v>
      </c>
      <c r="J67" s="4" t="s">
        <v>13</v>
      </c>
    </row>
    <row r="68" spans="1:10" x14ac:dyDescent="0.35">
      <c r="A68" s="6">
        <v>815000253</v>
      </c>
      <c r="B68" s="6" t="s">
        <v>11</v>
      </c>
      <c r="C68" s="6" t="s">
        <v>10</v>
      </c>
      <c r="D68" s="6">
        <v>100495</v>
      </c>
      <c r="E68" s="10">
        <v>45334</v>
      </c>
      <c r="F68" s="8">
        <v>45343</v>
      </c>
      <c r="G68" s="9">
        <v>157200</v>
      </c>
      <c r="H68" s="9">
        <v>157200</v>
      </c>
      <c r="I68" s="6" t="s">
        <v>12</v>
      </c>
      <c r="J68" s="4" t="s">
        <v>13</v>
      </c>
    </row>
    <row r="69" spans="1:10" x14ac:dyDescent="0.35">
      <c r="A69" s="6">
        <v>815000253</v>
      </c>
      <c r="B69" s="6" t="s">
        <v>11</v>
      </c>
      <c r="C69" s="6" t="s">
        <v>10</v>
      </c>
      <c r="D69" s="6">
        <v>100496</v>
      </c>
      <c r="E69" s="10">
        <v>45334</v>
      </c>
      <c r="F69" s="8">
        <v>45343</v>
      </c>
      <c r="G69" s="9">
        <v>179022</v>
      </c>
      <c r="H69" s="9">
        <v>179022</v>
      </c>
      <c r="I69" s="6" t="s">
        <v>12</v>
      </c>
      <c r="J69" s="4" t="s">
        <v>13</v>
      </c>
    </row>
    <row r="70" spans="1:10" x14ac:dyDescent="0.35">
      <c r="A70" s="6">
        <v>815000253</v>
      </c>
      <c r="B70" s="6" t="s">
        <v>11</v>
      </c>
      <c r="C70" s="6" t="s">
        <v>10</v>
      </c>
      <c r="D70" s="6">
        <v>100497</v>
      </c>
      <c r="E70" s="10">
        <v>45334</v>
      </c>
      <c r="F70" s="8">
        <v>45343</v>
      </c>
      <c r="G70" s="9">
        <v>268660</v>
      </c>
      <c r="H70" s="9">
        <v>268660</v>
      </c>
      <c r="I70" s="6" t="s">
        <v>12</v>
      </c>
      <c r="J70" s="4" t="s">
        <v>13</v>
      </c>
    </row>
    <row r="71" spans="1:10" x14ac:dyDescent="0.35">
      <c r="A71" s="6">
        <v>815000253</v>
      </c>
      <c r="B71" s="6" t="s">
        <v>11</v>
      </c>
      <c r="C71" s="6" t="s">
        <v>10</v>
      </c>
      <c r="D71" s="6">
        <v>100498</v>
      </c>
      <c r="E71" s="10">
        <v>45334</v>
      </c>
      <c r="F71" s="8">
        <v>45343</v>
      </c>
      <c r="G71" s="9">
        <v>299020</v>
      </c>
      <c r="H71" s="9">
        <v>299020</v>
      </c>
      <c r="I71" s="6" t="s">
        <v>12</v>
      </c>
      <c r="J71" s="4" t="s">
        <v>13</v>
      </c>
    </row>
    <row r="72" spans="1:10" x14ac:dyDescent="0.35">
      <c r="A72" s="6">
        <v>815000253</v>
      </c>
      <c r="B72" s="6" t="s">
        <v>11</v>
      </c>
      <c r="C72" s="6" t="s">
        <v>10</v>
      </c>
      <c r="D72" s="6">
        <v>100499</v>
      </c>
      <c r="E72" s="10">
        <v>45334</v>
      </c>
      <c r="F72" s="8">
        <v>45343</v>
      </c>
      <c r="G72" s="9">
        <v>243861</v>
      </c>
      <c r="H72" s="9">
        <v>243861</v>
      </c>
      <c r="I72" s="6" t="s">
        <v>12</v>
      </c>
      <c r="J72" s="4" t="s">
        <v>13</v>
      </c>
    </row>
    <row r="73" spans="1:10" x14ac:dyDescent="0.35">
      <c r="A73" s="6">
        <v>815000253</v>
      </c>
      <c r="B73" s="6" t="s">
        <v>11</v>
      </c>
      <c r="C73" s="6" t="s">
        <v>10</v>
      </c>
      <c r="D73" s="6">
        <v>100500</v>
      </c>
      <c r="E73" s="10">
        <v>45334</v>
      </c>
      <c r="F73" s="8">
        <v>45343</v>
      </c>
      <c r="G73" s="9">
        <v>188950</v>
      </c>
      <c r="H73" s="9">
        <v>188950</v>
      </c>
      <c r="I73" s="6" t="s">
        <v>12</v>
      </c>
      <c r="J73" s="4" t="s">
        <v>13</v>
      </c>
    </row>
    <row r="74" spans="1:10" x14ac:dyDescent="0.35">
      <c r="A74" s="6">
        <v>815000253</v>
      </c>
      <c r="B74" s="6" t="s">
        <v>11</v>
      </c>
      <c r="C74" s="6" t="s">
        <v>10</v>
      </c>
      <c r="D74" s="6">
        <v>100501</v>
      </c>
      <c r="E74" s="10">
        <v>45334</v>
      </c>
      <c r="F74" s="8">
        <v>45343</v>
      </c>
      <c r="G74" s="9">
        <v>276970</v>
      </c>
      <c r="H74" s="9">
        <v>276970</v>
      </c>
      <c r="I74" s="6" t="s">
        <v>12</v>
      </c>
      <c r="J74" s="4" t="s">
        <v>13</v>
      </c>
    </row>
    <row r="75" spans="1:10" x14ac:dyDescent="0.35">
      <c r="A75" s="6">
        <v>815000253</v>
      </c>
      <c r="B75" s="6" t="s">
        <v>11</v>
      </c>
      <c r="C75" s="6" t="s">
        <v>10</v>
      </c>
      <c r="D75" s="6">
        <v>100502</v>
      </c>
      <c r="E75" s="10">
        <v>45334</v>
      </c>
      <c r="F75" s="8">
        <v>45343</v>
      </c>
      <c r="G75" s="9">
        <v>430900</v>
      </c>
      <c r="H75" s="9">
        <v>430900</v>
      </c>
      <c r="I75" s="6" t="s">
        <v>12</v>
      </c>
      <c r="J75" s="4" t="s">
        <v>13</v>
      </c>
    </row>
    <row r="76" spans="1:10" x14ac:dyDescent="0.35">
      <c r="A76" s="6">
        <v>815000253</v>
      </c>
      <c r="B76" s="6" t="s">
        <v>11</v>
      </c>
      <c r="C76" s="6" t="s">
        <v>10</v>
      </c>
      <c r="D76" s="6">
        <v>100503</v>
      </c>
      <c r="E76" s="10">
        <v>45334</v>
      </c>
      <c r="F76" s="8">
        <v>45343</v>
      </c>
      <c r="G76" s="9">
        <v>322450</v>
      </c>
      <c r="H76" s="9">
        <v>322450</v>
      </c>
      <c r="I76" s="6" t="s">
        <v>12</v>
      </c>
      <c r="J76" s="4" t="s">
        <v>13</v>
      </c>
    </row>
    <row r="77" spans="1:10" x14ac:dyDescent="0.35">
      <c r="A77" s="6">
        <v>815000253</v>
      </c>
      <c r="B77" s="6" t="s">
        <v>11</v>
      </c>
      <c r="C77" s="6" t="s">
        <v>10</v>
      </c>
      <c r="D77" s="6">
        <v>100504</v>
      </c>
      <c r="E77" s="10">
        <v>45334</v>
      </c>
      <c r="F77" s="8">
        <v>45343</v>
      </c>
      <c r="G77" s="9">
        <v>180029</v>
      </c>
      <c r="H77" s="9">
        <v>180029</v>
      </c>
      <c r="I77" s="6" t="s">
        <v>12</v>
      </c>
      <c r="J77" s="4" t="s">
        <v>13</v>
      </c>
    </row>
    <row r="78" spans="1:10" x14ac:dyDescent="0.35">
      <c r="A78" s="6">
        <v>815000253</v>
      </c>
      <c r="B78" s="6" t="s">
        <v>11</v>
      </c>
      <c r="C78" s="6" t="s">
        <v>10</v>
      </c>
      <c r="D78" s="6">
        <v>100505</v>
      </c>
      <c r="E78" s="10">
        <v>45334</v>
      </c>
      <c r="F78" s="8">
        <v>45343</v>
      </c>
      <c r="G78" s="9">
        <v>173234</v>
      </c>
      <c r="H78" s="9">
        <v>173234</v>
      </c>
      <c r="I78" s="6" t="s">
        <v>12</v>
      </c>
      <c r="J78" s="4" t="s">
        <v>13</v>
      </c>
    </row>
    <row r="79" spans="1:10" x14ac:dyDescent="0.35">
      <c r="A79" s="6">
        <v>815000253</v>
      </c>
      <c r="B79" s="6" t="s">
        <v>11</v>
      </c>
      <c r="C79" s="6" t="s">
        <v>10</v>
      </c>
      <c r="D79" s="6">
        <v>100506</v>
      </c>
      <c r="E79" s="10">
        <v>45334</v>
      </c>
      <c r="F79" s="8">
        <v>45343</v>
      </c>
      <c r="G79" s="9">
        <v>193400</v>
      </c>
      <c r="H79" s="9">
        <v>193400</v>
      </c>
      <c r="I79" s="6" t="s">
        <v>12</v>
      </c>
      <c r="J79" s="4" t="s">
        <v>13</v>
      </c>
    </row>
    <row r="80" spans="1:10" x14ac:dyDescent="0.35">
      <c r="A80" s="6">
        <v>815000253</v>
      </c>
      <c r="B80" s="6" t="s">
        <v>11</v>
      </c>
      <c r="C80" s="6" t="s">
        <v>10</v>
      </c>
      <c r="D80" s="6">
        <v>100507</v>
      </c>
      <c r="E80" s="10">
        <v>45334</v>
      </c>
      <c r="F80" s="8">
        <v>45343</v>
      </c>
      <c r="G80" s="9">
        <v>611422</v>
      </c>
      <c r="H80" s="9">
        <v>611422</v>
      </c>
      <c r="I80" s="6" t="s">
        <v>12</v>
      </c>
      <c r="J80" s="4" t="s">
        <v>13</v>
      </c>
    </row>
    <row r="81" spans="1:10" x14ac:dyDescent="0.35">
      <c r="A81" s="6">
        <v>815000253</v>
      </c>
      <c r="B81" s="6" t="s">
        <v>11</v>
      </c>
      <c r="C81" s="6" t="s">
        <v>10</v>
      </c>
      <c r="D81" s="6">
        <v>100508</v>
      </c>
      <c r="E81" s="10">
        <v>45334</v>
      </c>
      <c r="F81" s="8">
        <v>45343</v>
      </c>
      <c r="G81" s="9">
        <v>104864</v>
      </c>
      <c r="H81" s="9">
        <v>104864</v>
      </c>
      <c r="I81" s="6" t="s">
        <v>12</v>
      </c>
      <c r="J81" s="4" t="s">
        <v>13</v>
      </c>
    </row>
    <row r="82" spans="1:10" x14ac:dyDescent="0.35">
      <c r="A82" s="6">
        <v>815000253</v>
      </c>
      <c r="B82" s="6" t="s">
        <v>11</v>
      </c>
      <c r="C82" s="6" t="s">
        <v>10</v>
      </c>
      <c r="D82" s="6">
        <v>100509</v>
      </c>
      <c r="E82" s="10">
        <v>45334</v>
      </c>
      <c r="F82" s="8">
        <v>45343</v>
      </c>
      <c r="G82" s="9">
        <v>323739</v>
      </c>
      <c r="H82" s="9">
        <v>323739</v>
      </c>
      <c r="I82" s="6" t="s">
        <v>12</v>
      </c>
      <c r="J82" s="4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3E14F-CE48-4107-864A-AF53D2B18180}">
  <dimension ref="A1:AC82"/>
  <sheetViews>
    <sheetView workbookViewId="0">
      <selection activeCell="B2" sqref="B2"/>
    </sheetView>
  </sheetViews>
  <sheetFormatPr baseColWidth="10" defaultRowHeight="14.5" x14ac:dyDescent="0.35"/>
  <cols>
    <col min="1" max="1" width="8.1796875" style="29" bestFit="1" customWidth="1"/>
    <col min="2" max="2" width="22.90625" style="29" bestFit="1" customWidth="1"/>
    <col min="3" max="3" width="6.36328125" style="29" bestFit="1" customWidth="1"/>
    <col min="4" max="4" width="6.6328125" style="29" bestFit="1" customWidth="1"/>
    <col min="5" max="5" width="8.90625" style="29" bestFit="1" customWidth="1"/>
    <col min="6" max="6" width="17.1796875" style="29" bestFit="1" customWidth="1"/>
    <col min="7" max="8" width="8.453125" style="29" bestFit="1" customWidth="1"/>
    <col min="9" max="9" width="13" style="29" bestFit="1" customWidth="1"/>
    <col min="10" max="10" width="7.7265625" style="29" bestFit="1" customWidth="1"/>
    <col min="11" max="11" width="7.90625" style="29" bestFit="1" customWidth="1"/>
    <col min="12" max="12" width="7.36328125" style="29" bestFit="1" customWidth="1"/>
    <col min="13" max="13" width="11.453125" style="29" bestFit="1" customWidth="1"/>
    <col min="14" max="14" width="15" style="29" customWidth="1"/>
    <col min="15" max="15" width="9.54296875" style="34" bestFit="1" customWidth="1"/>
    <col min="16" max="16" width="8.90625" style="34" bestFit="1" customWidth="1"/>
    <col min="17" max="17" width="12.453125" style="34" bestFit="1" customWidth="1"/>
    <col min="18" max="19" width="9.7265625" style="34" bestFit="1" customWidth="1"/>
    <col min="20" max="20" width="10" style="34" bestFit="1" customWidth="1"/>
    <col min="21" max="21" width="12.08984375" style="34" bestFit="1" customWidth="1"/>
    <col min="22" max="22" width="11.7265625" style="35" bestFit="1" customWidth="1"/>
    <col min="23" max="25" width="11.453125" style="29" bestFit="1" customWidth="1"/>
    <col min="26" max="26" width="11.453125" style="34" bestFit="1" customWidth="1"/>
    <col min="27" max="28" width="10.90625" style="29"/>
    <col min="29" max="29" width="8.81640625" style="29" bestFit="1" customWidth="1"/>
  </cols>
  <sheetData>
    <row r="1" spans="1:29" ht="31.5" x14ac:dyDescent="0.35">
      <c r="A1" s="12" t="s">
        <v>0</v>
      </c>
      <c r="B1" s="12" t="s">
        <v>1</v>
      </c>
      <c r="C1" s="12" t="s">
        <v>2</v>
      </c>
      <c r="D1" s="12" t="s">
        <v>3</v>
      </c>
      <c r="E1" s="20" t="s">
        <v>14</v>
      </c>
      <c r="F1" s="20" t="s">
        <v>15</v>
      </c>
      <c r="G1" s="12" t="s">
        <v>4</v>
      </c>
      <c r="H1" s="13" t="s">
        <v>5</v>
      </c>
      <c r="I1" s="20" t="s">
        <v>97</v>
      </c>
      <c r="J1" s="14" t="s">
        <v>6</v>
      </c>
      <c r="K1" s="14" t="s">
        <v>7</v>
      </c>
      <c r="L1" s="12" t="s">
        <v>8</v>
      </c>
      <c r="M1" s="12" t="s">
        <v>9</v>
      </c>
      <c r="N1" s="36" t="s">
        <v>119</v>
      </c>
      <c r="O1" s="21" t="s">
        <v>98</v>
      </c>
      <c r="P1" s="21" t="s">
        <v>99</v>
      </c>
      <c r="Q1" s="21" t="s">
        <v>100</v>
      </c>
      <c r="R1" s="21" t="s">
        <v>101</v>
      </c>
      <c r="S1" s="21" t="s">
        <v>102</v>
      </c>
      <c r="T1" s="21" t="s">
        <v>103</v>
      </c>
      <c r="U1" s="22" t="s">
        <v>104</v>
      </c>
      <c r="V1" s="23" t="s">
        <v>105</v>
      </c>
      <c r="W1" s="24" t="s">
        <v>106</v>
      </c>
      <c r="X1" s="24" t="s">
        <v>107</v>
      </c>
      <c r="Y1" s="24" t="s">
        <v>108</v>
      </c>
      <c r="Z1" s="25" t="s">
        <v>109</v>
      </c>
      <c r="AA1" s="25" t="s">
        <v>110</v>
      </c>
      <c r="AB1" s="28" t="s">
        <v>111</v>
      </c>
      <c r="AC1" s="21" t="s">
        <v>118</v>
      </c>
    </row>
    <row r="2" spans="1:29" x14ac:dyDescent="0.35">
      <c r="A2" s="15">
        <v>815000253</v>
      </c>
      <c r="B2" s="15" t="s">
        <v>11</v>
      </c>
      <c r="C2" s="15" t="s">
        <v>10</v>
      </c>
      <c r="D2" s="15">
        <v>75561</v>
      </c>
      <c r="E2" s="15" t="s">
        <v>16</v>
      </c>
      <c r="F2" s="15" t="str">
        <f>CONCATENATE(A2,"_",E2)</f>
        <v>815000253_FE0175561</v>
      </c>
      <c r="G2" s="16">
        <v>45085</v>
      </c>
      <c r="H2" s="17">
        <v>45084</v>
      </c>
      <c r="I2" s="17">
        <v>45118.442371759258</v>
      </c>
      <c r="J2" s="18">
        <v>92755</v>
      </c>
      <c r="K2" s="18">
        <v>92755</v>
      </c>
      <c r="L2" s="15" t="s">
        <v>12</v>
      </c>
      <c r="M2" s="19" t="s">
        <v>13</v>
      </c>
      <c r="N2" s="37" t="s">
        <v>120</v>
      </c>
      <c r="O2" s="30">
        <v>92755</v>
      </c>
      <c r="P2" s="30">
        <v>0</v>
      </c>
      <c r="Q2" s="30">
        <v>92755</v>
      </c>
      <c r="R2" s="30">
        <v>0</v>
      </c>
      <c r="S2" s="30">
        <v>0</v>
      </c>
      <c r="T2" s="30">
        <v>92755</v>
      </c>
      <c r="U2" s="30">
        <v>0</v>
      </c>
      <c r="V2" s="31"/>
      <c r="W2" s="32">
        <v>0</v>
      </c>
      <c r="X2" s="33"/>
      <c r="Y2" s="33"/>
      <c r="Z2" s="30">
        <v>0</v>
      </c>
      <c r="AA2" s="33"/>
      <c r="AB2" s="33"/>
      <c r="AC2" s="16">
        <v>45351</v>
      </c>
    </row>
    <row r="3" spans="1:29" x14ac:dyDescent="0.35">
      <c r="A3" s="15">
        <v>815000253</v>
      </c>
      <c r="B3" s="15" t="s">
        <v>11</v>
      </c>
      <c r="C3" s="15" t="s">
        <v>10</v>
      </c>
      <c r="D3" s="15">
        <v>75562</v>
      </c>
      <c r="E3" s="15" t="s">
        <v>17</v>
      </c>
      <c r="F3" s="15" t="str">
        <f t="shared" ref="F3:F66" si="0">CONCATENATE(A3,"_",E3)</f>
        <v>815000253_FE0175562</v>
      </c>
      <c r="G3" s="16">
        <v>45085</v>
      </c>
      <c r="H3" s="17">
        <v>45084</v>
      </c>
      <c r="I3" s="17">
        <v>45118.444539733799</v>
      </c>
      <c r="J3" s="18">
        <v>82096</v>
      </c>
      <c r="K3" s="18">
        <v>82096</v>
      </c>
      <c r="L3" s="15" t="s">
        <v>12</v>
      </c>
      <c r="M3" s="19" t="s">
        <v>13</v>
      </c>
      <c r="N3" s="37" t="s">
        <v>120</v>
      </c>
      <c r="O3" s="30">
        <v>82096</v>
      </c>
      <c r="P3" s="30">
        <v>0</v>
      </c>
      <c r="Q3" s="30">
        <v>82096</v>
      </c>
      <c r="R3" s="30">
        <v>0</v>
      </c>
      <c r="S3" s="30">
        <v>0</v>
      </c>
      <c r="T3" s="30">
        <v>82096</v>
      </c>
      <c r="U3" s="30">
        <v>0</v>
      </c>
      <c r="V3" s="31"/>
      <c r="W3" s="32">
        <v>0</v>
      </c>
      <c r="X3" s="33"/>
      <c r="Y3" s="33"/>
      <c r="Z3" s="30">
        <v>0</v>
      </c>
      <c r="AA3" s="33"/>
      <c r="AB3" s="33"/>
      <c r="AC3" s="16">
        <v>45351</v>
      </c>
    </row>
    <row r="4" spans="1:29" x14ac:dyDescent="0.35">
      <c r="A4" s="15">
        <v>815000253</v>
      </c>
      <c r="B4" s="15" t="s">
        <v>11</v>
      </c>
      <c r="C4" s="15" t="s">
        <v>10</v>
      </c>
      <c r="D4" s="15">
        <v>75563</v>
      </c>
      <c r="E4" s="15" t="s">
        <v>18</v>
      </c>
      <c r="F4" s="15" t="str">
        <f t="shared" si="0"/>
        <v>815000253_FE0175563</v>
      </c>
      <c r="G4" s="16">
        <v>45085</v>
      </c>
      <c r="H4" s="17">
        <v>45084</v>
      </c>
      <c r="I4" s="17">
        <v>45118.446342326388</v>
      </c>
      <c r="J4" s="18">
        <v>38769</v>
      </c>
      <c r="K4" s="18">
        <v>38769</v>
      </c>
      <c r="L4" s="15" t="s">
        <v>12</v>
      </c>
      <c r="M4" s="19" t="s">
        <v>13</v>
      </c>
      <c r="N4" s="37" t="s">
        <v>120</v>
      </c>
      <c r="O4" s="30">
        <v>38769</v>
      </c>
      <c r="P4" s="30">
        <v>0</v>
      </c>
      <c r="Q4" s="30">
        <v>38769</v>
      </c>
      <c r="R4" s="30">
        <v>0</v>
      </c>
      <c r="S4" s="30">
        <v>0</v>
      </c>
      <c r="T4" s="30">
        <v>38769</v>
      </c>
      <c r="U4" s="30">
        <v>0</v>
      </c>
      <c r="V4" s="31"/>
      <c r="W4" s="32">
        <v>0</v>
      </c>
      <c r="X4" s="33"/>
      <c r="Y4" s="33"/>
      <c r="Z4" s="30">
        <v>0</v>
      </c>
      <c r="AA4" s="33"/>
      <c r="AB4" s="33"/>
      <c r="AC4" s="16">
        <v>45351</v>
      </c>
    </row>
    <row r="5" spans="1:29" x14ac:dyDescent="0.35">
      <c r="A5" s="15">
        <v>815000253</v>
      </c>
      <c r="B5" s="15" t="s">
        <v>11</v>
      </c>
      <c r="C5" s="15" t="s">
        <v>10</v>
      </c>
      <c r="D5" s="15">
        <v>75564</v>
      </c>
      <c r="E5" s="15" t="s">
        <v>19</v>
      </c>
      <c r="F5" s="15" t="str">
        <f t="shared" si="0"/>
        <v>815000253_FE0175564</v>
      </c>
      <c r="G5" s="16">
        <v>45085</v>
      </c>
      <c r="H5" s="17">
        <v>45084</v>
      </c>
      <c r="I5" s="17">
        <v>45119.300195023148</v>
      </c>
      <c r="J5" s="18">
        <v>35982</v>
      </c>
      <c r="K5" s="18">
        <v>35982</v>
      </c>
      <c r="L5" s="15" t="s">
        <v>12</v>
      </c>
      <c r="M5" s="19" t="s">
        <v>13</v>
      </c>
      <c r="N5" s="37" t="s">
        <v>120</v>
      </c>
      <c r="O5" s="30">
        <v>35982</v>
      </c>
      <c r="P5" s="30">
        <v>0</v>
      </c>
      <c r="Q5" s="30">
        <v>35982</v>
      </c>
      <c r="R5" s="30">
        <v>0</v>
      </c>
      <c r="S5" s="30">
        <v>0</v>
      </c>
      <c r="T5" s="30">
        <v>35982</v>
      </c>
      <c r="U5" s="30">
        <v>0</v>
      </c>
      <c r="V5" s="31"/>
      <c r="W5" s="32">
        <v>0</v>
      </c>
      <c r="X5" s="33"/>
      <c r="Y5" s="33"/>
      <c r="Z5" s="30">
        <v>0</v>
      </c>
      <c r="AA5" s="33"/>
      <c r="AB5" s="33"/>
      <c r="AC5" s="16">
        <v>45351</v>
      </c>
    </row>
    <row r="6" spans="1:29" x14ac:dyDescent="0.35">
      <c r="A6" s="15">
        <v>815000253</v>
      </c>
      <c r="B6" s="15" t="s">
        <v>11</v>
      </c>
      <c r="C6" s="15" t="s">
        <v>10</v>
      </c>
      <c r="D6" s="15">
        <v>75565</v>
      </c>
      <c r="E6" s="15" t="s">
        <v>20</v>
      </c>
      <c r="F6" s="15" t="str">
        <f t="shared" si="0"/>
        <v>815000253_FE0175565</v>
      </c>
      <c r="G6" s="16">
        <v>45085</v>
      </c>
      <c r="H6" s="17">
        <v>45084</v>
      </c>
      <c r="I6" s="17">
        <v>45118.448786921297</v>
      </c>
      <c r="J6" s="18">
        <v>67808</v>
      </c>
      <c r="K6" s="18">
        <v>67808</v>
      </c>
      <c r="L6" s="15" t="s">
        <v>12</v>
      </c>
      <c r="M6" s="19" t="s">
        <v>13</v>
      </c>
      <c r="N6" s="37" t="s">
        <v>121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  <c r="V6" s="31"/>
      <c r="W6" s="32">
        <v>0</v>
      </c>
      <c r="X6" s="33"/>
      <c r="Y6" s="33"/>
      <c r="Z6" s="30">
        <v>67808</v>
      </c>
      <c r="AA6" s="33" t="s">
        <v>112</v>
      </c>
      <c r="AB6" s="33" t="s">
        <v>113</v>
      </c>
      <c r="AC6" s="16">
        <v>45351</v>
      </c>
    </row>
    <row r="7" spans="1:29" x14ac:dyDescent="0.35">
      <c r="A7" s="15">
        <v>815000253</v>
      </c>
      <c r="B7" s="15" t="s">
        <v>11</v>
      </c>
      <c r="C7" s="15" t="s">
        <v>10</v>
      </c>
      <c r="D7" s="15">
        <v>75566</v>
      </c>
      <c r="E7" s="15" t="s">
        <v>21</v>
      </c>
      <c r="F7" s="15" t="str">
        <f t="shared" si="0"/>
        <v>815000253_FE0175566</v>
      </c>
      <c r="G7" s="16">
        <v>45085</v>
      </c>
      <c r="H7" s="17">
        <v>45084</v>
      </c>
      <c r="I7" s="17">
        <v>45118.451053275465</v>
      </c>
      <c r="J7" s="18">
        <v>64025</v>
      </c>
      <c r="K7" s="18">
        <v>64025</v>
      </c>
      <c r="L7" s="15" t="s">
        <v>12</v>
      </c>
      <c r="M7" s="19" t="s">
        <v>13</v>
      </c>
      <c r="N7" s="37" t="s">
        <v>120</v>
      </c>
      <c r="O7" s="30">
        <v>64025</v>
      </c>
      <c r="P7" s="30">
        <v>0</v>
      </c>
      <c r="Q7" s="30">
        <v>64025</v>
      </c>
      <c r="R7" s="30">
        <v>0</v>
      </c>
      <c r="S7" s="30">
        <v>0</v>
      </c>
      <c r="T7" s="30">
        <v>64025</v>
      </c>
      <c r="U7" s="30">
        <v>0</v>
      </c>
      <c r="V7" s="31"/>
      <c r="W7" s="32">
        <v>0</v>
      </c>
      <c r="X7" s="33"/>
      <c r="Y7" s="33"/>
      <c r="Z7" s="30">
        <v>0</v>
      </c>
      <c r="AA7" s="33"/>
      <c r="AB7" s="33"/>
      <c r="AC7" s="16">
        <v>45351</v>
      </c>
    </row>
    <row r="8" spans="1:29" x14ac:dyDescent="0.35">
      <c r="A8" s="15">
        <v>815000253</v>
      </c>
      <c r="B8" s="15" t="s">
        <v>11</v>
      </c>
      <c r="C8" s="15" t="s">
        <v>10</v>
      </c>
      <c r="D8" s="15">
        <v>75567</v>
      </c>
      <c r="E8" s="15" t="s">
        <v>22</v>
      </c>
      <c r="F8" s="15" t="str">
        <f t="shared" si="0"/>
        <v>815000253_FE0175567</v>
      </c>
      <c r="G8" s="16">
        <v>45085</v>
      </c>
      <c r="H8" s="17">
        <v>45084</v>
      </c>
      <c r="I8" s="17">
        <v>45118.453296296299</v>
      </c>
      <c r="J8" s="18">
        <v>83568</v>
      </c>
      <c r="K8" s="18">
        <v>83568</v>
      </c>
      <c r="L8" s="15" t="s">
        <v>12</v>
      </c>
      <c r="M8" s="19" t="s">
        <v>13</v>
      </c>
      <c r="N8" s="37" t="s">
        <v>120</v>
      </c>
      <c r="O8" s="30">
        <v>83568</v>
      </c>
      <c r="P8" s="30">
        <v>0</v>
      </c>
      <c r="Q8" s="30">
        <v>83568</v>
      </c>
      <c r="R8" s="30">
        <v>0</v>
      </c>
      <c r="S8" s="30">
        <v>0</v>
      </c>
      <c r="T8" s="30">
        <v>83568</v>
      </c>
      <c r="U8" s="30">
        <v>0</v>
      </c>
      <c r="V8" s="31"/>
      <c r="W8" s="32">
        <v>0</v>
      </c>
      <c r="X8" s="33"/>
      <c r="Y8" s="33"/>
      <c r="Z8" s="30">
        <v>0</v>
      </c>
      <c r="AA8" s="33"/>
      <c r="AB8" s="33"/>
      <c r="AC8" s="16">
        <v>45351</v>
      </c>
    </row>
    <row r="9" spans="1:29" x14ac:dyDescent="0.35">
      <c r="A9" s="15">
        <v>815000253</v>
      </c>
      <c r="B9" s="15" t="s">
        <v>11</v>
      </c>
      <c r="C9" s="15" t="s">
        <v>10</v>
      </c>
      <c r="D9" s="15">
        <v>75568</v>
      </c>
      <c r="E9" s="15" t="s">
        <v>23</v>
      </c>
      <c r="F9" s="15" t="str">
        <f t="shared" si="0"/>
        <v>815000253_FE0175568</v>
      </c>
      <c r="G9" s="16">
        <v>45085</v>
      </c>
      <c r="H9" s="17">
        <v>45084</v>
      </c>
      <c r="I9" s="17">
        <v>45118.455991006944</v>
      </c>
      <c r="J9" s="18">
        <v>16905</v>
      </c>
      <c r="K9" s="18">
        <v>16905</v>
      </c>
      <c r="L9" s="15" t="s">
        <v>12</v>
      </c>
      <c r="M9" s="19" t="s">
        <v>13</v>
      </c>
      <c r="N9" s="37" t="s">
        <v>120</v>
      </c>
      <c r="O9" s="30">
        <v>16905</v>
      </c>
      <c r="P9" s="30">
        <v>0</v>
      </c>
      <c r="Q9" s="30">
        <v>16905</v>
      </c>
      <c r="R9" s="30">
        <v>0</v>
      </c>
      <c r="S9" s="30">
        <v>0</v>
      </c>
      <c r="T9" s="30">
        <v>16905</v>
      </c>
      <c r="U9" s="30">
        <v>0</v>
      </c>
      <c r="V9" s="31"/>
      <c r="W9" s="32">
        <v>0</v>
      </c>
      <c r="X9" s="33"/>
      <c r="Y9" s="33"/>
      <c r="Z9" s="30">
        <v>0</v>
      </c>
      <c r="AA9" s="33"/>
      <c r="AB9" s="33"/>
      <c r="AC9" s="16">
        <v>45351</v>
      </c>
    </row>
    <row r="10" spans="1:29" x14ac:dyDescent="0.35">
      <c r="A10" s="15">
        <v>815000253</v>
      </c>
      <c r="B10" s="15" t="s">
        <v>11</v>
      </c>
      <c r="C10" s="15" t="s">
        <v>10</v>
      </c>
      <c r="D10" s="15">
        <v>75569</v>
      </c>
      <c r="E10" s="15" t="s">
        <v>24</v>
      </c>
      <c r="F10" s="15" t="str">
        <f t="shared" si="0"/>
        <v>815000253_FE0175569</v>
      </c>
      <c r="G10" s="16">
        <v>45085</v>
      </c>
      <c r="H10" s="17">
        <v>45084</v>
      </c>
      <c r="I10" s="17">
        <v>45118.457661458335</v>
      </c>
      <c r="J10" s="18">
        <v>89661</v>
      </c>
      <c r="K10" s="18">
        <v>89661</v>
      </c>
      <c r="L10" s="15" t="s">
        <v>12</v>
      </c>
      <c r="M10" s="19" t="s">
        <v>13</v>
      </c>
      <c r="N10" s="37" t="s">
        <v>120</v>
      </c>
      <c r="O10" s="30">
        <v>89661</v>
      </c>
      <c r="P10" s="30">
        <v>0</v>
      </c>
      <c r="Q10" s="30">
        <v>89661</v>
      </c>
      <c r="R10" s="30">
        <v>0</v>
      </c>
      <c r="S10" s="30">
        <v>0</v>
      </c>
      <c r="T10" s="30">
        <v>89661</v>
      </c>
      <c r="U10" s="30">
        <v>0</v>
      </c>
      <c r="V10" s="31"/>
      <c r="W10" s="32">
        <v>0</v>
      </c>
      <c r="X10" s="33"/>
      <c r="Y10" s="33"/>
      <c r="Z10" s="30">
        <v>0</v>
      </c>
      <c r="AA10" s="33"/>
      <c r="AB10" s="33"/>
      <c r="AC10" s="16">
        <v>45351</v>
      </c>
    </row>
    <row r="11" spans="1:29" x14ac:dyDescent="0.35">
      <c r="A11" s="15">
        <v>815000253</v>
      </c>
      <c r="B11" s="15" t="s">
        <v>11</v>
      </c>
      <c r="C11" s="15" t="s">
        <v>10</v>
      </c>
      <c r="D11" s="15">
        <v>75570</v>
      </c>
      <c r="E11" s="15" t="s">
        <v>25</v>
      </c>
      <c r="F11" s="15" t="str">
        <f t="shared" si="0"/>
        <v>815000253_FE0175570</v>
      </c>
      <c r="G11" s="16">
        <v>45085</v>
      </c>
      <c r="H11" s="17">
        <v>45084</v>
      </c>
      <c r="I11" s="17">
        <v>45118.459941666668</v>
      </c>
      <c r="J11" s="18">
        <v>103588</v>
      </c>
      <c r="K11" s="18">
        <v>103588</v>
      </c>
      <c r="L11" s="15" t="s">
        <v>12</v>
      </c>
      <c r="M11" s="19" t="s">
        <v>13</v>
      </c>
      <c r="N11" s="37" t="s">
        <v>120</v>
      </c>
      <c r="O11" s="30">
        <v>103588</v>
      </c>
      <c r="P11" s="30">
        <v>0</v>
      </c>
      <c r="Q11" s="30">
        <v>103588</v>
      </c>
      <c r="R11" s="30">
        <v>0</v>
      </c>
      <c r="S11" s="30">
        <v>0</v>
      </c>
      <c r="T11" s="30">
        <v>103588</v>
      </c>
      <c r="U11" s="30">
        <v>0</v>
      </c>
      <c r="V11" s="31"/>
      <c r="W11" s="32">
        <v>0</v>
      </c>
      <c r="X11" s="33"/>
      <c r="Y11" s="33"/>
      <c r="Z11" s="30">
        <v>0</v>
      </c>
      <c r="AA11" s="33"/>
      <c r="AB11" s="33"/>
      <c r="AC11" s="16">
        <v>45351</v>
      </c>
    </row>
    <row r="12" spans="1:29" x14ac:dyDescent="0.35">
      <c r="A12" s="15">
        <v>815000253</v>
      </c>
      <c r="B12" s="15" t="s">
        <v>11</v>
      </c>
      <c r="C12" s="15" t="s">
        <v>10</v>
      </c>
      <c r="D12" s="15">
        <v>75571</v>
      </c>
      <c r="E12" s="15" t="s">
        <v>26</v>
      </c>
      <c r="F12" s="15" t="str">
        <f t="shared" si="0"/>
        <v>815000253_FE0175571</v>
      </c>
      <c r="G12" s="16">
        <v>45085</v>
      </c>
      <c r="H12" s="17">
        <v>45084</v>
      </c>
      <c r="I12" s="17">
        <v>45118.461532175927</v>
      </c>
      <c r="J12" s="18">
        <v>131918</v>
      </c>
      <c r="K12" s="18">
        <v>131918</v>
      </c>
      <c r="L12" s="15" t="s">
        <v>12</v>
      </c>
      <c r="M12" s="19" t="s">
        <v>13</v>
      </c>
      <c r="N12" s="37" t="s">
        <v>120</v>
      </c>
      <c r="O12" s="30">
        <v>131918</v>
      </c>
      <c r="P12" s="30">
        <v>0</v>
      </c>
      <c r="Q12" s="30">
        <v>131918</v>
      </c>
      <c r="R12" s="30">
        <v>0</v>
      </c>
      <c r="S12" s="30">
        <v>0</v>
      </c>
      <c r="T12" s="30">
        <v>131918</v>
      </c>
      <c r="U12" s="30">
        <v>0</v>
      </c>
      <c r="V12" s="31"/>
      <c r="W12" s="32">
        <v>0</v>
      </c>
      <c r="X12" s="33"/>
      <c r="Y12" s="33"/>
      <c r="Z12" s="30">
        <v>0</v>
      </c>
      <c r="AA12" s="33"/>
      <c r="AB12" s="33"/>
      <c r="AC12" s="16">
        <v>45351</v>
      </c>
    </row>
    <row r="13" spans="1:29" x14ac:dyDescent="0.35">
      <c r="A13" s="15">
        <v>815000253</v>
      </c>
      <c r="B13" s="15" t="s">
        <v>11</v>
      </c>
      <c r="C13" s="15" t="s">
        <v>10</v>
      </c>
      <c r="D13" s="15">
        <v>75572</v>
      </c>
      <c r="E13" s="15" t="s">
        <v>27</v>
      </c>
      <c r="F13" s="15" t="str">
        <f t="shared" si="0"/>
        <v>815000253_FE0175572</v>
      </c>
      <c r="G13" s="16">
        <v>45085</v>
      </c>
      <c r="H13" s="17">
        <v>45084</v>
      </c>
      <c r="I13" s="17">
        <v>45119.302712002318</v>
      </c>
      <c r="J13" s="18">
        <v>79030</v>
      </c>
      <c r="K13" s="18">
        <v>79030</v>
      </c>
      <c r="L13" s="15" t="s">
        <v>12</v>
      </c>
      <c r="M13" s="19" t="s">
        <v>13</v>
      </c>
      <c r="N13" s="37" t="s">
        <v>120</v>
      </c>
      <c r="O13" s="30">
        <v>79030</v>
      </c>
      <c r="P13" s="30">
        <v>0</v>
      </c>
      <c r="Q13" s="30">
        <v>79030</v>
      </c>
      <c r="R13" s="30">
        <v>0</v>
      </c>
      <c r="S13" s="30">
        <v>0</v>
      </c>
      <c r="T13" s="30">
        <v>79030</v>
      </c>
      <c r="U13" s="30">
        <v>0</v>
      </c>
      <c r="V13" s="31"/>
      <c r="W13" s="32">
        <v>0</v>
      </c>
      <c r="X13" s="33"/>
      <c r="Y13" s="33"/>
      <c r="Z13" s="30">
        <v>0</v>
      </c>
      <c r="AA13" s="33"/>
      <c r="AB13" s="33"/>
      <c r="AC13" s="16">
        <v>45351</v>
      </c>
    </row>
    <row r="14" spans="1:29" x14ac:dyDescent="0.35">
      <c r="A14" s="15">
        <v>815000253</v>
      </c>
      <c r="B14" s="15" t="s">
        <v>11</v>
      </c>
      <c r="C14" s="15" t="s">
        <v>10</v>
      </c>
      <c r="D14" s="15">
        <v>75573</v>
      </c>
      <c r="E14" s="15" t="s">
        <v>28</v>
      </c>
      <c r="F14" s="15" t="str">
        <f t="shared" si="0"/>
        <v>815000253_FE0175573</v>
      </c>
      <c r="G14" s="16">
        <v>45085</v>
      </c>
      <c r="H14" s="17">
        <v>45084</v>
      </c>
      <c r="I14" s="17">
        <v>45118.463580208336</v>
      </c>
      <c r="J14" s="18">
        <v>89919</v>
      </c>
      <c r="K14" s="18">
        <v>89919</v>
      </c>
      <c r="L14" s="15" t="s">
        <v>12</v>
      </c>
      <c r="M14" s="19" t="s">
        <v>13</v>
      </c>
      <c r="N14" s="37" t="s">
        <v>120</v>
      </c>
      <c r="O14" s="30">
        <v>89919</v>
      </c>
      <c r="P14" s="30">
        <v>0</v>
      </c>
      <c r="Q14" s="30">
        <v>89919</v>
      </c>
      <c r="R14" s="30">
        <v>0</v>
      </c>
      <c r="S14" s="30">
        <v>0</v>
      </c>
      <c r="T14" s="30">
        <v>89919</v>
      </c>
      <c r="U14" s="30">
        <v>0</v>
      </c>
      <c r="V14" s="31"/>
      <c r="W14" s="32">
        <v>0</v>
      </c>
      <c r="X14" s="33"/>
      <c r="Y14" s="33"/>
      <c r="Z14" s="30">
        <v>0</v>
      </c>
      <c r="AA14" s="33"/>
      <c r="AB14" s="33"/>
      <c r="AC14" s="16">
        <v>45351</v>
      </c>
    </row>
    <row r="15" spans="1:29" x14ac:dyDescent="0.35">
      <c r="A15" s="15">
        <v>815000253</v>
      </c>
      <c r="B15" s="15" t="s">
        <v>11</v>
      </c>
      <c r="C15" s="15" t="s">
        <v>10</v>
      </c>
      <c r="D15" s="15">
        <v>75574</v>
      </c>
      <c r="E15" s="15" t="s">
        <v>29</v>
      </c>
      <c r="F15" s="15" t="str">
        <f t="shared" si="0"/>
        <v>815000253_FE0175574</v>
      </c>
      <c r="G15" s="16">
        <v>45085</v>
      </c>
      <c r="H15" s="17">
        <v>45084</v>
      </c>
      <c r="I15" s="17">
        <v>45118.465517013887</v>
      </c>
      <c r="J15" s="18">
        <v>37662</v>
      </c>
      <c r="K15" s="18">
        <v>37662</v>
      </c>
      <c r="L15" s="15" t="s">
        <v>12</v>
      </c>
      <c r="M15" s="19" t="s">
        <v>13</v>
      </c>
      <c r="N15" s="37" t="s">
        <v>120</v>
      </c>
      <c r="O15" s="30">
        <v>37662</v>
      </c>
      <c r="P15" s="30">
        <v>0</v>
      </c>
      <c r="Q15" s="30">
        <v>37662</v>
      </c>
      <c r="R15" s="30">
        <v>0</v>
      </c>
      <c r="S15" s="30">
        <v>0</v>
      </c>
      <c r="T15" s="30">
        <v>37662</v>
      </c>
      <c r="U15" s="30">
        <v>0</v>
      </c>
      <c r="V15" s="31"/>
      <c r="W15" s="32">
        <v>0</v>
      </c>
      <c r="X15" s="33"/>
      <c r="Y15" s="33"/>
      <c r="Z15" s="30">
        <v>0</v>
      </c>
      <c r="AA15" s="33"/>
      <c r="AB15" s="33"/>
      <c r="AC15" s="16">
        <v>45351</v>
      </c>
    </row>
    <row r="16" spans="1:29" x14ac:dyDescent="0.35">
      <c r="A16" s="15">
        <v>815000253</v>
      </c>
      <c r="B16" s="15" t="s">
        <v>11</v>
      </c>
      <c r="C16" s="15" t="s">
        <v>10</v>
      </c>
      <c r="D16" s="15">
        <v>75575</v>
      </c>
      <c r="E16" s="15" t="s">
        <v>30</v>
      </c>
      <c r="F16" s="15" t="str">
        <f t="shared" si="0"/>
        <v>815000253_FE0175575</v>
      </c>
      <c r="G16" s="16">
        <v>45085</v>
      </c>
      <c r="H16" s="17">
        <v>45084</v>
      </c>
      <c r="I16" s="17">
        <v>45118.467596145834</v>
      </c>
      <c r="J16" s="18">
        <v>38847</v>
      </c>
      <c r="K16" s="18">
        <v>38847</v>
      </c>
      <c r="L16" s="15" t="s">
        <v>12</v>
      </c>
      <c r="M16" s="19" t="s">
        <v>13</v>
      </c>
      <c r="N16" s="37" t="s">
        <v>120</v>
      </c>
      <c r="O16" s="30">
        <v>38847</v>
      </c>
      <c r="P16" s="30">
        <v>0</v>
      </c>
      <c r="Q16" s="30">
        <v>38847</v>
      </c>
      <c r="R16" s="30">
        <v>0</v>
      </c>
      <c r="S16" s="30">
        <v>0</v>
      </c>
      <c r="T16" s="30">
        <v>38847</v>
      </c>
      <c r="U16" s="30">
        <v>0</v>
      </c>
      <c r="V16" s="31"/>
      <c r="W16" s="32">
        <v>0</v>
      </c>
      <c r="X16" s="33"/>
      <c r="Y16" s="33"/>
      <c r="Z16" s="30">
        <v>0</v>
      </c>
      <c r="AA16" s="33"/>
      <c r="AB16" s="33"/>
      <c r="AC16" s="16">
        <v>45351</v>
      </c>
    </row>
    <row r="17" spans="1:29" x14ac:dyDescent="0.35">
      <c r="A17" s="15">
        <v>815000253</v>
      </c>
      <c r="B17" s="15" t="s">
        <v>11</v>
      </c>
      <c r="C17" s="15" t="s">
        <v>10</v>
      </c>
      <c r="D17" s="15">
        <v>75576</v>
      </c>
      <c r="E17" s="15" t="s">
        <v>31</v>
      </c>
      <c r="F17" s="15" t="str">
        <f t="shared" si="0"/>
        <v>815000253_FE0175576</v>
      </c>
      <c r="G17" s="16">
        <v>45085</v>
      </c>
      <c r="H17" s="17">
        <v>45084</v>
      </c>
      <c r="I17" s="17">
        <v>45118.471044062499</v>
      </c>
      <c r="J17" s="18">
        <v>89150</v>
      </c>
      <c r="K17" s="18">
        <v>89150</v>
      </c>
      <c r="L17" s="15" t="s">
        <v>12</v>
      </c>
      <c r="M17" s="19" t="s">
        <v>13</v>
      </c>
      <c r="N17" s="37" t="s">
        <v>120</v>
      </c>
      <c r="O17" s="30">
        <v>89150</v>
      </c>
      <c r="P17" s="30">
        <v>0</v>
      </c>
      <c r="Q17" s="30">
        <v>89150</v>
      </c>
      <c r="R17" s="30">
        <v>0</v>
      </c>
      <c r="S17" s="30">
        <v>0</v>
      </c>
      <c r="T17" s="30">
        <v>89150</v>
      </c>
      <c r="U17" s="30">
        <v>0</v>
      </c>
      <c r="V17" s="31"/>
      <c r="W17" s="32">
        <v>0</v>
      </c>
      <c r="X17" s="33"/>
      <c r="Y17" s="33"/>
      <c r="Z17" s="30">
        <v>0</v>
      </c>
      <c r="AA17" s="33"/>
      <c r="AB17" s="33"/>
      <c r="AC17" s="16">
        <v>45351</v>
      </c>
    </row>
    <row r="18" spans="1:29" x14ac:dyDescent="0.35">
      <c r="A18" s="15">
        <v>815000253</v>
      </c>
      <c r="B18" s="15" t="s">
        <v>11</v>
      </c>
      <c r="C18" s="15" t="s">
        <v>10</v>
      </c>
      <c r="D18" s="15">
        <v>75577</v>
      </c>
      <c r="E18" s="15" t="s">
        <v>32</v>
      </c>
      <c r="F18" s="15" t="str">
        <f t="shared" si="0"/>
        <v>815000253_FE0175577</v>
      </c>
      <c r="G18" s="16">
        <v>45085</v>
      </c>
      <c r="H18" s="17">
        <v>45084</v>
      </c>
      <c r="I18" s="17">
        <v>45118.473909375003</v>
      </c>
      <c r="J18" s="18">
        <v>270634</v>
      </c>
      <c r="K18" s="18">
        <v>270634</v>
      </c>
      <c r="L18" s="15" t="s">
        <v>12</v>
      </c>
      <c r="M18" s="19" t="s">
        <v>13</v>
      </c>
      <c r="N18" s="37" t="s">
        <v>120</v>
      </c>
      <c r="O18" s="30">
        <v>270634</v>
      </c>
      <c r="P18" s="30">
        <v>0</v>
      </c>
      <c r="Q18" s="30">
        <v>270634</v>
      </c>
      <c r="R18" s="30">
        <v>0</v>
      </c>
      <c r="S18" s="30">
        <v>0</v>
      </c>
      <c r="T18" s="30">
        <v>270634</v>
      </c>
      <c r="U18" s="30">
        <v>0</v>
      </c>
      <c r="V18" s="31"/>
      <c r="W18" s="32">
        <v>0</v>
      </c>
      <c r="X18" s="33"/>
      <c r="Y18" s="33"/>
      <c r="Z18" s="30">
        <v>0</v>
      </c>
      <c r="AA18" s="33"/>
      <c r="AB18" s="33"/>
      <c r="AC18" s="16">
        <v>45351</v>
      </c>
    </row>
    <row r="19" spans="1:29" x14ac:dyDescent="0.35">
      <c r="A19" s="15">
        <v>815000253</v>
      </c>
      <c r="B19" s="15" t="s">
        <v>11</v>
      </c>
      <c r="C19" s="15" t="s">
        <v>10</v>
      </c>
      <c r="D19" s="15">
        <v>75578</v>
      </c>
      <c r="E19" s="15" t="s">
        <v>33</v>
      </c>
      <c r="F19" s="15" t="str">
        <f t="shared" si="0"/>
        <v>815000253_FE0175578</v>
      </c>
      <c r="G19" s="16">
        <v>45085</v>
      </c>
      <c r="H19" s="17">
        <v>45084</v>
      </c>
      <c r="I19" s="17">
        <v>45118.477932256945</v>
      </c>
      <c r="J19" s="18">
        <v>38454</v>
      </c>
      <c r="K19" s="18">
        <v>38454</v>
      </c>
      <c r="L19" s="15" t="s">
        <v>12</v>
      </c>
      <c r="M19" s="19" t="s">
        <v>13</v>
      </c>
      <c r="N19" s="37" t="s">
        <v>120</v>
      </c>
      <c r="O19" s="30">
        <v>38454</v>
      </c>
      <c r="P19" s="30">
        <v>0</v>
      </c>
      <c r="Q19" s="30">
        <v>38454</v>
      </c>
      <c r="R19" s="30">
        <v>0</v>
      </c>
      <c r="S19" s="30">
        <v>0</v>
      </c>
      <c r="T19" s="30">
        <v>38454</v>
      </c>
      <c r="U19" s="30">
        <v>0</v>
      </c>
      <c r="V19" s="31"/>
      <c r="W19" s="32">
        <v>0</v>
      </c>
      <c r="X19" s="33"/>
      <c r="Y19" s="33"/>
      <c r="Z19" s="30">
        <v>0</v>
      </c>
      <c r="AA19" s="33"/>
      <c r="AB19" s="33"/>
      <c r="AC19" s="16">
        <v>45351</v>
      </c>
    </row>
    <row r="20" spans="1:29" x14ac:dyDescent="0.35">
      <c r="A20" s="15">
        <v>815000253</v>
      </c>
      <c r="B20" s="15" t="s">
        <v>11</v>
      </c>
      <c r="C20" s="15" t="s">
        <v>10</v>
      </c>
      <c r="D20" s="15">
        <v>75579</v>
      </c>
      <c r="E20" s="15" t="s">
        <v>34</v>
      </c>
      <c r="F20" s="15" t="str">
        <f t="shared" si="0"/>
        <v>815000253_FE0175579</v>
      </c>
      <c r="G20" s="16">
        <v>45085</v>
      </c>
      <c r="H20" s="17">
        <v>45084</v>
      </c>
      <c r="I20" s="17">
        <v>45118.479464155091</v>
      </c>
      <c r="J20" s="18">
        <v>86262</v>
      </c>
      <c r="K20" s="18">
        <v>86262</v>
      </c>
      <c r="L20" s="15" t="s">
        <v>12</v>
      </c>
      <c r="M20" s="19" t="s">
        <v>13</v>
      </c>
      <c r="N20" s="37" t="s">
        <v>120</v>
      </c>
      <c r="O20" s="30">
        <v>86262</v>
      </c>
      <c r="P20" s="30">
        <v>0</v>
      </c>
      <c r="Q20" s="30">
        <v>86262</v>
      </c>
      <c r="R20" s="30">
        <v>0</v>
      </c>
      <c r="S20" s="30">
        <v>0</v>
      </c>
      <c r="T20" s="30">
        <v>86262</v>
      </c>
      <c r="U20" s="30">
        <v>0</v>
      </c>
      <c r="V20" s="31"/>
      <c r="W20" s="32">
        <v>0</v>
      </c>
      <c r="X20" s="33"/>
      <c r="Y20" s="33"/>
      <c r="Z20" s="30">
        <v>0</v>
      </c>
      <c r="AA20" s="33"/>
      <c r="AB20" s="33"/>
      <c r="AC20" s="16">
        <v>45351</v>
      </c>
    </row>
    <row r="21" spans="1:29" x14ac:dyDescent="0.35">
      <c r="A21" s="15">
        <v>815000253</v>
      </c>
      <c r="B21" s="15" t="s">
        <v>11</v>
      </c>
      <c r="C21" s="15" t="s">
        <v>10</v>
      </c>
      <c r="D21" s="15">
        <v>75580</v>
      </c>
      <c r="E21" s="15" t="s">
        <v>35</v>
      </c>
      <c r="F21" s="15" t="str">
        <f t="shared" si="0"/>
        <v>815000253_FE0175580</v>
      </c>
      <c r="G21" s="16">
        <v>45085</v>
      </c>
      <c r="H21" s="17">
        <v>45084</v>
      </c>
      <c r="I21" s="17">
        <v>45118.481347222223</v>
      </c>
      <c r="J21" s="18">
        <v>91889</v>
      </c>
      <c r="K21" s="18">
        <v>91889</v>
      </c>
      <c r="L21" s="15" t="s">
        <v>12</v>
      </c>
      <c r="M21" s="19" t="s">
        <v>13</v>
      </c>
      <c r="N21" s="37" t="s">
        <v>120</v>
      </c>
      <c r="O21" s="30">
        <v>91889</v>
      </c>
      <c r="P21" s="30">
        <v>0</v>
      </c>
      <c r="Q21" s="30">
        <v>91889</v>
      </c>
      <c r="R21" s="30">
        <v>0</v>
      </c>
      <c r="S21" s="30">
        <v>0</v>
      </c>
      <c r="T21" s="30">
        <v>91889</v>
      </c>
      <c r="U21" s="30">
        <v>0</v>
      </c>
      <c r="V21" s="31"/>
      <c r="W21" s="32">
        <v>0</v>
      </c>
      <c r="X21" s="33"/>
      <c r="Y21" s="33"/>
      <c r="Z21" s="30">
        <v>0</v>
      </c>
      <c r="AA21" s="33"/>
      <c r="AB21" s="33"/>
      <c r="AC21" s="16">
        <v>45351</v>
      </c>
    </row>
    <row r="22" spans="1:29" x14ac:dyDescent="0.35">
      <c r="A22" s="15">
        <v>815000253</v>
      </c>
      <c r="B22" s="15" t="s">
        <v>11</v>
      </c>
      <c r="C22" s="15" t="s">
        <v>10</v>
      </c>
      <c r="D22" s="15">
        <v>75581</v>
      </c>
      <c r="E22" s="15" t="s">
        <v>36</v>
      </c>
      <c r="F22" s="15" t="str">
        <f t="shared" si="0"/>
        <v>815000253_FE0175581</v>
      </c>
      <c r="G22" s="16">
        <v>45085</v>
      </c>
      <c r="H22" s="17">
        <v>45084</v>
      </c>
      <c r="I22" s="17">
        <v>45118.483636342593</v>
      </c>
      <c r="J22" s="18">
        <v>101886</v>
      </c>
      <c r="K22" s="18">
        <v>101886</v>
      </c>
      <c r="L22" s="15" t="s">
        <v>12</v>
      </c>
      <c r="M22" s="19" t="s">
        <v>13</v>
      </c>
      <c r="N22" s="37" t="s">
        <v>120</v>
      </c>
      <c r="O22" s="30">
        <v>101886</v>
      </c>
      <c r="P22" s="30">
        <v>0</v>
      </c>
      <c r="Q22" s="30">
        <v>101886</v>
      </c>
      <c r="R22" s="30">
        <v>0</v>
      </c>
      <c r="S22" s="30">
        <v>0</v>
      </c>
      <c r="T22" s="30">
        <v>101886</v>
      </c>
      <c r="U22" s="30">
        <v>0</v>
      </c>
      <c r="V22" s="31"/>
      <c r="W22" s="32">
        <v>0</v>
      </c>
      <c r="X22" s="33"/>
      <c r="Y22" s="33"/>
      <c r="Z22" s="30">
        <v>0</v>
      </c>
      <c r="AA22" s="33"/>
      <c r="AB22" s="33"/>
      <c r="AC22" s="16">
        <v>45351</v>
      </c>
    </row>
    <row r="23" spans="1:29" x14ac:dyDescent="0.35">
      <c r="A23" s="15">
        <v>815000253</v>
      </c>
      <c r="B23" s="15" t="s">
        <v>11</v>
      </c>
      <c r="C23" s="15" t="s">
        <v>10</v>
      </c>
      <c r="D23" s="15">
        <v>75582</v>
      </c>
      <c r="E23" s="15" t="s">
        <v>37</v>
      </c>
      <c r="F23" s="15" t="str">
        <f t="shared" si="0"/>
        <v>815000253_FE0175582</v>
      </c>
      <c r="G23" s="16">
        <v>45085</v>
      </c>
      <c r="H23" s="17">
        <v>45084</v>
      </c>
      <c r="I23" s="17">
        <v>45118.485399386576</v>
      </c>
      <c r="J23" s="18">
        <v>78596</v>
      </c>
      <c r="K23" s="18">
        <v>78596</v>
      </c>
      <c r="L23" s="15" t="s">
        <v>12</v>
      </c>
      <c r="M23" s="19" t="s">
        <v>13</v>
      </c>
      <c r="N23" s="37" t="s">
        <v>120</v>
      </c>
      <c r="O23" s="30">
        <v>78596</v>
      </c>
      <c r="P23" s="30">
        <v>0</v>
      </c>
      <c r="Q23" s="30">
        <v>78596</v>
      </c>
      <c r="R23" s="30">
        <v>0</v>
      </c>
      <c r="S23" s="30">
        <v>0</v>
      </c>
      <c r="T23" s="30">
        <v>78596</v>
      </c>
      <c r="U23" s="30">
        <v>0</v>
      </c>
      <c r="V23" s="31"/>
      <c r="W23" s="32">
        <v>0</v>
      </c>
      <c r="X23" s="33"/>
      <c r="Y23" s="33"/>
      <c r="Z23" s="30">
        <v>0</v>
      </c>
      <c r="AA23" s="33"/>
      <c r="AB23" s="33"/>
      <c r="AC23" s="16">
        <v>45351</v>
      </c>
    </row>
    <row r="24" spans="1:29" x14ac:dyDescent="0.35">
      <c r="A24" s="15">
        <v>815000253</v>
      </c>
      <c r="B24" s="15" t="s">
        <v>11</v>
      </c>
      <c r="C24" s="15" t="s">
        <v>10</v>
      </c>
      <c r="D24" s="15">
        <v>75583</v>
      </c>
      <c r="E24" s="15" t="s">
        <v>38</v>
      </c>
      <c r="F24" s="15" t="str">
        <f t="shared" si="0"/>
        <v>815000253_FE0175583</v>
      </c>
      <c r="G24" s="16">
        <v>45085</v>
      </c>
      <c r="H24" s="17">
        <v>45084</v>
      </c>
      <c r="I24" s="17">
        <v>45118.486668900463</v>
      </c>
      <c r="J24" s="18">
        <v>18405</v>
      </c>
      <c r="K24" s="18">
        <v>18405</v>
      </c>
      <c r="L24" s="15" t="s">
        <v>12</v>
      </c>
      <c r="M24" s="19" t="s">
        <v>13</v>
      </c>
      <c r="N24" s="37" t="s">
        <v>120</v>
      </c>
      <c r="O24" s="30">
        <v>18405</v>
      </c>
      <c r="P24" s="30">
        <v>0</v>
      </c>
      <c r="Q24" s="30">
        <v>18405</v>
      </c>
      <c r="R24" s="30">
        <v>0</v>
      </c>
      <c r="S24" s="30">
        <v>0</v>
      </c>
      <c r="T24" s="30">
        <v>18405</v>
      </c>
      <c r="U24" s="30">
        <v>0</v>
      </c>
      <c r="V24" s="31"/>
      <c r="W24" s="32">
        <v>0</v>
      </c>
      <c r="X24" s="33"/>
      <c r="Y24" s="33"/>
      <c r="Z24" s="30">
        <v>0</v>
      </c>
      <c r="AA24" s="33"/>
      <c r="AB24" s="33"/>
      <c r="AC24" s="16">
        <v>45351</v>
      </c>
    </row>
    <row r="25" spans="1:29" x14ac:dyDescent="0.35">
      <c r="A25" s="15">
        <v>815000253</v>
      </c>
      <c r="B25" s="15" t="s">
        <v>11</v>
      </c>
      <c r="C25" s="15" t="s">
        <v>10</v>
      </c>
      <c r="D25" s="15">
        <v>75584</v>
      </c>
      <c r="E25" s="15" t="s">
        <v>39</v>
      </c>
      <c r="F25" s="15" t="str">
        <f t="shared" si="0"/>
        <v>815000253_FE0175584</v>
      </c>
      <c r="G25" s="16">
        <v>45085</v>
      </c>
      <c r="H25" s="17">
        <v>45084</v>
      </c>
      <c r="I25" s="17">
        <v>45118.488294826391</v>
      </c>
      <c r="J25" s="18">
        <v>70016</v>
      </c>
      <c r="K25" s="18">
        <v>70016</v>
      </c>
      <c r="L25" s="15" t="s">
        <v>12</v>
      </c>
      <c r="M25" s="19" t="s">
        <v>13</v>
      </c>
      <c r="N25" s="37" t="s">
        <v>120</v>
      </c>
      <c r="O25" s="30">
        <v>70016</v>
      </c>
      <c r="P25" s="30">
        <v>0</v>
      </c>
      <c r="Q25" s="30">
        <v>70016</v>
      </c>
      <c r="R25" s="30">
        <v>0</v>
      </c>
      <c r="S25" s="30">
        <v>0</v>
      </c>
      <c r="T25" s="30">
        <v>70016</v>
      </c>
      <c r="U25" s="30">
        <v>0</v>
      </c>
      <c r="V25" s="31"/>
      <c r="W25" s="32">
        <v>0</v>
      </c>
      <c r="X25" s="33"/>
      <c r="Y25" s="33"/>
      <c r="Z25" s="30">
        <v>0</v>
      </c>
      <c r="AA25" s="33"/>
      <c r="AB25" s="33"/>
      <c r="AC25" s="16">
        <v>45351</v>
      </c>
    </row>
    <row r="26" spans="1:29" x14ac:dyDescent="0.35">
      <c r="A26" s="15">
        <v>815000253</v>
      </c>
      <c r="B26" s="15" t="s">
        <v>11</v>
      </c>
      <c r="C26" s="15" t="s">
        <v>10</v>
      </c>
      <c r="D26" s="15">
        <v>75585</v>
      </c>
      <c r="E26" s="15" t="s">
        <v>40</v>
      </c>
      <c r="F26" s="15" t="str">
        <f t="shared" si="0"/>
        <v>815000253_FE0175585</v>
      </c>
      <c r="G26" s="16">
        <v>45085</v>
      </c>
      <c r="H26" s="17">
        <v>45084</v>
      </c>
      <c r="I26" s="17">
        <v>45118.489794791669</v>
      </c>
      <c r="J26" s="18">
        <v>90421</v>
      </c>
      <c r="K26" s="18">
        <v>90421</v>
      </c>
      <c r="L26" s="15" t="s">
        <v>12</v>
      </c>
      <c r="M26" s="19" t="s">
        <v>13</v>
      </c>
      <c r="N26" s="37" t="s">
        <v>120</v>
      </c>
      <c r="O26" s="30">
        <v>90421</v>
      </c>
      <c r="P26" s="30">
        <v>0</v>
      </c>
      <c r="Q26" s="30">
        <v>90421</v>
      </c>
      <c r="R26" s="30">
        <v>0</v>
      </c>
      <c r="S26" s="30">
        <v>0</v>
      </c>
      <c r="T26" s="30">
        <v>90421</v>
      </c>
      <c r="U26" s="30">
        <v>0</v>
      </c>
      <c r="V26" s="31"/>
      <c r="W26" s="32">
        <v>0</v>
      </c>
      <c r="X26" s="33"/>
      <c r="Y26" s="33"/>
      <c r="Z26" s="30">
        <v>0</v>
      </c>
      <c r="AA26" s="33"/>
      <c r="AB26" s="33"/>
      <c r="AC26" s="16">
        <v>45351</v>
      </c>
    </row>
    <row r="27" spans="1:29" x14ac:dyDescent="0.35">
      <c r="A27" s="15">
        <v>815000253</v>
      </c>
      <c r="B27" s="15" t="s">
        <v>11</v>
      </c>
      <c r="C27" s="15" t="s">
        <v>10</v>
      </c>
      <c r="D27" s="15">
        <v>75586</v>
      </c>
      <c r="E27" s="15" t="s">
        <v>41</v>
      </c>
      <c r="F27" s="15" t="str">
        <f t="shared" si="0"/>
        <v>815000253_FE0175586</v>
      </c>
      <c r="G27" s="16">
        <v>45085</v>
      </c>
      <c r="H27" s="17">
        <v>45084</v>
      </c>
      <c r="I27" s="17">
        <v>45119.305580439817</v>
      </c>
      <c r="J27" s="18">
        <v>16905</v>
      </c>
      <c r="K27" s="18">
        <v>16905</v>
      </c>
      <c r="L27" s="15" t="s">
        <v>12</v>
      </c>
      <c r="M27" s="19" t="s">
        <v>13</v>
      </c>
      <c r="N27" s="37" t="s">
        <v>120</v>
      </c>
      <c r="O27" s="30">
        <v>16905</v>
      </c>
      <c r="P27" s="30">
        <v>0</v>
      </c>
      <c r="Q27" s="30">
        <v>16905</v>
      </c>
      <c r="R27" s="30">
        <v>0</v>
      </c>
      <c r="S27" s="30">
        <v>0</v>
      </c>
      <c r="T27" s="30">
        <v>16905</v>
      </c>
      <c r="U27" s="30">
        <v>0</v>
      </c>
      <c r="V27" s="31"/>
      <c r="W27" s="32">
        <v>0</v>
      </c>
      <c r="X27" s="33"/>
      <c r="Y27" s="33"/>
      <c r="Z27" s="30">
        <v>0</v>
      </c>
      <c r="AA27" s="33"/>
      <c r="AB27" s="33"/>
      <c r="AC27" s="16">
        <v>45351</v>
      </c>
    </row>
    <row r="28" spans="1:29" x14ac:dyDescent="0.35">
      <c r="A28" s="15">
        <v>815000253</v>
      </c>
      <c r="B28" s="15" t="s">
        <v>11</v>
      </c>
      <c r="C28" s="15" t="s">
        <v>10</v>
      </c>
      <c r="D28" s="15">
        <v>75587</v>
      </c>
      <c r="E28" s="15" t="s">
        <v>42</v>
      </c>
      <c r="F28" s="15" t="str">
        <f t="shared" si="0"/>
        <v>815000253_FE0175587</v>
      </c>
      <c r="G28" s="16">
        <v>45085</v>
      </c>
      <c r="H28" s="17">
        <v>45084</v>
      </c>
      <c r="I28" s="17">
        <v>45118.492646956016</v>
      </c>
      <c r="J28" s="18">
        <v>125548</v>
      </c>
      <c r="K28" s="18">
        <v>125548</v>
      </c>
      <c r="L28" s="15" t="s">
        <v>12</v>
      </c>
      <c r="M28" s="19" t="s">
        <v>13</v>
      </c>
      <c r="N28" s="37" t="s">
        <v>120</v>
      </c>
      <c r="O28" s="30">
        <v>125548</v>
      </c>
      <c r="P28" s="30">
        <v>0</v>
      </c>
      <c r="Q28" s="30">
        <v>125548</v>
      </c>
      <c r="R28" s="30">
        <v>0</v>
      </c>
      <c r="S28" s="30">
        <v>0</v>
      </c>
      <c r="T28" s="30">
        <v>125548</v>
      </c>
      <c r="U28" s="30">
        <v>0</v>
      </c>
      <c r="V28" s="31"/>
      <c r="W28" s="32">
        <v>0</v>
      </c>
      <c r="X28" s="33"/>
      <c r="Y28" s="33"/>
      <c r="Z28" s="30">
        <v>0</v>
      </c>
      <c r="AA28" s="33"/>
      <c r="AB28" s="33"/>
      <c r="AC28" s="16">
        <v>45351</v>
      </c>
    </row>
    <row r="29" spans="1:29" x14ac:dyDescent="0.35">
      <c r="A29" s="15">
        <v>815000253</v>
      </c>
      <c r="B29" s="15" t="s">
        <v>11</v>
      </c>
      <c r="C29" s="15" t="s">
        <v>10</v>
      </c>
      <c r="D29" s="15">
        <v>75588</v>
      </c>
      <c r="E29" s="15" t="s">
        <v>43</v>
      </c>
      <c r="F29" s="15" t="str">
        <f t="shared" si="0"/>
        <v>815000253_FE0175588</v>
      </c>
      <c r="G29" s="16">
        <v>45085</v>
      </c>
      <c r="H29" s="17">
        <v>45084</v>
      </c>
      <c r="I29" s="17">
        <v>45118.494795601851</v>
      </c>
      <c r="J29" s="18">
        <v>164778</v>
      </c>
      <c r="K29" s="18">
        <v>164778</v>
      </c>
      <c r="L29" s="15" t="s">
        <v>12</v>
      </c>
      <c r="M29" s="19" t="s">
        <v>13</v>
      </c>
      <c r="N29" s="37" t="s">
        <v>120</v>
      </c>
      <c r="O29" s="30">
        <v>164778</v>
      </c>
      <c r="P29" s="30">
        <v>0</v>
      </c>
      <c r="Q29" s="30">
        <v>164778</v>
      </c>
      <c r="R29" s="30">
        <v>0</v>
      </c>
      <c r="S29" s="30">
        <v>0</v>
      </c>
      <c r="T29" s="30">
        <v>164778</v>
      </c>
      <c r="U29" s="30">
        <v>0</v>
      </c>
      <c r="V29" s="31"/>
      <c r="W29" s="32">
        <v>0</v>
      </c>
      <c r="X29" s="33"/>
      <c r="Y29" s="33"/>
      <c r="Z29" s="30">
        <v>0</v>
      </c>
      <c r="AA29" s="33"/>
      <c r="AB29" s="33"/>
      <c r="AC29" s="16">
        <v>45351</v>
      </c>
    </row>
    <row r="30" spans="1:29" x14ac:dyDescent="0.35">
      <c r="A30" s="15">
        <v>815000253</v>
      </c>
      <c r="B30" s="15" t="s">
        <v>11</v>
      </c>
      <c r="C30" s="15" t="s">
        <v>10</v>
      </c>
      <c r="D30" s="15">
        <v>75589</v>
      </c>
      <c r="E30" s="15" t="s">
        <v>44</v>
      </c>
      <c r="F30" s="15" t="str">
        <f t="shared" si="0"/>
        <v>815000253_FE0175589</v>
      </c>
      <c r="G30" s="16">
        <v>45085</v>
      </c>
      <c r="H30" s="17">
        <v>45084</v>
      </c>
      <c r="I30" s="17">
        <v>45118.497412881945</v>
      </c>
      <c r="J30" s="18">
        <v>16905</v>
      </c>
      <c r="K30" s="18">
        <v>16905</v>
      </c>
      <c r="L30" s="15" t="s">
        <v>12</v>
      </c>
      <c r="M30" s="19" t="s">
        <v>13</v>
      </c>
      <c r="N30" s="37" t="s">
        <v>120</v>
      </c>
      <c r="O30" s="30">
        <v>16905</v>
      </c>
      <c r="P30" s="30">
        <v>0</v>
      </c>
      <c r="Q30" s="30">
        <v>16905</v>
      </c>
      <c r="R30" s="30">
        <v>0</v>
      </c>
      <c r="S30" s="30">
        <v>0</v>
      </c>
      <c r="T30" s="30">
        <v>16905</v>
      </c>
      <c r="U30" s="30">
        <v>0</v>
      </c>
      <c r="V30" s="31"/>
      <c r="W30" s="32">
        <v>0</v>
      </c>
      <c r="X30" s="33"/>
      <c r="Y30" s="33"/>
      <c r="Z30" s="30">
        <v>0</v>
      </c>
      <c r="AA30" s="33"/>
      <c r="AB30" s="33"/>
      <c r="AC30" s="16">
        <v>45351</v>
      </c>
    </row>
    <row r="31" spans="1:29" x14ac:dyDescent="0.35">
      <c r="A31" s="15">
        <v>815000253</v>
      </c>
      <c r="B31" s="15" t="s">
        <v>11</v>
      </c>
      <c r="C31" s="15" t="s">
        <v>10</v>
      </c>
      <c r="D31" s="15">
        <v>75590</v>
      </c>
      <c r="E31" s="15" t="s">
        <v>45</v>
      </c>
      <c r="F31" s="15" t="str">
        <f t="shared" si="0"/>
        <v>815000253_FE0175590</v>
      </c>
      <c r="G31" s="16">
        <v>45085</v>
      </c>
      <c r="H31" s="17">
        <v>45084</v>
      </c>
      <c r="I31" s="17">
        <v>45118.49961327546</v>
      </c>
      <c r="J31" s="18">
        <v>109141</v>
      </c>
      <c r="K31" s="18">
        <v>109141</v>
      </c>
      <c r="L31" s="15" t="s">
        <v>12</v>
      </c>
      <c r="M31" s="19" t="s">
        <v>13</v>
      </c>
      <c r="N31" s="37" t="s">
        <v>120</v>
      </c>
      <c r="O31" s="30">
        <v>109141</v>
      </c>
      <c r="P31" s="30">
        <v>0</v>
      </c>
      <c r="Q31" s="30">
        <v>109141</v>
      </c>
      <c r="R31" s="30">
        <v>0</v>
      </c>
      <c r="S31" s="30">
        <v>0</v>
      </c>
      <c r="T31" s="30">
        <v>109141</v>
      </c>
      <c r="U31" s="30">
        <v>0</v>
      </c>
      <c r="V31" s="31"/>
      <c r="W31" s="32">
        <v>0</v>
      </c>
      <c r="X31" s="33"/>
      <c r="Y31" s="33"/>
      <c r="Z31" s="30">
        <v>0</v>
      </c>
      <c r="AA31" s="33"/>
      <c r="AB31" s="33"/>
      <c r="AC31" s="16">
        <v>45351</v>
      </c>
    </row>
    <row r="32" spans="1:29" x14ac:dyDescent="0.35">
      <c r="A32" s="15">
        <v>815000253</v>
      </c>
      <c r="B32" s="15" t="s">
        <v>11</v>
      </c>
      <c r="C32" s="15" t="s">
        <v>10</v>
      </c>
      <c r="D32" s="15">
        <v>75591</v>
      </c>
      <c r="E32" s="15" t="s">
        <v>46</v>
      </c>
      <c r="F32" s="15" t="str">
        <f t="shared" si="0"/>
        <v>815000253_FE0175591</v>
      </c>
      <c r="G32" s="16">
        <v>45085</v>
      </c>
      <c r="H32" s="17">
        <v>45084</v>
      </c>
      <c r="I32" s="17">
        <v>45118.502022106484</v>
      </c>
      <c r="J32" s="18">
        <v>21027</v>
      </c>
      <c r="K32" s="18">
        <v>21027</v>
      </c>
      <c r="L32" s="15" t="s">
        <v>12</v>
      </c>
      <c r="M32" s="19" t="s">
        <v>13</v>
      </c>
      <c r="N32" s="37" t="s">
        <v>120</v>
      </c>
      <c r="O32" s="30">
        <v>21027</v>
      </c>
      <c r="P32" s="30">
        <v>0</v>
      </c>
      <c r="Q32" s="30">
        <v>21027</v>
      </c>
      <c r="R32" s="30">
        <v>0</v>
      </c>
      <c r="S32" s="30">
        <v>0</v>
      </c>
      <c r="T32" s="30">
        <v>21027</v>
      </c>
      <c r="U32" s="30">
        <v>0</v>
      </c>
      <c r="V32" s="31"/>
      <c r="W32" s="32">
        <v>0</v>
      </c>
      <c r="X32" s="33"/>
      <c r="Y32" s="33"/>
      <c r="Z32" s="30">
        <v>0</v>
      </c>
      <c r="AA32" s="33"/>
      <c r="AB32" s="33"/>
      <c r="AC32" s="16">
        <v>45351</v>
      </c>
    </row>
    <row r="33" spans="1:29" x14ac:dyDescent="0.35">
      <c r="A33" s="15">
        <v>815000253</v>
      </c>
      <c r="B33" s="15" t="s">
        <v>11</v>
      </c>
      <c r="C33" s="15" t="s">
        <v>10</v>
      </c>
      <c r="D33" s="15">
        <v>75592</v>
      </c>
      <c r="E33" s="15" t="s">
        <v>47</v>
      </c>
      <c r="F33" s="15" t="str">
        <f t="shared" si="0"/>
        <v>815000253_FE0175592</v>
      </c>
      <c r="G33" s="16">
        <v>45085</v>
      </c>
      <c r="H33" s="17">
        <v>45084</v>
      </c>
      <c r="I33" s="17">
        <v>45118.503837615739</v>
      </c>
      <c r="J33" s="18">
        <v>16905</v>
      </c>
      <c r="K33" s="18">
        <v>16905</v>
      </c>
      <c r="L33" s="15" t="s">
        <v>12</v>
      </c>
      <c r="M33" s="19" t="s">
        <v>13</v>
      </c>
      <c r="N33" s="37" t="s">
        <v>120</v>
      </c>
      <c r="O33" s="30">
        <v>16905</v>
      </c>
      <c r="P33" s="30">
        <v>0</v>
      </c>
      <c r="Q33" s="30">
        <v>16905</v>
      </c>
      <c r="R33" s="30">
        <v>0</v>
      </c>
      <c r="S33" s="30">
        <v>0</v>
      </c>
      <c r="T33" s="30">
        <v>16905</v>
      </c>
      <c r="U33" s="30">
        <v>0</v>
      </c>
      <c r="V33" s="31"/>
      <c r="W33" s="32">
        <v>0</v>
      </c>
      <c r="X33" s="33"/>
      <c r="Y33" s="33"/>
      <c r="Z33" s="30">
        <v>0</v>
      </c>
      <c r="AA33" s="33"/>
      <c r="AB33" s="33"/>
      <c r="AC33" s="16">
        <v>45351</v>
      </c>
    </row>
    <row r="34" spans="1:29" x14ac:dyDescent="0.35">
      <c r="A34" s="15">
        <v>815000253</v>
      </c>
      <c r="B34" s="15" t="s">
        <v>11</v>
      </c>
      <c r="C34" s="15" t="s">
        <v>10</v>
      </c>
      <c r="D34" s="15">
        <v>75593</v>
      </c>
      <c r="E34" s="15" t="s">
        <v>48</v>
      </c>
      <c r="F34" s="15" t="str">
        <f t="shared" si="0"/>
        <v>815000253_FE0175593</v>
      </c>
      <c r="G34" s="16">
        <v>45085</v>
      </c>
      <c r="H34" s="17">
        <v>45084</v>
      </c>
      <c r="I34" s="17">
        <v>45118.505666354169</v>
      </c>
      <c r="J34" s="18">
        <v>41545</v>
      </c>
      <c r="K34" s="18">
        <v>41545</v>
      </c>
      <c r="L34" s="15" t="s">
        <v>12</v>
      </c>
      <c r="M34" s="19" t="s">
        <v>13</v>
      </c>
      <c r="N34" s="37" t="s">
        <v>120</v>
      </c>
      <c r="O34" s="30">
        <v>41545</v>
      </c>
      <c r="P34" s="30">
        <v>0</v>
      </c>
      <c r="Q34" s="30">
        <v>41545</v>
      </c>
      <c r="R34" s="30">
        <v>0</v>
      </c>
      <c r="S34" s="30">
        <v>0</v>
      </c>
      <c r="T34" s="30">
        <v>41545</v>
      </c>
      <c r="U34" s="30">
        <v>0</v>
      </c>
      <c r="V34" s="31"/>
      <c r="W34" s="32">
        <v>0</v>
      </c>
      <c r="X34" s="33"/>
      <c r="Y34" s="33"/>
      <c r="Z34" s="30">
        <v>0</v>
      </c>
      <c r="AA34" s="33"/>
      <c r="AB34" s="33"/>
      <c r="AC34" s="16">
        <v>45351</v>
      </c>
    </row>
    <row r="35" spans="1:29" x14ac:dyDescent="0.35">
      <c r="A35" s="15">
        <v>815000253</v>
      </c>
      <c r="B35" s="15" t="s">
        <v>11</v>
      </c>
      <c r="C35" s="15" t="s">
        <v>10</v>
      </c>
      <c r="D35" s="15">
        <v>75594</v>
      </c>
      <c r="E35" s="15" t="s">
        <v>49</v>
      </c>
      <c r="F35" s="15" t="str">
        <f t="shared" si="0"/>
        <v>815000253_FE0175594</v>
      </c>
      <c r="G35" s="16">
        <v>45085</v>
      </c>
      <c r="H35" s="17">
        <v>45084</v>
      </c>
      <c r="I35" s="17">
        <v>45118.507625231483</v>
      </c>
      <c r="J35" s="18">
        <v>291380</v>
      </c>
      <c r="K35" s="18">
        <v>291380</v>
      </c>
      <c r="L35" s="15" t="s">
        <v>12</v>
      </c>
      <c r="M35" s="19" t="s">
        <v>13</v>
      </c>
      <c r="N35" s="37" t="s">
        <v>120</v>
      </c>
      <c r="O35" s="30">
        <v>291380</v>
      </c>
      <c r="P35" s="30">
        <v>0</v>
      </c>
      <c r="Q35" s="30">
        <v>291380</v>
      </c>
      <c r="R35" s="30">
        <v>0</v>
      </c>
      <c r="S35" s="30">
        <v>0</v>
      </c>
      <c r="T35" s="30">
        <v>291380</v>
      </c>
      <c r="U35" s="30">
        <v>0</v>
      </c>
      <c r="V35" s="31"/>
      <c r="W35" s="32">
        <v>0</v>
      </c>
      <c r="X35" s="33"/>
      <c r="Y35" s="33"/>
      <c r="Z35" s="30">
        <v>0</v>
      </c>
      <c r="AA35" s="33"/>
      <c r="AB35" s="33"/>
      <c r="AC35" s="16">
        <v>45351</v>
      </c>
    </row>
    <row r="36" spans="1:29" x14ac:dyDescent="0.35">
      <c r="A36" s="15">
        <v>815000253</v>
      </c>
      <c r="B36" s="15" t="s">
        <v>11</v>
      </c>
      <c r="C36" s="15" t="s">
        <v>10</v>
      </c>
      <c r="D36" s="15">
        <v>75611</v>
      </c>
      <c r="E36" s="15" t="s">
        <v>50</v>
      </c>
      <c r="F36" s="15" t="str">
        <f t="shared" si="0"/>
        <v>815000253_FE0175611</v>
      </c>
      <c r="G36" s="16">
        <v>45085</v>
      </c>
      <c r="H36" s="17">
        <v>45084</v>
      </c>
      <c r="I36" s="17">
        <v>45118.621609293979</v>
      </c>
      <c r="J36" s="18">
        <v>16905</v>
      </c>
      <c r="K36" s="18">
        <v>16905</v>
      </c>
      <c r="L36" s="15" t="s">
        <v>12</v>
      </c>
      <c r="M36" s="19" t="s">
        <v>13</v>
      </c>
      <c r="N36" s="37" t="s">
        <v>120</v>
      </c>
      <c r="O36" s="30">
        <v>16905</v>
      </c>
      <c r="P36" s="30">
        <v>0</v>
      </c>
      <c r="Q36" s="30">
        <v>16905</v>
      </c>
      <c r="R36" s="30">
        <v>0</v>
      </c>
      <c r="S36" s="30">
        <v>0</v>
      </c>
      <c r="T36" s="30">
        <v>16905</v>
      </c>
      <c r="U36" s="30">
        <v>0</v>
      </c>
      <c r="V36" s="31"/>
      <c r="W36" s="32">
        <v>0</v>
      </c>
      <c r="X36" s="33"/>
      <c r="Y36" s="33"/>
      <c r="Z36" s="30">
        <v>0</v>
      </c>
      <c r="AA36" s="33"/>
      <c r="AB36" s="33"/>
      <c r="AC36" s="16">
        <v>45351</v>
      </c>
    </row>
    <row r="37" spans="1:29" x14ac:dyDescent="0.35">
      <c r="A37" s="15">
        <v>815000253</v>
      </c>
      <c r="B37" s="15" t="s">
        <v>11</v>
      </c>
      <c r="C37" s="15" t="s">
        <v>10</v>
      </c>
      <c r="D37" s="15">
        <v>80083</v>
      </c>
      <c r="E37" s="15" t="s">
        <v>51</v>
      </c>
      <c r="F37" s="15" t="str">
        <f t="shared" si="0"/>
        <v>815000253_FE0180083</v>
      </c>
      <c r="G37" s="16">
        <v>45120</v>
      </c>
      <c r="H37" s="17">
        <v>45126</v>
      </c>
      <c r="I37" s="17">
        <v>45126.307971608796</v>
      </c>
      <c r="J37" s="18">
        <v>127273</v>
      </c>
      <c r="K37" s="18">
        <v>127273</v>
      </c>
      <c r="L37" s="15" t="s">
        <v>12</v>
      </c>
      <c r="M37" s="19" t="s">
        <v>13</v>
      </c>
      <c r="N37" s="37" t="s">
        <v>120</v>
      </c>
      <c r="O37" s="30">
        <v>127273</v>
      </c>
      <c r="P37" s="30">
        <v>0</v>
      </c>
      <c r="Q37" s="30">
        <v>127273</v>
      </c>
      <c r="R37" s="30">
        <v>0</v>
      </c>
      <c r="S37" s="30">
        <v>0</v>
      </c>
      <c r="T37" s="30">
        <v>127273</v>
      </c>
      <c r="U37" s="30">
        <v>0</v>
      </c>
      <c r="V37" s="31"/>
      <c r="W37" s="32">
        <v>0</v>
      </c>
      <c r="X37" s="33"/>
      <c r="Y37" s="33"/>
      <c r="Z37" s="30">
        <v>0</v>
      </c>
      <c r="AA37" s="33"/>
      <c r="AB37" s="33"/>
      <c r="AC37" s="16">
        <v>45351</v>
      </c>
    </row>
    <row r="38" spans="1:29" x14ac:dyDescent="0.35">
      <c r="A38" s="15">
        <v>815000253</v>
      </c>
      <c r="B38" s="15" t="s">
        <v>11</v>
      </c>
      <c r="C38" s="15" t="s">
        <v>10</v>
      </c>
      <c r="D38" s="15">
        <v>80084</v>
      </c>
      <c r="E38" s="15" t="s">
        <v>52</v>
      </c>
      <c r="F38" s="15" t="str">
        <f t="shared" si="0"/>
        <v>815000253_FE0180084</v>
      </c>
      <c r="G38" s="16">
        <v>45120</v>
      </c>
      <c r="H38" s="17">
        <v>45126</v>
      </c>
      <c r="I38" s="17">
        <v>45126.310239664352</v>
      </c>
      <c r="J38" s="18">
        <v>170300</v>
      </c>
      <c r="K38" s="18">
        <v>170300</v>
      </c>
      <c r="L38" s="15" t="s">
        <v>12</v>
      </c>
      <c r="M38" s="19" t="s">
        <v>13</v>
      </c>
      <c r="N38" s="37" t="s">
        <v>121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1"/>
      <c r="W38" s="32">
        <v>0</v>
      </c>
      <c r="X38" s="33"/>
      <c r="Y38" s="33"/>
      <c r="Z38" s="30">
        <v>170300</v>
      </c>
      <c r="AA38" s="33" t="s">
        <v>114</v>
      </c>
      <c r="AB38" s="33" t="s">
        <v>113</v>
      </c>
      <c r="AC38" s="16">
        <v>45351</v>
      </c>
    </row>
    <row r="39" spans="1:29" x14ac:dyDescent="0.35">
      <c r="A39" s="15">
        <v>815000253</v>
      </c>
      <c r="B39" s="15" t="s">
        <v>11</v>
      </c>
      <c r="C39" s="15" t="s">
        <v>10</v>
      </c>
      <c r="D39" s="15">
        <v>80086</v>
      </c>
      <c r="E39" s="15" t="s">
        <v>53</v>
      </c>
      <c r="F39" s="15" t="str">
        <f t="shared" si="0"/>
        <v>815000253_FE0180086</v>
      </c>
      <c r="G39" s="16">
        <v>45120</v>
      </c>
      <c r="H39" s="17">
        <v>45126</v>
      </c>
      <c r="I39" s="17">
        <v>45126.318194328705</v>
      </c>
      <c r="J39" s="18">
        <v>252417</v>
      </c>
      <c r="K39" s="18">
        <v>252417</v>
      </c>
      <c r="L39" s="15" t="s">
        <v>12</v>
      </c>
      <c r="M39" s="19" t="s">
        <v>13</v>
      </c>
      <c r="N39" s="37" t="s">
        <v>120</v>
      </c>
      <c r="O39" s="30">
        <v>252417</v>
      </c>
      <c r="P39" s="30">
        <v>0</v>
      </c>
      <c r="Q39" s="30">
        <v>252417</v>
      </c>
      <c r="R39" s="30">
        <v>0</v>
      </c>
      <c r="S39" s="30">
        <v>0</v>
      </c>
      <c r="T39" s="30">
        <v>252417</v>
      </c>
      <c r="U39" s="30">
        <v>0</v>
      </c>
      <c r="V39" s="31"/>
      <c r="W39" s="32">
        <v>0</v>
      </c>
      <c r="X39" s="33"/>
      <c r="Y39" s="33"/>
      <c r="Z39" s="30">
        <v>0</v>
      </c>
      <c r="AA39" s="33"/>
      <c r="AB39" s="33"/>
      <c r="AC39" s="16">
        <v>45351</v>
      </c>
    </row>
    <row r="40" spans="1:29" x14ac:dyDescent="0.35">
      <c r="A40" s="15">
        <v>815000253</v>
      </c>
      <c r="B40" s="15" t="s">
        <v>11</v>
      </c>
      <c r="C40" s="15" t="s">
        <v>10</v>
      </c>
      <c r="D40" s="15">
        <v>80087</v>
      </c>
      <c r="E40" s="15" t="s">
        <v>54</v>
      </c>
      <c r="F40" s="15" t="str">
        <f t="shared" si="0"/>
        <v>815000253_FE0180087</v>
      </c>
      <c r="G40" s="16">
        <v>45120</v>
      </c>
      <c r="H40" s="17">
        <v>45126</v>
      </c>
      <c r="I40" s="17">
        <v>45126.324059340281</v>
      </c>
      <c r="J40" s="18">
        <v>111979</v>
      </c>
      <c r="K40" s="18">
        <v>111979</v>
      </c>
      <c r="L40" s="15" t="s">
        <v>12</v>
      </c>
      <c r="M40" s="19" t="s">
        <v>13</v>
      </c>
      <c r="N40" s="37" t="s">
        <v>120</v>
      </c>
      <c r="O40" s="30">
        <v>111979</v>
      </c>
      <c r="P40" s="30">
        <v>0</v>
      </c>
      <c r="Q40" s="30">
        <v>111979</v>
      </c>
      <c r="R40" s="30">
        <v>0</v>
      </c>
      <c r="S40" s="30">
        <v>0</v>
      </c>
      <c r="T40" s="30">
        <v>111979</v>
      </c>
      <c r="U40" s="30">
        <v>0</v>
      </c>
      <c r="V40" s="31"/>
      <c r="W40" s="32">
        <v>0</v>
      </c>
      <c r="X40" s="33"/>
      <c r="Y40" s="33"/>
      <c r="Z40" s="30">
        <v>0</v>
      </c>
      <c r="AA40" s="33"/>
      <c r="AB40" s="33"/>
      <c r="AC40" s="16">
        <v>45351</v>
      </c>
    </row>
    <row r="41" spans="1:29" x14ac:dyDescent="0.35">
      <c r="A41" s="15">
        <v>815000253</v>
      </c>
      <c r="B41" s="15" t="s">
        <v>11</v>
      </c>
      <c r="C41" s="15" t="s">
        <v>10</v>
      </c>
      <c r="D41" s="15">
        <v>80088</v>
      </c>
      <c r="E41" s="15" t="s">
        <v>55</v>
      </c>
      <c r="F41" s="15" t="str">
        <f t="shared" si="0"/>
        <v>815000253_FE0180088</v>
      </c>
      <c r="G41" s="16">
        <v>45120</v>
      </c>
      <c r="H41" s="17">
        <v>45126</v>
      </c>
      <c r="I41" s="17">
        <v>45126.326157326388</v>
      </c>
      <c r="J41" s="18">
        <v>302987</v>
      </c>
      <c r="K41" s="18">
        <v>302987</v>
      </c>
      <c r="L41" s="15" t="s">
        <v>12</v>
      </c>
      <c r="M41" s="19" t="s">
        <v>13</v>
      </c>
      <c r="N41" s="37" t="s">
        <v>120</v>
      </c>
      <c r="O41" s="30">
        <v>302987</v>
      </c>
      <c r="P41" s="30">
        <v>0</v>
      </c>
      <c r="Q41" s="30">
        <v>302987</v>
      </c>
      <c r="R41" s="30">
        <v>0</v>
      </c>
      <c r="S41" s="30">
        <v>0</v>
      </c>
      <c r="T41" s="30">
        <v>302987</v>
      </c>
      <c r="U41" s="30">
        <v>0</v>
      </c>
      <c r="V41" s="31"/>
      <c r="W41" s="32">
        <v>0</v>
      </c>
      <c r="X41" s="33"/>
      <c r="Y41" s="33"/>
      <c r="Z41" s="30">
        <v>0</v>
      </c>
      <c r="AA41" s="33"/>
      <c r="AB41" s="33"/>
      <c r="AC41" s="16">
        <v>45351</v>
      </c>
    </row>
    <row r="42" spans="1:29" x14ac:dyDescent="0.35">
      <c r="A42" s="15">
        <v>815000253</v>
      </c>
      <c r="B42" s="15" t="s">
        <v>11</v>
      </c>
      <c r="C42" s="15" t="s">
        <v>10</v>
      </c>
      <c r="D42" s="15">
        <v>80089</v>
      </c>
      <c r="E42" s="15" t="s">
        <v>56</v>
      </c>
      <c r="F42" s="15" t="str">
        <f t="shared" si="0"/>
        <v>815000253_FE0180089</v>
      </c>
      <c r="G42" s="16">
        <v>45120</v>
      </c>
      <c r="H42" s="17">
        <v>45126</v>
      </c>
      <c r="I42" s="17">
        <v>45126.327920289354</v>
      </c>
      <c r="J42" s="18">
        <v>44740</v>
      </c>
      <c r="K42" s="18">
        <v>44740</v>
      </c>
      <c r="L42" s="15" t="s">
        <v>12</v>
      </c>
      <c r="M42" s="19" t="s">
        <v>13</v>
      </c>
      <c r="N42" s="37" t="s">
        <v>120</v>
      </c>
      <c r="O42" s="30">
        <v>44740</v>
      </c>
      <c r="P42" s="30">
        <v>0</v>
      </c>
      <c r="Q42" s="30">
        <v>44740</v>
      </c>
      <c r="R42" s="30">
        <v>0</v>
      </c>
      <c r="S42" s="30">
        <v>0</v>
      </c>
      <c r="T42" s="30">
        <v>44740</v>
      </c>
      <c r="U42" s="30">
        <v>0</v>
      </c>
      <c r="V42" s="31"/>
      <c r="W42" s="32">
        <v>0</v>
      </c>
      <c r="X42" s="33"/>
      <c r="Y42" s="33"/>
      <c r="Z42" s="30">
        <v>0</v>
      </c>
      <c r="AA42" s="33"/>
      <c r="AB42" s="33"/>
      <c r="AC42" s="16">
        <v>45351</v>
      </c>
    </row>
    <row r="43" spans="1:29" x14ac:dyDescent="0.35">
      <c r="A43" s="15">
        <v>815000253</v>
      </c>
      <c r="B43" s="15" t="s">
        <v>11</v>
      </c>
      <c r="C43" s="15" t="s">
        <v>10</v>
      </c>
      <c r="D43" s="15">
        <v>80090</v>
      </c>
      <c r="E43" s="15" t="s">
        <v>57</v>
      </c>
      <c r="F43" s="15" t="str">
        <f t="shared" si="0"/>
        <v>815000253_FE0180090</v>
      </c>
      <c r="G43" s="16">
        <v>45120</v>
      </c>
      <c r="H43" s="17">
        <v>45126</v>
      </c>
      <c r="I43" s="17">
        <v>45126.330429479167</v>
      </c>
      <c r="J43" s="18">
        <v>242414</v>
      </c>
      <c r="K43" s="18">
        <v>242414</v>
      </c>
      <c r="L43" s="15" t="s">
        <v>12</v>
      </c>
      <c r="M43" s="19" t="s">
        <v>13</v>
      </c>
      <c r="N43" s="37" t="s">
        <v>120</v>
      </c>
      <c r="O43" s="30">
        <v>242414</v>
      </c>
      <c r="P43" s="30">
        <v>0</v>
      </c>
      <c r="Q43" s="30">
        <v>242414</v>
      </c>
      <c r="R43" s="30">
        <v>0</v>
      </c>
      <c r="S43" s="30">
        <v>0</v>
      </c>
      <c r="T43" s="30">
        <v>242414</v>
      </c>
      <c r="U43" s="30">
        <v>0</v>
      </c>
      <c r="V43" s="31"/>
      <c r="W43" s="32">
        <v>0</v>
      </c>
      <c r="X43" s="33"/>
      <c r="Y43" s="33"/>
      <c r="Z43" s="30">
        <v>0</v>
      </c>
      <c r="AA43" s="33"/>
      <c r="AB43" s="33"/>
      <c r="AC43" s="16">
        <v>45351</v>
      </c>
    </row>
    <row r="44" spans="1:29" x14ac:dyDescent="0.35">
      <c r="A44" s="15">
        <v>815000253</v>
      </c>
      <c r="B44" s="15" t="s">
        <v>11</v>
      </c>
      <c r="C44" s="15" t="s">
        <v>10</v>
      </c>
      <c r="D44" s="15">
        <v>82799</v>
      </c>
      <c r="E44" s="15" t="s">
        <v>58</v>
      </c>
      <c r="F44" s="15" t="str">
        <f t="shared" si="0"/>
        <v>815000253_FE0182799</v>
      </c>
      <c r="G44" s="16">
        <v>45153</v>
      </c>
      <c r="H44" s="17">
        <v>45170</v>
      </c>
      <c r="I44" s="17">
        <v>45170.291666666664</v>
      </c>
      <c r="J44" s="18">
        <v>229436</v>
      </c>
      <c r="K44" s="18">
        <v>229436</v>
      </c>
      <c r="L44" s="15" t="s">
        <v>12</v>
      </c>
      <c r="M44" s="19" t="s">
        <v>13</v>
      </c>
      <c r="N44" s="37" t="s">
        <v>121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1"/>
      <c r="W44" s="32">
        <v>0</v>
      </c>
      <c r="X44" s="33"/>
      <c r="Y44" s="33"/>
      <c r="Z44" s="30">
        <v>229436</v>
      </c>
      <c r="AA44" s="33" t="s">
        <v>115</v>
      </c>
      <c r="AB44" s="33" t="s">
        <v>113</v>
      </c>
      <c r="AC44" s="16">
        <v>45351</v>
      </c>
    </row>
    <row r="45" spans="1:29" x14ac:dyDescent="0.35">
      <c r="A45" s="15">
        <v>815000253</v>
      </c>
      <c r="B45" s="15" t="s">
        <v>11</v>
      </c>
      <c r="C45" s="15" t="s">
        <v>10</v>
      </c>
      <c r="D45" s="15">
        <v>82805</v>
      </c>
      <c r="E45" s="15" t="s">
        <v>59</v>
      </c>
      <c r="F45" s="15" t="str">
        <f t="shared" si="0"/>
        <v>815000253_FE0182805</v>
      </c>
      <c r="G45" s="16">
        <v>45153</v>
      </c>
      <c r="H45" s="17">
        <v>45170</v>
      </c>
      <c r="I45" s="17">
        <v>45170.291666666664</v>
      </c>
      <c r="J45" s="18">
        <v>313500</v>
      </c>
      <c r="K45" s="18">
        <v>313500</v>
      </c>
      <c r="L45" s="15" t="s">
        <v>12</v>
      </c>
      <c r="M45" s="19" t="s">
        <v>13</v>
      </c>
      <c r="N45" s="37" t="s">
        <v>121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1"/>
      <c r="W45" s="32">
        <v>0</v>
      </c>
      <c r="X45" s="33"/>
      <c r="Y45" s="33"/>
      <c r="Z45" s="30">
        <v>313500</v>
      </c>
      <c r="AA45" s="33" t="s">
        <v>115</v>
      </c>
      <c r="AB45" s="33" t="s">
        <v>113</v>
      </c>
      <c r="AC45" s="16">
        <v>45351</v>
      </c>
    </row>
    <row r="46" spans="1:29" x14ac:dyDescent="0.35">
      <c r="A46" s="15">
        <v>815000253</v>
      </c>
      <c r="B46" s="15" t="s">
        <v>11</v>
      </c>
      <c r="C46" s="15" t="s">
        <v>10</v>
      </c>
      <c r="D46" s="15">
        <v>96292</v>
      </c>
      <c r="E46" s="15" t="s">
        <v>60</v>
      </c>
      <c r="F46" s="15" t="str">
        <f t="shared" si="0"/>
        <v>815000253_FE0196292</v>
      </c>
      <c r="G46" s="16">
        <v>45301</v>
      </c>
      <c r="H46" s="17">
        <v>45313</v>
      </c>
      <c r="I46" s="17">
        <v>45323.291666666664</v>
      </c>
      <c r="J46" s="18">
        <v>312229</v>
      </c>
      <c r="K46" s="18">
        <v>312229</v>
      </c>
      <c r="L46" s="15" t="s">
        <v>12</v>
      </c>
      <c r="M46" s="19" t="s">
        <v>13</v>
      </c>
      <c r="N46" s="37" t="s">
        <v>121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1"/>
      <c r="W46" s="32">
        <v>0</v>
      </c>
      <c r="X46" s="33"/>
      <c r="Y46" s="33"/>
      <c r="Z46" s="30">
        <v>312229</v>
      </c>
      <c r="AA46" s="33" t="s">
        <v>116</v>
      </c>
      <c r="AB46" s="33" t="s">
        <v>117</v>
      </c>
      <c r="AC46" s="16">
        <v>45351</v>
      </c>
    </row>
    <row r="47" spans="1:29" x14ac:dyDescent="0.35">
      <c r="A47" s="15">
        <v>815000253</v>
      </c>
      <c r="B47" s="15" t="s">
        <v>11</v>
      </c>
      <c r="C47" s="15" t="s">
        <v>10</v>
      </c>
      <c r="D47" s="15">
        <v>96293</v>
      </c>
      <c r="E47" s="15" t="s">
        <v>61</v>
      </c>
      <c r="F47" s="15" t="str">
        <f t="shared" si="0"/>
        <v>815000253_FE0196293</v>
      </c>
      <c r="G47" s="16">
        <v>45301</v>
      </c>
      <c r="H47" s="17">
        <v>45313</v>
      </c>
      <c r="I47" s="17">
        <v>45323.291666666664</v>
      </c>
      <c r="J47" s="18">
        <v>255300</v>
      </c>
      <c r="K47" s="18">
        <v>255300</v>
      </c>
      <c r="L47" s="15" t="s">
        <v>12</v>
      </c>
      <c r="M47" s="19" t="s">
        <v>13</v>
      </c>
      <c r="N47" s="37" t="s">
        <v>120</v>
      </c>
      <c r="O47" s="30">
        <v>255300</v>
      </c>
      <c r="P47" s="30">
        <v>0</v>
      </c>
      <c r="Q47" s="30">
        <v>255300</v>
      </c>
      <c r="R47" s="30">
        <v>0</v>
      </c>
      <c r="S47" s="30">
        <v>0</v>
      </c>
      <c r="T47" s="30">
        <v>255300</v>
      </c>
      <c r="U47" s="30">
        <v>250194</v>
      </c>
      <c r="V47" s="31">
        <v>1222400909</v>
      </c>
      <c r="W47" s="32">
        <v>0</v>
      </c>
      <c r="X47" s="33"/>
      <c r="Y47" s="33"/>
      <c r="Z47" s="30">
        <v>0</v>
      </c>
      <c r="AA47" s="33"/>
      <c r="AB47" s="33"/>
      <c r="AC47" s="16">
        <v>45351</v>
      </c>
    </row>
    <row r="48" spans="1:29" x14ac:dyDescent="0.35">
      <c r="A48" s="15">
        <v>815000253</v>
      </c>
      <c r="B48" s="15" t="s">
        <v>11</v>
      </c>
      <c r="C48" s="15" t="s">
        <v>10</v>
      </c>
      <c r="D48" s="15">
        <v>96294</v>
      </c>
      <c r="E48" s="15" t="s">
        <v>62</v>
      </c>
      <c r="F48" s="15" t="str">
        <f t="shared" si="0"/>
        <v>815000253_FE0196294</v>
      </c>
      <c r="G48" s="16">
        <v>45301</v>
      </c>
      <c r="H48" s="17">
        <v>45313</v>
      </c>
      <c r="I48" s="17">
        <v>45323.291666666664</v>
      </c>
      <c r="J48" s="18">
        <v>354976</v>
      </c>
      <c r="K48" s="18">
        <v>354976</v>
      </c>
      <c r="L48" s="15" t="s">
        <v>12</v>
      </c>
      <c r="M48" s="19" t="s">
        <v>13</v>
      </c>
      <c r="N48" s="37" t="s">
        <v>120</v>
      </c>
      <c r="O48" s="30">
        <v>354976</v>
      </c>
      <c r="P48" s="30">
        <v>0</v>
      </c>
      <c r="Q48" s="30">
        <v>354976</v>
      </c>
      <c r="R48" s="30">
        <v>0</v>
      </c>
      <c r="S48" s="30">
        <v>0</v>
      </c>
      <c r="T48" s="30">
        <v>354976</v>
      </c>
      <c r="U48" s="30">
        <v>347876</v>
      </c>
      <c r="V48" s="31">
        <v>1222387510</v>
      </c>
      <c r="W48" s="32">
        <v>0</v>
      </c>
      <c r="X48" s="33"/>
      <c r="Y48" s="33"/>
      <c r="Z48" s="30">
        <v>0</v>
      </c>
      <c r="AA48" s="33"/>
      <c r="AB48" s="33"/>
      <c r="AC48" s="16">
        <v>45351</v>
      </c>
    </row>
    <row r="49" spans="1:29" x14ac:dyDescent="0.35">
      <c r="A49" s="15">
        <v>815000253</v>
      </c>
      <c r="B49" s="15" t="s">
        <v>11</v>
      </c>
      <c r="C49" s="15" t="s">
        <v>10</v>
      </c>
      <c r="D49" s="15">
        <v>96295</v>
      </c>
      <c r="E49" s="15" t="s">
        <v>63</v>
      </c>
      <c r="F49" s="15" t="str">
        <f t="shared" si="0"/>
        <v>815000253_FE0196295</v>
      </c>
      <c r="G49" s="16">
        <v>45301</v>
      </c>
      <c r="H49" s="17">
        <v>45313</v>
      </c>
      <c r="I49" s="17">
        <v>45323.291666666664</v>
      </c>
      <c r="J49" s="18">
        <v>424900</v>
      </c>
      <c r="K49" s="18">
        <v>424900</v>
      </c>
      <c r="L49" s="15" t="s">
        <v>12</v>
      </c>
      <c r="M49" s="19" t="s">
        <v>13</v>
      </c>
      <c r="N49" s="37" t="s">
        <v>120</v>
      </c>
      <c r="O49" s="30">
        <v>424900</v>
      </c>
      <c r="P49" s="30">
        <v>0</v>
      </c>
      <c r="Q49" s="30">
        <v>424900</v>
      </c>
      <c r="R49" s="30">
        <v>0</v>
      </c>
      <c r="S49" s="30">
        <v>0</v>
      </c>
      <c r="T49" s="30">
        <v>424900</v>
      </c>
      <c r="U49" s="30">
        <v>416402</v>
      </c>
      <c r="V49" s="31">
        <v>1222401523</v>
      </c>
      <c r="W49" s="32">
        <v>0</v>
      </c>
      <c r="X49" s="33"/>
      <c r="Y49" s="33"/>
      <c r="Z49" s="30">
        <v>0</v>
      </c>
      <c r="AA49" s="33"/>
      <c r="AB49" s="33"/>
      <c r="AC49" s="16">
        <v>45351</v>
      </c>
    </row>
    <row r="50" spans="1:29" x14ac:dyDescent="0.35">
      <c r="A50" s="15">
        <v>815000253</v>
      </c>
      <c r="B50" s="15" t="s">
        <v>11</v>
      </c>
      <c r="C50" s="15" t="s">
        <v>10</v>
      </c>
      <c r="D50" s="15">
        <v>96296</v>
      </c>
      <c r="E50" s="15" t="s">
        <v>64</v>
      </c>
      <c r="F50" s="15" t="str">
        <f t="shared" si="0"/>
        <v>815000253_FE0196296</v>
      </c>
      <c r="G50" s="16">
        <v>45301</v>
      </c>
      <c r="H50" s="17">
        <v>45313</v>
      </c>
      <c r="I50" s="17">
        <v>45323.291666666664</v>
      </c>
      <c r="J50" s="18">
        <v>263500</v>
      </c>
      <c r="K50" s="18">
        <v>263500</v>
      </c>
      <c r="L50" s="15" t="s">
        <v>12</v>
      </c>
      <c r="M50" s="19" t="s">
        <v>13</v>
      </c>
      <c r="N50" s="37" t="s">
        <v>120</v>
      </c>
      <c r="O50" s="30">
        <v>263500</v>
      </c>
      <c r="P50" s="30">
        <v>0</v>
      </c>
      <c r="Q50" s="30">
        <v>263500</v>
      </c>
      <c r="R50" s="30">
        <v>0</v>
      </c>
      <c r="S50" s="30">
        <v>0</v>
      </c>
      <c r="T50" s="30">
        <v>263500</v>
      </c>
      <c r="U50" s="30">
        <v>258230</v>
      </c>
      <c r="V50" s="31">
        <v>1222400910</v>
      </c>
      <c r="W50" s="32">
        <v>0</v>
      </c>
      <c r="X50" s="33"/>
      <c r="Y50" s="33"/>
      <c r="Z50" s="30">
        <v>0</v>
      </c>
      <c r="AA50" s="33"/>
      <c r="AB50" s="33"/>
      <c r="AC50" s="16">
        <v>45351</v>
      </c>
    </row>
    <row r="51" spans="1:29" x14ac:dyDescent="0.35">
      <c r="A51" s="15">
        <v>815000253</v>
      </c>
      <c r="B51" s="15" t="s">
        <v>11</v>
      </c>
      <c r="C51" s="15" t="s">
        <v>10</v>
      </c>
      <c r="D51" s="15">
        <v>96297</v>
      </c>
      <c r="E51" s="15" t="s">
        <v>65</v>
      </c>
      <c r="F51" s="15" t="str">
        <f t="shared" si="0"/>
        <v>815000253_FE0196297</v>
      </c>
      <c r="G51" s="16">
        <v>45301</v>
      </c>
      <c r="H51" s="17">
        <v>45313</v>
      </c>
      <c r="I51" s="17">
        <v>45323.291666666664</v>
      </c>
      <c r="J51" s="18">
        <v>250920</v>
      </c>
      <c r="K51" s="18">
        <v>250920</v>
      </c>
      <c r="L51" s="15" t="s">
        <v>12</v>
      </c>
      <c r="M51" s="19" t="s">
        <v>13</v>
      </c>
      <c r="N51" s="37" t="s">
        <v>120</v>
      </c>
      <c r="O51" s="30">
        <v>250920</v>
      </c>
      <c r="P51" s="30">
        <v>0</v>
      </c>
      <c r="Q51" s="30">
        <v>250920</v>
      </c>
      <c r="R51" s="30">
        <v>0</v>
      </c>
      <c r="S51" s="30">
        <v>0</v>
      </c>
      <c r="T51" s="30">
        <v>250920</v>
      </c>
      <c r="U51" s="30">
        <v>245902</v>
      </c>
      <c r="V51" s="31">
        <v>1222400911</v>
      </c>
      <c r="W51" s="32">
        <v>0</v>
      </c>
      <c r="X51" s="33"/>
      <c r="Y51" s="33"/>
      <c r="Z51" s="30">
        <v>0</v>
      </c>
      <c r="AA51" s="33"/>
      <c r="AB51" s="33"/>
      <c r="AC51" s="16">
        <v>45351</v>
      </c>
    </row>
    <row r="52" spans="1:29" x14ac:dyDescent="0.35">
      <c r="A52" s="15">
        <v>815000253</v>
      </c>
      <c r="B52" s="15" t="s">
        <v>11</v>
      </c>
      <c r="C52" s="15" t="s">
        <v>10</v>
      </c>
      <c r="D52" s="15">
        <v>96298</v>
      </c>
      <c r="E52" s="15" t="s">
        <v>66</v>
      </c>
      <c r="F52" s="15" t="str">
        <f t="shared" si="0"/>
        <v>815000253_FE0196298</v>
      </c>
      <c r="G52" s="16">
        <v>45301</v>
      </c>
      <c r="H52" s="17">
        <v>45313</v>
      </c>
      <c r="I52" s="17">
        <v>45323.291666666664</v>
      </c>
      <c r="J52" s="18">
        <v>705458</v>
      </c>
      <c r="K52" s="18">
        <v>705458</v>
      </c>
      <c r="L52" s="15" t="s">
        <v>12</v>
      </c>
      <c r="M52" s="19" t="s">
        <v>13</v>
      </c>
      <c r="N52" s="37" t="s">
        <v>120</v>
      </c>
      <c r="O52" s="30">
        <v>705458</v>
      </c>
      <c r="P52" s="30">
        <v>0</v>
      </c>
      <c r="Q52" s="30">
        <v>705458</v>
      </c>
      <c r="R52" s="30">
        <v>0</v>
      </c>
      <c r="S52" s="30">
        <v>0</v>
      </c>
      <c r="T52" s="30">
        <v>705458</v>
      </c>
      <c r="U52" s="30">
        <v>691349</v>
      </c>
      <c r="V52" s="31">
        <v>1222387511</v>
      </c>
      <c r="W52" s="32">
        <v>0</v>
      </c>
      <c r="X52" s="33"/>
      <c r="Y52" s="33"/>
      <c r="Z52" s="30">
        <v>0</v>
      </c>
      <c r="AA52" s="33"/>
      <c r="AB52" s="33"/>
      <c r="AC52" s="16">
        <v>45351</v>
      </c>
    </row>
    <row r="53" spans="1:29" x14ac:dyDescent="0.35">
      <c r="A53" s="15">
        <v>815000253</v>
      </c>
      <c r="B53" s="15" t="s">
        <v>11</v>
      </c>
      <c r="C53" s="15" t="s">
        <v>10</v>
      </c>
      <c r="D53" s="15">
        <v>96299</v>
      </c>
      <c r="E53" s="15" t="s">
        <v>67</v>
      </c>
      <c r="F53" s="15" t="str">
        <f t="shared" si="0"/>
        <v>815000253_FE0196299</v>
      </c>
      <c r="G53" s="16">
        <v>45301</v>
      </c>
      <c r="H53" s="17">
        <v>45313</v>
      </c>
      <c r="I53" s="17">
        <v>45323.291666666664</v>
      </c>
      <c r="J53" s="18">
        <v>224600</v>
      </c>
      <c r="K53" s="18">
        <v>224600</v>
      </c>
      <c r="L53" s="15" t="s">
        <v>12</v>
      </c>
      <c r="M53" s="19" t="s">
        <v>13</v>
      </c>
      <c r="N53" s="37" t="s">
        <v>120</v>
      </c>
      <c r="O53" s="30">
        <v>224600</v>
      </c>
      <c r="P53" s="30">
        <v>0</v>
      </c>
      <c r="Q53" s="30">
        <v>224600</v>
      </c>
      <c r="R53" s="30">
        <v>0</v>
      </c>
      <c r="S53" s="30">
        <v>0</v>
      </c>
      <c r="T53" s="30">
        <v>224600</v>
      </c>
      <c r="U53" s="30">
        <v>220108</v>
      </c>
      <c r="V53" s="31">
        <v>1222400912</v>
      </c>
      <c r="W53" s="32">
        <v>0</v>
      </c>
      <c r="X53" s="33"/>
      <c r="Y53" s="33"/>
      <c r="Z53" s="30">
        <v>0</v>
      </c>
      <c r="AA53" s="33"/>
      <c r="AB53" s="33"/>
      <c r="AC53" s="16">
        <v>45351</v>
      </c>
    </row>
    <row r="54" spans="1:29" x14ac:dyDescent="0.35">
      <c r="A54" s="15">
        <v>815000253</v>
      </c>
      <c r="B54" s="15" t="s">
        <v>11</v>
      </c>
      <c r="C54" s="15" t="s">
        <v>10</v>
      </c>
      <c r="D54" s="15">
        <v>96300</v>
      </c>
      <c r="E54" s="15" t="s">
        <v>68</v>
      </c>
      <c r="F54" s="15" t="str">
        <f t="shared" si="0"/>
        <v>815000253_FE0196300</v>
      </c>
      <c r="G54" s="16">
        <v>45301</v>
      </c>
      <c r="H54" s="17">
        <v>45313</v>
      </c>
      <c r="I54" s="17">
        <v>45323.291666666664</v>
      </c>
      <c r="J54" s="18">
        <v>209200</v>
      </c>
      <c r="K54" s="18">
        <v>209200</v>
      </c>
      <c r="L54" s="15" t="s">
        <v>12</v>
      </c>
      <c r="M54" s="19" t="s">
        <v>13</v>
      </c>
      <c r="N54" s="37" t="s">
        <v>120</v>
      </c>
      <c r="O54" s="30">
        <v>209200</v>
      </c>
      <c r="P54" s="30">
        <v>0</v>
      </c>
      <c r="Q54" s="30">
        <v>209200</v>
      </c>
      <c r="R54" s="30">
        <v>0</v>
      </c>
      <c r="S54" s="30">
        <v>0</v>
      </c>
      <c r="T54" s="30">
        <v>209200</v>
      </c>
      <c r="U54" s="30">
        <v>205016</v>
      </c>
      <c r="V54" s="31">
        <v>1222400484</v>
      </c>
      <c r="W54" s="32">
        <v>0</v>
      </c>
      <c r="X54" s="33"/>
      <c r="Y54" s="33"/>
      <c r="Z54" s="30">
        <v>0</v>
      </c>
      <c r="AA54" s="33"/>
      <c r="AB54" s="33"/>
      <c r="AC54" s="16">
        <v>45351</v>
      </c>
    </row>
    <row r="55" spans="1:29" x14ac:dyDescent="0.35">
      <c r="A55" s="15">
        <v>815000253</v>
      </c>
      <c r="B55" s="15" t="s">
        <v>11</v>
      </c>
      <c r="C55" s="15" t="s">
        <v>10</v>
      </c>
      <c r="D55" s="15">
        <v>96301</v>
      </c>
      <c r="E55" s="15" t="s">
        <v>69</v>
      </c>
      <c r="F55" s="15" t="str">
        <f t="shared" si="0"/>
        <v>815000253_FE0196301</v>
      </c>
      <c r="G55" s="16">
        <v>45301</v>
      </c>
      <c r="H55" s="17">
        <v>45313</v>
      </c>
      <c r="I55" s="17">
        <v>45323.291666666664</v>
      </c>
      <c r="J55" s="18">
        <v>76200</v>
      </c>
      <c r="K55" s="18">
        <v>76200</v>
      </c>
      <c r="L55" s="15" t="s">
        <v>12</v>
      </c>
      <c r="M55" s="19" t="s">
        <v>13</v>
      </c>
      <c r="N55" s="37" t="s">
        <v>120</v>
      </c>
      <c r="O55" s="30">
        <v>76200</v>
      </c>
      <c r="P55" s="30">
        <v>0</v>
      </c>
      <c r="Q55" s="30">
        <v>76200</v>
      </c>
      <c r="R55" s="30">
        <v>0</v>
      </c>
      <c r="S55" s="30">
        <v>0</v>
      </c>
      <c r="T55" s="30">
        <v>76200</v>
      </c>
      <c r="U55" s="30">
        <v>76200</v>
      </c>
      <c r="V55" s="31">
        <v>1222400485</v>
      </c>
      <c r="W55" s="32">
        <v>0</v>
      </c>
      <c r="X55" s="33"/>
      <c r="Y55" s="33"/>
      <c r="Z55" s="30">
        <v>0</v>
      </c>
      <c r="AA55" s="33"/>
      <c r="AB55" s="33"/>
      <c r="AC55" s="16">
        <v>45351</v>
      </c>
    </row>
    <row r="56" spans="1:29" x14ac:dyDescent="0.35">
      <c r="A56" s="15">
        <v>815000253</v>
      </c>
      <c r="B56" s="15" t="s">
        <v>11</v>
      </c>
      <c r="C56" s="15" t="s">
        <v>10</v>
      </c>
      <c r="D56" s="15">
        <v>96302</v>
      </c>
      <c r="E56" s="15" t="s">
        <v>70</v>
      </c>
      <c r="F56" s="15" t="str">
        <f t="shared" si="0"/>
        <v>815000253_FE0196302</v>
      </c>
      <c r="G56" s="16">
        <v>45301</v>
      </c>
      <c r="H56" s="17">
        <v>45313</v>
      </c>
      <c r="I56" s="17">
        <v>45323.291666666664</v>
      </c>
      <c r="J56" s="18">
        <v>314326</v>
      </c>
      <c r="K56" s="18">
        <v>314326</v>
      </c>
      <c r="L56" s="15" t="s">
        <v>12</v>
      </c>
      <c r="M56" s="19" t="s">
        <v>13</v>
      </c>
      <c r="N56" s="37" t="s">
        <v>120</v>
      </c>
      <c r="O56" s="30">
        <v>314326</v>
      </c>
      <c r="P56" s="30">
        <v>0</v>
      </c>
      <c r="Q56" s="30">
        <v>314326</v>
      </c>
      <c r="R56" s="30">
        <v>0</v>
      </c>
      <c r="S56" s="30">
        <v>0</v>
      </c>
      <c r="T56" s="30">
        <v>314326</v>
      </c>
      <c r="U56" s="30">
        <v>308039</v>
      </c>
      <c r="V56" s="31">
        <v>1222401524</v>
      </c>
      <c r="W56" s="32">
        <v>0</v>
      </c>
      <c r="X56" s="33"/>
      <c r="Y56" s="33"/>
      <c r="Z56" s="30">
        <v>0</v>
      </c>
      <c r="AA56" s="33"/>
      <c r="AB56" s="33"/>
      <c r="AC56" s="16">
        <v>45351</v>
      </c>
    </row>
    <row r="57" spans="1:29" x14ac:dyDescent="0.35">
      <c r="A57" s="15">
        <v>815000253</v>
      </c>
      <c r="B57" s="15" t="s">
        <v>11</v>
      </c>
      <c r="C57" s="15" t="s">
        <v>10</v>
      </c>
      <c r="D57" s="15">
        <v>96303</v>
      </c>
      <c r="E57" s="15" t="s">
        <v>71</v>
      </c>
      <c r="F57" s="15" t="str">
        <f t="shared" si="0"/>
        <v>815000253_FE0196303</v>
      </c>
      <c r="G57" s="16">
        <v>45301</v>
      </c>
      <c r="H57" s="17">
        <v>45313</v>
      </c>
      <c r="I57" s="17">
        <v>45323.291666666664</v>
      </c>
      <c r="J57" s="18">
        <v>240436</v>
      </c>
      <c r="K57" s="18">
        <v>240436</v>
      </c>
      <c r="L57" s="15" t="s">
        <v>12</v>
      </c>
      <c r="M57" s="19" t="s">
        <v>13</v>
      </c>
      <c r="N57" s="37" t="s">
        <v>120</v>
      </c>
      <c r="O57" s="30">
        <v>240436</v>
      </c>
      <c r="P57" s="30">
        <v>0</v>
      </c>
      <c r="Q57" s="30">
        <v>240436</v>
      </c>
      <c r="R57" s="30">
        <v>0</v>
      </c>
      <c r="S57" s="30">
        <v>0</v>
      </c>
      <c r="T57" s="30">
        <v>240436</v>
      </c>
      <c r="U57" s="30">
        <v>235627</v>
      </c>
      <c r="V57" s="31">
        <v>1222400913</v>
      </c>
      <c r="W57" s="32">
        <v>0</v>
      </c>
      <c r="X57" s="33"/>
      <c r="Y57" s="33"/>
      <c r="Z57" s="30">
        <v>0</v>
      </c>
      <c r="AA57" s="33"/>
      <c r="AB57" s="33"/>
      <c r="AC57" s="16">
        <v>45351</v>
      </c>
    </row>
    <row r="58" spans="1:29" x14ac:dyDescent="0.35">
      <c r="A58" s="15">
        <v>815000253</v>
      </c>
      <c r="B58" s="15" t="s">
        <v>11</v>
      </c>
      <c r="C58" s="15" t="s">
        <v>10</v>
      </c>
      <c r="D58" s="15">
        <v>96304</v>
      </c>
      <c r="E58" s="15" t="s">
        <v>72</v>
      </c>
      <c r="F58" s="15" t="str">
        <f t="shared" si="0"/>
        <v>815000253_FE0196304</v>
      </c>
      <c r="G58" s="16">
        <v>45301</v>
      </c>
      <c r="H58" s="17">
        <v>45313</v>
      </c>
      <c r="I58" s="17">
        <v>45323.291666666664</v>
      </c>
      <c r="J58" s="18">
        <v>278150</v>
      </c>
      <c r="K58" s="18">
        <v>278150</v>
      </c>
      <c r="L58" s="15" t="s">
        <v>12</v>
      </c>
      <c r="M58" s="19" t="s">
        <v>13</v>
      </c>
      <c r="N58" s="37" t="s">
        <v>120</v>
      </c>
      <c r="O58" s="30">
        <v>278150</v>
      </c>
      <c r="P58" s="30">
        <v>0</v>
      </c>
      <c r="Q58" s="30">
        <v>278150</v>
      </c>
      <c r="R58" s="30">
        <v>0</v>
      </c>
      <c r="S58" s="30">
        <v>0</v>
      </c>
      <c r="T58" s="30">
        <v>278150</v>
      </c>
      <c r="U58" s="30">
        <v>272587</v>
      </c>
      <c r="V58" s="31">
        <v>1222400914</v>
      </c>
      <c r="W58" s="32">
        <v>0</v>
      </c>
      <c r="X58" s="33"/>
      <c r="Y58" s="33"/>
      <c r="Z58" s="30">
        <v>0</v>
      </c>
      <c r="AA58" s="33"/>
      <c r="AB58" s="33"/>
      <c r="AC58" s="16">
        <v>45351</v>
      </c>
    </row>
    <row r="59" spans="1:29" x14ac:dyDescent="0.35">
      <c r="A59" s="15">
        <v>815000253</v>
      </c>
      <c r="B59" s="15" t="s">
        <v>11</v>
      </c>
      <c r="C59" s="15" t="s">
        <v>10</v>
      </c>
      <c r="D59" s="15">
        <v>96305</v>
      </c>
      <c r="E59" s="15" t="s">
        <v>73</v>
      </c>
      <c r="F59" s="15" t="str">
        <f t="shared" si="0"/>
        <v>815000253_FE0196305</v>
      </c>
      <c r="G59" s="16">
        <v>45301</v>
      </c>
      <c r="H59" s="17">
        <v>45313</v>
      </c>
      <c r="I59" s="17">
        <v>45323.291666666664</v>
      </c>
      <c r="J59" s="18">
        <v>232350</v>
      </c>
      <c r="K59" s="18">
        <v>232350</v>
      </c>
      <c r="L59" s="15" t="s">
        <v>12</v>
      </c>
      <c r="M59" s="19" t="s">
        <v>13</v>
      </c>
      <c r="N59" s="37" t="s">
        <v>120</v>
      </c>
      <c r="O59" s="30">
        <v>232350</v>
      </c>
      <c r="P59" s="30">
        <v>0</v>
      </c>
      <c r="Q59" s="30">
        <v>232350</v>
      </c>
      <c r="R59" s="30">
        <v>0</v>
      </c>
      <c r="S59" s="30">
        <v>0</v>
      </c>
      <c r="T59" s="30">
        <v>232350</v>
      </c>
      <c r="U59" s="30">
        <v>227703</v>
      </c>
      <c r="V59" s="31">
        <v>1222400915</v>
      </c>
      <c r="W59" s="32">
        <v>0</v>
      </c>
      <c r="X59" s="33"/>
      <c r="Y59" s="33"/>
      <c r="Z59" s="30">
        <v>0</v>
      </c>
      <c r="AA59" s="33"/>
      <c r="AB59" s="33"/>
      <c r="AC59" s="16">
        <v>45351</v>
      </c>
    </row>
    <row r="60" spans="1:29" x14ac:dyDescent="0.35">
      <c r="A60" s="15">
        <v>815000253</v>
      </c>
      <c r="B60" s="15" t="s">
        <v>11</v>
      </c>
      <c r="C60" s="15" t="s">
        <v>10</v>
      </c>
      <c r="D60" s="15">
        <v>96306</v>
      </c>
      <c r="E60" s="15" t="s">
        <v>74</v>
      </c>
      <c r="F60" s="15" t="str">
        <f t="shared" si="0"/>
        <v>815000253_FE0196306</v>
      </c>
      <c r="G60" s="16">
        <v>45301</v>
      </c>
      <c r="H60" s="17">
        <v>45313</v>
      </c>
      <c r="I60" s="17">
        <v>45323.291666666664</v>
      </c>
      <c r="J60" s="18">
        <v>181070</v>
      </c>
      <c r="K60" s="18">
        <v>181070</v>
      </c>
      <c r="L60" s="15" t="s">
        <v>12</v>
      </c>
      <c r="M60" s="19" t="s">
        <v>13</v>
      </c>
      <c r="N60" s="37" t="s">
        <v>120</v>
      </c>
      <c r="O60" s="30">
        <v>181070</v>
      </c>
      <c r="P60" s="30">
        <v>0</v>
      </c>
      <c r="Q60" s="30">
        <v>181070</v>
      </c>
      <c r="R60" s="30">
        <v>0</v>
      </c>
      <c r="S60" s="30">
        <v>0</v>
      </c>
      <c r="T60" s="30">
        <v>181070</v>
      </c>
      <c r="U60" s="30">
        <v>181070</v>
      </c>
      <c r="V60" s="31">
        <v>1222400486</v>
      </c>
      <c r="W60" s="32">
        <v>0</v>
      </c>
      <c r="X60" s="33"/>
      <c r="Y60" s="33"/>
      <c r="Z60" s="30">
        <v>0</v>
      </c>
      <c r="AA60" s="33"/>
      <c r="AB60" s="33"/>
      <c r="AC60" s="16">
        <v>45351</v>
      </c>
    </row>
    <row r="61" spans="1:29" x14ac:dyDescent="0.35">
      <c r="A61" s="15">
        <v>815000253</v>
      </c>
      <c r="B61" s="15" t="s">
        <v>11</v>
      </c>
      <c r="C61" s="15" t="s">
        <v>10</v>
      </c>
      <c r="D61" s="15">
        <v>96307</v>
      </c>
      <c r="E61" s="15" t="s">
        <v>75</v>
      </c>
      <c r="F61" s="15" t="str">
        <f t="shared" si="0"/>
        <v>815000253_FE0196307</v>
      </c>
      <c r="G61" s="16">
        <v>45301</v>
      </c>
      <c r="H61" s="17">
        <v>45313</v>
      </c>
      <c r="I61" s="17">
        <v>45323.291666666664</v>
      </c>
      <c r="J61" s="18">
        <v>250300</v>
      </c>
      <c r="K61" s="18">
        <v>250300</v>
      </c>
      <c r="L61" s="15" t="s">
        <v>12</v>
      </c>
      <c r="M61" s="19" t="s">
        <v>13</v>
      </c>
      <c r="N61" s="37" t="s">
        <v>120</v>
      </c>
      <c r="O61" s="30">
        <v>250300</v>
      </c>
      <c r="P61" s="30">
        <v>0</v>
      </c>
      <c r="Q61" s="30">
        <v>250300</v>
      </c>
      <c r="R61" s="30">
        <v>0</v>
      </c>
      <c r="S61" s="30">
        <v>0</v>
      </c>
      <c r="T61" s="30">
        <v>250300</v>
      </c>
      <c r="U61" s="30">
        <v>245294</v>
      </c>
      <c r="V61" s="31">
        <v>1222400916</v>
      </c>
      <c r="W61" s="32">
        <v>0</v>
      </c>
      <c r="X61" s="33"/>
      <c r="Y61" s="33"/>
      <c r="Z61" s="30">
        <v>0</v>
      </c>
      <c r="AA61" s="33"/>
      <c r="AB61" s="33"/>
      <c r="AC61" s="16">
        <v>45351</v>
      </c>
    </row>
    <row r="62" spans="1:29" x14ac:dyDescent="0.35">
      <c r="A62" s="15">
        <v>815000253</v>
      </c>
      <c r="B62" s="15" t="s">
        <v>11</v>
      </c>
      <c r="C62" s="15" t="s">
        <v>10</v>
      </c>
      <c r="D62" s="15">
        <v>96308</v>
      </c>
      <c r="E62" s="15" t="s">
        <v>76</v>
      </c>
      <c r="F62" s="15" t="str">
        <f t="shared" si="0"/>
        <v>815000253_FE0196308</v>
      </c>
      <c r="G62" s="16">
        <v>45301</v>
      </c>
      <c r="H62" s="17">
        <v>45313</v>
      </c>
      <c r="I62" s="17">
        <v>45323.291666666664</v>
      </c>
      <c r="J62" s="18">
        <v>219129</v>
      </c>
      <c r="K62" s="18">
        <v>219129</v>
      </c>
      <c r="L62" s="15" t="s">
        <v>12</v>
      </c>
      <c r="M62" s="19" t="s">
        <v>13</v>
      </c>
      <c r="N62" s="37" t="s">
        <v>120</v>
      </c>
      <c r="O62" s="30">
        <v>219129</v>
      </c>
      <c r="P62" s="30">
        <v>0</v>
      </c>
      <c r="Q62" s="30">
        <v>219129</v>
      </c>
      <c r="R62" s="30">
        <v>0</v>
      </c>
      <c r="S62" s="30">
        <v>0</v>
      </c>
      <c r="T62" s="30">
        <v>219129</v>
      </c>
      <c r="U62" s="30">
        <v>214746</v>
      </c>
      <c r="V62" s="31">
        <v>1222400487</v>
      </c>
      <c r="W62" s="32">
        <v>0</v>
      </c>
      <c r="X62" s="33"/>
      <c r="Y62" s="33"/>
      <c r="Z62" s="30">
        <v>0</v>
      </c>
      <c r="AA62" s="33"/>
      <c r="AB62" s="33"/>
      <c r="AC62" s="16">
        <v>45351</v>
      </c>
    </row>
    <row r="63" spans="1:29" x14ac:dyDescent="0.35">
      <c r="A63" s="15">
        <v>815000253</v>
      </c>
      <c r="B63" s="15" t="s">
        <v>11</v>
      </c>
      <c r="C63" s="15" t="s">
        <v>10</v>
      </c>
      <c r="D63" s="15">
        <v>96309</v>
      </c>
      <c r="E63" s="15" t="s">
        <v>77</v>
      </c>
      <c r="F63" s="15" t="str">
        <f t="shared" si="0"/>
        <v>815000253_FE0196309</v>
      </c>
      <c r="G63" s="16">
        <v>45301</v>
      </c>
      <c r="H63" s="17">
        <v>45313</v>
      </c>
      <c r="I63" s="17">
        <v>45323.291666666664</v>
      </c>
      <c r="J63" s="18">
        <v>232657</v>
      </c>
      <c r="K63" s="18">
        <v>232657</v>
      </c>
      <c r="L63" s="15" t="s">
        <v>12</v>
      </c>
      <c r="M63" s="19" t="s">
        <v>13</v>
      </c>
      <c r="N63" s="37" t="s">
        <v>120</v>
      </c>
      <c r="O63" s="30">
        <v>232657</v>
      </c>
      <c r="P63" s="30">
        <v>0</v>
      </c>
      <c r="Q63" s="30">
        <v>232657</v>
      </c>
      <c r="R63" s="30">
        <v>0</v>
      </c>
      <c r="S63" s="30">
        <v>0</v>
      </c>
      <c r="T63" s="30">
        <v>232657</v>
      </c>
      <c r="U63" s="30">
        <v>228004</v>
      </c>
      <c r="V63" s="31">
        <v>1222400917</v>
      </c>
      <c r="W63" s="32">
        <v>0</v>
      </c>
      <c r="X63" s="33"/>
      <c r="Y63" s="33"/>
      <c r="Z63" s="30">
        <v>0</v>
      </c>
      <c r="AA63" s="33"/>
      <c r="AB63" s="33"/>
      <c r="AC63" s="16">
        <v>45351</v>
      </c>
    </row>
    <row r="64" spans="1:29" x14ac:dyDescent="0.35">
      <c r="A64" s="15">
        <v>815000253</v>
      </c>
      <c r="B64" s="15" t="s">
        <v>11</v>
      </c>
      <c r="C64" s="15" t="s">
        <v>10</v>
      </c>
      <c r="D64" s="15">
        <v>96310</v>
      </c>
      <c r="E64" s="15" t="s">
        <v>78</v>
      </c>
      <c r="F64" s="15" t="str">
        <f t="shared" si="0"/>
        <v>815000253_FE0196310</v>
      </c>
      <c r="G64" s="16">
        <v>45301</v>
      </c>
      <c r="H64" s="17">
        <v>45313</v>
      </c>
      <c r="I64" s="17">
        <v>45323.291666666664</v>
      </c>
      <c r="J64" s="18">
        <v>226700</v>
      </c>
      <c r="K64" s="18">
        <v>226700</v>
      </c>
      <c r="L64" s="15" t="s">
        <v>12</v>
      </c>
      <c r="M64" s="19" t="s">
        <v>13</v>
      </c>
      <c r="N64" s="37" t="s">
        <v>120</v>
      </c>
      <c r="O64" s="30">
        <v>226700</v>
      </c>
      <c r="P64" s="30">
        <v>0</v>
      </c>
      <c r="Q64" s="30">
        <v>226700</v>
      </c>
      <c r="R64" s="30">
        <v>0</v>
      </c>
      <c r="S64" s="30">
        <v>0</v>
      </c>
      <c r="T64" s="30">
        <v>226700</v>
      </c>
      <c r="U64" s="30">
        <v>222166</v>
      </c>
      <c r="V64" s="31">
        <v>1222400918</v>
      </c>
      <c r="W64" s="32">
        <v>0</v>
      </c>
      <c r="X64" s="33"/>
      <c r="Y64" s="33"/>
      <c r="Z64" s="30">
        <v>0</v>
      </c>
      <c r="AA64" s="33"/>
      <c r="AB64" s="33"/>
      <c r="AC64" s="16">
        <v>45351</v>
      </c>
    </row>
    <row r="65" spans="1:29" x14ac:dyDescent="0.35">
      <c r="A65" s="15">
        <v>815000253</v>
      </c>
      <c r="B65" s="15" t="s">
        <v>11</v>
      </c>
      <c r="C65" s="15" t="s">
        <v>10</v>
      </c>
      <c r="D65" s="15">
        <v>96311</v>
      </c>
      <c r="E65" s="15" t="s">
        <v>79</v>
      </c>
      <c r="F65" s="15" t="str">
        <f t="shared" si="0"/>
        <v>815000253_FE0196311</v>
      </c>
      <c r="G65" s="16">
        <v>45301</v>
      </c>
      <c r="H65" s="17">
        <v>45313</v>
      </c>
      <c r="I65" s="17">
        <v>45323.291666666664</v>
      </c>
      <c r="J65" s="18">
        <v>301840</v>
      </c>
      <c r="K65" s="18">
        <v>301840</v>
      </c>
      <c r="L65" s="15" t="s">
        <v>12</v>
      </c>
      <c r="M65" s="19" t="s">
        <v>13</v>
      </c>
      <c r="N65" s="37" t="s">
        <v>120</v>
      </c>
      <c r="O65" s="30">
        <v>301840</v>
      </c>
      <c r="P65" s="30">
        <v>0</v>
      </c>
      <c r="Q65" s="30">
        <v>301840</v>
      </c>
      <c r="R65" s="30">
        <v>0</v>
      </c>
      <c r="S65" s="30">
        <v>0</v>
      </c>
      <c r="T65" s="30">
        <v>301840</v>
      </c>
      <c r="U65" s="30">
        <v>295803</v>
      </c>
      <c r="V65" s="31">
        <v>1222401525</v>
      </c>
      <c r="W65" s="32">
        <v>0</v>
      </c>
      <c r="X65" s="33"/>
      <c r="Y65" s="33"/>
      <c r="Z65" s="30">
        <v>0</v>
      </c>
      <c r="AA65" s="33"/>
      <c r="AB65" s="33"/>
      <c r="AC65" s="16">
        <v>45351</v>
      </c>
    </row>
    <row r="66" spans="1:29" x14ac:dyDescent="0.35">
      <c r="A66" s="15">
        <v>815000253</v>
      </c>
      <c r="B66" s="15" t="s">
        <v>11</v>
      </c>
      <c r="C66" s="15" t="s">
        <v>10</v>
      </c>
      <c r="D66" s="15">
        <v>96312</v>
      </c>
      <c r="E66" s="15" t="s">
        <v>80</v>
      </c>
      <c r="F66" s="15" t="str">
        <f t="shared" si="0"/>
        <v>815000253_FE0196312</v>
      </c>
      <c r="G66" s="16">
        <v>45301</v>
      </c>
      <c r="H66" s="17">
        <v>45313</v>
      </c>
      <c r="I66" s="17">
        <v>45323.291666666664</v>
      </c>
      <c r="J66" s="18">
        <v>762440</v>
      </c>
      <c r="K66" s="18">
        <v>762440</v>
      </c>
      <c r="L66" s="15" t="s">
        <v>12</v>
      </c>
      <c r="M66" s="19" t="s">
        <v>13</v>
      </c>
      <c r="N66" s="37" t="s">
        <v>120</v>
      </c>
      <c r="O66" s="30">
        <v>762440</v>
      </c>
      <c r="P66" s="30">
        <v>0</v>
      </c>
      <c r="Q66" s="30">
        <v>762440</v>
      </c>
      <c r="R66" s="30">
        <v>0</v>
      </c>
      <c r="S66" s="30">
        <v>0</v>
      </c>
      <c r="T66" s="30">
        <v>762440</v>
      </c>
      <c r="U66" s="30">
        <v>747191</v>
      </c>
      <c r="V66" s="31">
        <v>1222387512</v>
      </c>
      <c r="W66" s="32">
        <v>0</v>
      </c>
      <c r="X66" s="33"/>
      <c r="Y66" s="33"/>
      <c r="Z66" s="30">
        <v>0</v>
      </c>
      <c r="AA66" s="33"/>
      <c r="AB66" s="33"/>
      <c r="AC66" s="16">
        <v>45351</v>
      </c>
    </row>
    <row r="67" spans="1:29" x14ac:dyDescent="0.35">
      <c r="A67" s="15">
        <v>815000253</v>
      </c>
      <c r="B67" s="15" t="s">
        <v>11</v>
      </c>
      <c r="C67" s="15" t="s">
        <v>10</v>
      </c>
      <c r="D67" s="15">
        <v>96313</v>
      </c>
      <c r="E67" s="15" t="s">
        <v>81</v>
      </c>
      <c r="F67" s="15" t="str">
        <f t="shared" ref="F67:F82" si="1">CONCATENATE(A67,"_",E67)</f>
        <v>815000253_FE0196313</v>
      </c>
      <c r="G67" s="16">
        <v>45301</v>
      </c>
      <c r="H67" s="17">
        <v>45313</v>
      </c>
      <c r="I67" s="17">
        <v>45323.291666666664</v>
      </c>
      <c r="J67" s="18">
        <v>259104</v>
      </c>
      <c r="K67" s="18">
        <v>259104</v>
      </c>
      <c r="L67" s="15" t="s">
        <v>12</v>
      </c>
      <c r="M67" s="19" t="s">
        <v>13</v>
      </c>
      <c r="N67" s="37" t="s">
        <v>120</v>
      </c>
      <c r="O67" s="30">
        <v>259104</v>
      </c>
      <c r="P67" s="30">
        <v>0</v>
      </c>
      <c r="Q67" s="30">
        <v>259104</v>
      </c>
      <c r="R67" s="30">
        <v>0</v>
      </c>
      <c r="S67" s="30">
        <v>0</v>
      </c>
      <c r="T67" s="30">
        <v>259104</v>
      </c>
      <c r="U67" s="30">
        <v>253922</v>
      </c>
      <c r="V67" s="31">
        <v>1222387482</v>
      </c>
      <c r="W67" s="32">
        <v>0</v>
      </c>
      <c r="X67" s="33"/>
      <c r="Y67" s="33"/>
      <c r="Z67" s="30">
        <v>0</v>
      </c>
      <c r="AA67" s="33"/>
      <c r="AB67" s="33"/>
      <c r="AC67" s="16">
        <v>45351</v>
      </c>
    </row>
    <row r="68" spans="1:29" x14ac:dyDescent="0.35">
      <c r="A68" s="15">
        <v>815000253</v>
      </c>
      <c r="B68" s="15" t="s">
        <v>11</v>
      </c>
      <c r="C68" s="15" t="s">
        <v>10</v>
      </c>
      <c r="D68" s="15">
        <v>100495</v>
      </c>
      <c r="E68" s="15" t="s">
        <v>82</v>
      </c>
      <c r="F68" s="15" t="str">
        <f t="shared" si="1"/>
        <v>815000253_FE01100495</v>
      </c>
      <c r="G68" s="16">
        <v>45334</v>
      </c>
      <c r="H68" s="17">
        <v>45343</v>
      </c>
      <c r="I68" s="17">
        <v>45352.291666666664</v>
      </c>
      <c r="J68" s="18">
        <v>157200</v>
      </c>
      <c r="K68" s="18">
        <v>157200</v>
      </c>
      <c r="L68" s="15" t="s">
        <v>12</v>
      </c>
      <c r="M68" s="19" t="s">
        <v>13</v>
      </c>
      <c r="N68" s="37" t="s">
        <v>120</v>
      </c>
      <c r="O68" s="30">
        <v>157200</v>
      </c>
      <c r="P68" s="30">
        <v>0</v>
      </c>
      <c r="Q68" s="30">
        <v>157200</v>
      </c>
      <c r="R68" s="30">
        <v>0</v>
      </c>
      <c r="S68" s="30">
        <v>0</v>
      </c>
      <c r="T68" s="30">
        <v>157200</v>
      </c>
      <c r="U68" s="30">
        <v>0</v>
      </c>
      <c r="V68" s="31"/>
      <c r="W68" s="32">
        <v>0</v>
      </c>
      <c r="X68" s="33"/>
      <c r="Y68" s="33"/>
      <c r="Z68" s="30">
        <v>0</v>
      </c>
      <c r="AA68" s="33"/>
      <c r="AB68" s="33"/>
      <c r="AC68" s="16">
        <v>45351</v>
      </c>
    </row>
    <row r="69" spans="1:29" x14ac:dyDescent="0.35">
      <c r="A69" s="15">
        <v>815000253</v>
      </c>
      <c r="B69" s="15" t="s">
        <v>11</v>
      </c>
      <c r="C69" s="15" t="s">
        <v>10</v>
      </c>
      <c r="D69" s="15">
        <v>100496</v>
      </c>
      <c r="E69" s="15" t="s">
        <v>83</v>
      </c>
      <c r="F69" s="15" t="str">
        <f t="shared" si="1"/>
        <v>815000253_FE01100496</v>
      </c>
      <c r="G69" s="16">
        <v>45334</v>
      </c>
      <c r="H69" s="17">
        <v>45343</v>
      </c>
      <c r="I69" s="17">
        <v>45352.291666666664</v>
      </c>
      <c r="J69" s="18">
        <v>179022</v>
      </c>
      <c r="K69" s="18">
        <v>179022</v>
      </c>
      <c r="L69" s="15" t="s">
        <v>12</v>
      </c>
      <c r="M69" s="19" t="s">
        <v>13</v>
      </c>
      <c r="N69" s="37" t="s">
        <v>120</v>
      </c>
      <c r="O69" s="30">
        <v>179022</v>
      </c>
      <c r="P69" s="30">
        <v>0</v>
      </c>
      <c r="Q69" s="30">
        <v>179022</v>
      </c>
      <c r="R69" s="30">
        <v>0</v>
      </c>
      <c r="S69" s="30">
        <v>0</v>
      </c>
      <c r="T69" s="30">
        <v>179022</v>
      </c>
      <c r="U69" s="30">
        <v>0</v>
      </c>
      <c r="V69" s="31"/>
      <c r="W69" s="32">
        <v>0</v>
      </c>
      <c r="X69" s="33"/>
      <c r="Y69" s="33"/>
      <c r="Z69" s="30">
        <v>0</v>
      </c>
      <c r="AA69" s="33"/>
      <c r="AB69" s="33"/>
      <c r="AC69" s="16">
        <v>45351</v>
      </c>
    </row>
    <row r="70" spans="1:29" x14ac:dyDescent="0.35">
      <c r="A70" s="15">
        <v>815000253</v>
      </c>
      <c r="B70" s="15" t="s">
        <v>11</v>
      </c>
      <c r="C70" s="15" t="s">
        <v>10</v>
      </c>
      <c r="D70" s="15">
        <v>100497</v>
      </c>
      <c r="E70" s="15" t="s">
        <v>84</v>
      </c>
      <c r="F70" s="15" t="str">
        <f t="shared" si="1"/>
        <v>815000253_FE01100497</v>
      </c>
      <c r="G70" s="16">
        <v>45334</v>
      </c>
      <c r="H70" s="17">
        <v>45343</v>
      </c>
      <c r="I70" s="17">
        <v>45352.291666666664</v>
      </c>
      <c r="J70" s="18">
        <v>268660</v>
      </c>
      <c r="K70" s="18">
        <v>268660</v>
      </c>
      <c r="L70" s="15" t="s">
        <v>12</v>
      </c>
      <c r="M70" s="19" t="s">
        <v>13</v>
      </c>
      <c r="N70" s="37" t="s">
        <v>120</v>
      </c>
      <c r="O70" s="30">
        <v>268660</v>
      </c>
      <c r="P70" s="30">
        <v>0</v>
      </c>
      <c r="Q70" s="30">
        <v>268660</v>
      </c>
      <c r="R70" s="30">
        <v>0</v>
      </c>
      <c r="S70" s="30">
        <v>0</v>
      </c>
      <c r="T70" s="30">
        <v>268660</v>
      </c>
      <c r="U70" s="30">
        <v>0</v>
      </c>
      <c r="V70" s="31"/>
      <c r="W70" s="32">
        <v>0</v>
      </c>
      <c r="X70" s="33"/>
      <c r="Y70" s="33"/>
      <c r="Z70" s="30">
        <v>0</v>
      </c>
      <c r="AA70" s="33"/>
      <c r="AB70" s="33"/>
      <c r="AC70" s="16">
        <v>45351</v>
      </c>
    </row>
    <row r="71" spans="1:29" x14ac:dyDescent="0.35">
      <c r="A71" s="15">
        <v>815000253</v>
      </c>
      <c r="B71" s="15" t="s">
        <v>11</v>
      </c>
      <c r="C71" s="15" t="s">
        <v>10</v>
      </c>
      <c r="D71" s="15">
        <v>100498</v>
      </c>
      <c r="E71" s="15" t="s">
        <v>85</v>
      </c>
      <c r="F71" s="15" t="str">
        <f t="shared" si="1"/>
        <v>815000253_FE01100498</v>
      </c>
      <c r="G71" s="16">
        <v>45334</v>
      </c>
      <c r="H71" s="17">
        <v>45343</v>
      </c>
      <c r="I71" s="17">
        <v>45352.291666666664</v>
      </c>
      <c r="J71" s="18">
        <v>299020</v>
      </c>
      <c r="K71" s="18">
        <v>299020</v>
      </c>
      <c r="L71" s="15" t="s">
        <v>12</v>
      </c>
      <c r="M71" s="19" t="s">
        <v>13</v>
      </c>
      <c r="N71" s="37" t="s">
        <v>120</v>
      </c>
      <c r="O71" s="30">
        <v>299020</v>
      </c>
      <c r="P71" s="30">
        <v>0</v>
      </c>
      <c r="Q71" s="30">
        <v>299020</v>
      </c>
      <c r="R71" s="30">
        <v>0</v>
      </c>
      <c r="S71" s="30">
        <v>0</v>
      </c>
      <c r="T71" s="30">
        <v>299020</v>
      </c>
      <c r="U71" s="30">
        <v>0</v>
      </c>
      <c r="V71" s="31"/>
      <c r="W71" s="32">
        <v>0</v>
      </c>
      <c r="X71" s="33"/>
      <c r="Y71" s="33"/>
      <c r="Z71" s="30">
        <v>0</v>
      </c>
      <c r="AA71" s="33"/>
      <c r="AB71" s="33"/>
      <c r="AC71" s="16">
        <v>45351</v>
      </c>
    </row>
    <row r="72" spans="1:29" x14ac:dyDescent="0.35">
      <c r="A72" s="15">
        <v>815000253</v>
      </c>
      <c r="B72" s="15" t="s">
        <v>11</v>
      </c>
      <c r="C72" s="15" t="s">
        <v>10</v>
      </c>
      <c r="D72" s="15">
        <v>100499</v>
      </c>
      <c r="E72" s="15" t="s">
        <v>86</v>
      </c>
      <c r="F72" s="15" t="str">
        <f t="shared" si="1"/>
        <v>815000253_FE01100499</v>
      </c>
      <c r="G72" s="16">
        <v>45334</v>
      </c>
      <c r="H72" s="17">
        <v>45343</v>
      </c>
      <c r="I72" s="17">
        <v>45352.291666666664</v>
      </c>
      <c r="J72" s="18">
        <v>243861</v>
      </c>
      <c r="K72" s="18">
        <v>243861</v>
      </c>
      <c r="L72" s="15" t="s">
        <v>12</v>
      </c>
      <c r="M72" s="19" t="s">
        <v>13</v>
      </c>
      <c r="N72" s="37" t="s">
        <v>120</v>
      </c>
      <c r="O72" s="30">
        <v>243861</v>
      </c>
      <c r="P72" s="30">
        <v>0</v>
      </c>
      <c r="Q72" s="30">
        <v>243861</v>
      </c>
      <c r="R72" s="30">
        <v>0</v>
      </c>
      <c r="S72" s="30">
        <v>0</v>
      </c>
      <c r="T72" s="30">
        <v>243861</v>
      </c>
      <c r="U72" s="30">
        <v>0</v>
      </c>
      <c r="V72" s="31"/>
      <c r="W72" s="32">
        <v>0</v>
      </c>
      <c r="X72" s="33"/>
      <c r="Y72" s="33"/>
      <c r="Z72" s="30">
        <v>0</v>
      </c>
      <c r="AA72" s="33"/>
      <c r="AB72" s="33"/>
      <c r="AC72" s="16">
        <v>45351</v>
      </c>
    </row>
    <row r="73" spans="1:29" x14ac:dyDescent="0.35">
      <c r="A73" s="15">
        <v>815000253</v>
      </c>
      <c r="B73" s="15" t="s">
        <v>11</v>
      </c>
      <c r="C73" s="15" t="s">
        <v>10</v>
      </c>
      <c r="D73" s="15">
        <v>100500</v>
      </c>
      <c r="E73" s="15" t="s">
        <v>87</v>
      </c>
      <c r="F73" s="15" t="str">
        <f t="shared" si="1"/>
        <v>815000253_FE01100500</v>
      </c>
      <c r="G73" s="16">
        <v>45334</v>
      </c>
      <c r="H73" s="17">
        <v>45343</v>
      </c>
      <c r="I73" s="17">
        <v>45366.375542974536</v>
      </c>
      <c r="J73" s="18">
        <v>188950</v>
      </c>
      <c r="K73" s="18">
        <v>188950</v>
      </c>
      <c r="L73" s="15" t="s">
        <v>12</v>
      </c>
      <c r="M73" s="19" t="s">
        <v>13</v>
      </c>
      <c r="N73" s="37" t="s">
        <v>122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1"/>
      <c r="W73" s="32">
        <v>0</v>
      </c>
      <c r="X73" s="33"/>
      <c r="Y73" s="33"/>
      <c r="Z73" s="30">
        <v>0</v>
      </c>
      <c r="AA73" s="33"/>
      <c r="AB73" s="33"/>
      <c r="AC73" s="16">
        <v>45351</v>
      </c>
    </row>
    <row r="74" spans="1:29" x14ac:dyDescent="0.35">
      <c r="A74" s="15">
        <v>815000253</v>
      </c>
      <c r="B74" s="15" t="s">
        <v>11</v>
      </c>
      <c r="C74" s="15" t="s">
        <v>10</v>
      </c>
      <c r="D74" s="15">
        <v>100501</v>
      </c>
      <c r="E74" s="15" t="s">
        <v>88</v>
      </c>
      <c r="F74" s="15" t="str">
        <f t="shared" si="1"/>
        <v>815000253_FE01100501</v>
      </c>
      <c r="G74" s="16">
        <v>45334</v>
      </c>
      <c r="H74" s="17">
        <v>45343</v>
      </c>
      <c r="I74" s="17">
        <v>45366.375542974536</v>
      </c>
      <c r="J74" s="18">
        <v>276970</v>
      </c>
      <c r="K74" s="18">
        <v>276970</v>
      </c>
      <c r="L74" s="15" t="s">
        <v>12</v>
      </c>
      <c r="M74" s="19" t="s">
        <v>13</v>
      </c>
      <c r="N74" s="37" t="s">
        <v>122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1"/>
      <c r="W74" s="32">
        <v>0</v>
      </c>
      <c r="X74" s="33"/>
      <c r="Y74" s="33"/>
      <c r="Z74" s="30">
        <v>0</v>
      </c>
      <c r="AA74" s="33"/>
      <c r="AB74" s="33"/>
      <c r="AC74" s="16">
        <v>45351</v>
      </c>
    </row>
    <row r="75" spans="1:29" x14ac:dyDescent="0.35">
      <c r="A75" s="15">
        <v>815000253</v>
      </c>
      <c r="B75" s="15" t="s">
        <v>11</v>
      </c>
      <c r="C75" s="15" t="s">
        <v>10</v>
      </c>
      <c r="D75" s="15">
        <v>100502</v>
      </c>
      <c r="E75" s="15" t="s">
        <v>89</v>
      </c>
      <c r="F75" s="15" t="str">
        <f t="shared" si="1"/>
        <v>815000253_FE01100502</v>
      </c>
      <c r="G75" s="16">
        <v>45334</v>
      </c>
      <c r="H75" s="17">
        <v>45343</v>
      </c>
      <c r="I75" s="17">
        <v>45352.291666666664</v>
      </c>
      <c r="J75" s="18">
        <v>430900</v>
      </c>
      <c r="K75" s="18">
        <v>430900</v>
      </c>
      <c r="L75" s="15" t="s">
        <v>12</v>
      </c>
      <c r="M75" s="19" t="s">
        <v>13</v>
      </c>
      <c r="N75" s="37" t="s">
        <v>120</v>
      </c>
      <c r="O75" s="30">
        <v>430900</v>
      </c>
      <c r="P75" s="30">
        <v>0</v>
      </c>
      <c r="Q75" s="30">
        <v>430900</v>
      </c>
      <c r="R75" s="30">
        <v>0</v>
      </c>
      <c r="S75" s="30">
        <v>0</v>
      </c>
      <c r="T75" s="30">
        <v>430900</v>
      </c>
      <c r="U75" s="30">
        <v>0</v>
      </c>
      <c r="V75" s="31"/>
      <c r="W75" s="32">
        <v>0</v>
      </c>
      <c r="X75" s="33"/>
      <c r="Y75" s="33"/>
      <c r="Z75" s="30">
        <v>0</v>
      </c>
      <c r="AA75" s="33"/>
      <c r="AB75" s="33"/>
      <c r="AC75" s="16">
        <v>45351</v>
      </c>
    </row>
    <row r="76" spans="1:29" x14ac:dyDescent="0.35">
      <c r="A76" s="15">
        <v>815000253</v>
      </c>
      <c r="B76" s="15" t="s">
        <v>11</v>
      </c>
      <c r="C76" s="15" t="s">
        <v>10</v>
      </c>
      <c r="D76" s="15">
        <v>100503</v>
      </c>
      <c r="E76" s="15" t="s">
        <v>90</v>
      </c>
      <c r="F76" s="15" t="str">
        <f t="shared" si="1"/>
        <v>815000253_FE01100503</v>
      </c>
      <c r="G76" s="16">
        <v>45334</v>
      </c>
      <c r="H76" s="17">
        <v>45343</v>
      </c>
      <c r="I76" s="17">
        <v>45366.375542974536</v>
      </c>
      <c r="J76" s="18">
        <v>322450</v>
      </c>
      <c r="K76" s="18">
        <v>322450</v>
      </c>
      <c r="L76" s="15" t="s">
        <v>12</v>
      </c>
      <c r="M76" s="19" t="s">
        <v>13</v>
      </c>
      <c r="N76" s="37" t="s">
        <v>122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1"/>
      <c r="W76" s="32">
        <v>0</v>
      </c>
      <c r="X76" s="33"/>
      <c r="Y76" s="33"/>
      <c r="Z76" s="30">
        <v>0</v>
      </c>
      <c r="AA76" s="33"/>
      <c r="AB76" s="33"/>
      <c r="AC76" s="16">
        <v>45351</v>
      </c>
    </row>
    <row r="77" spans="1:29" x14ac:dyDescent="0.35">
      <c r="A77" s="15">
        <v>815000253</v>
      </c>
      <c r="B77" s="15" t="s">
        <v>11</v>
      </c>
      <c r="C77" s="15" t="s">
        <v>10</v>
      </c>
      <c r="D77" s="15">
        <v>100504</v>
      </c>
      <c r="E77" s="15" t="s">
        <v>91</v>
      </c>
      <c r="F77" s="15" t="str">
        <f t="shared" si="1"/>
        <v>815000253_FE01100504</v>
      </c>
      <c r="G77" s="16">
        <v>45334</v>
      </c>
      <c r="H77" s="17">
        <v>45343</v>
      </c>
      <c r="I77" s="17">
        <v>45366.375542974536</v>
      </c>
      <c r="J77" s="18">
        <v>180029</v>
      </c>
      <c r="K77" s="18">
        <v>180029</v>
      </c>
      <c r="L77" s="15" t="s">
        <v>12</v>
      </c>
      <c r="M77" s="19" t="s">
        <v>13</v>
      </c>
      <c r="N77" s="37" t="s">
        <v>122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1"/>
      <c r="W77" s="32">
        <v>0</v>
      </c>
      <c r="X77" s="33"/>
      <c r="Y77" s="33"/>
      <c r="Z77" s="30">
        <v>0</v>
      </c>
      <c r="AA77" s="33"/>
      <c r="AB77" s="33"/>
      <c r="AC77" s="16">
        <v>45351</v>
      </c>
    </row>
    <row r="78" spans="1:29" x14ac:dyDescent="0.35">
      <c r="A78" s="15">
        <v>815000253</v>
      </c>
      <c r="B78" s="15" t="s">
        <v>11</v>
      </c>
      <c r="C78" s="15" t="s">
        <v>10</v>
      </c>
      <c r="D78" s="15">
        <v>100505</v>
      </c>
      <c r="E78" s="15" t="s">
        <v>92</v>
      </c>
      <c r="F78" s="15" t="str">
        <f t="shared" si="1"/>
        <v>815000253_FE01100505</v>
      </c>
      <c r="G78" s="16">
        <v>45334</v>
      </c>
      <c r="H78" s="17">
        <v>45343</v>
      </c>
      <c r="I78" s="17">
        <v>45366.375542974536</v>
      </c>
      <c r="J78" s="18">
        <v>173234</v>
      </c>
      <c r="K78" s="18">
        <v>173234</v>
      </c>
      <c r="L78" s="15" t="s">
        <v>12</v>
      </c>
      <c r="M78" s="19" t="s">
        <v>13</v>
      </c>
      <c r="N78" s="37" t="s">
        <v>122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1"/>
      <c r="W78" s="32">
        <v>0</v>
      </c>
      <c r="X78" s="33"/>
      <c r="Y78" s="33"/>
      <c r="Z78" s="30">
        <v>0</v>
      </c>
      <c r="AA78" s="33"/>
      <c r="AB78" s="33"/>
      <c r="AC78" s="16">
        <v>45351</v>
      </c>
    </row>
    <row r="79" spans="1:29" x14ac:dyDescent="0.35">
      <c r="A79" s="15">
        <v>815000253</v>
      </c>
      <c r="B79" s="15" t="s">
        <v>11</v>
      </c>
      <c r="C79" s="15" t="s">
        <v>10</v>
      </c>
      <c r="D79" s="15">
        <v>100506</v>
      </c>
      <c r="E79" s="15" t="s">
        <v>93</v>
      </c>
      <c r="F79" s="15" t="str">
        <f t="shared" si="1"/>
        <v>815000253_FE01100506</v>
      </c>
      <c r="G79" s="16">
        <v>45334</v>
      </c>
      <c r="H79" s="17">
        <v>45343</v>
      </c>
      <c r="I79" s="17">
        <v>45366.371350347225</v>
      </c>
      <c r="J79" s="18">
        <v>193400</v>
      </c>
      <c r="K79" s="18">
        <v>193400</v>
      </c>
      <c r="L79" s="15" t="s">
        <v>12</v>
      </c>
      <c r="M79" s="19" t="s">
        <v>13</v>
      </c>
      <c r="N79" s="37" t="s">
        <v>122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1"/>
      <c r="W79" s="32">
        <v>0</v>
      </c>
      <c r="X79" s="33"/>
      <c r="Y79" s="33"/>
      <c r="Z79" s="30">
        <v>0</v>
      </c>
      <c r="AA79" s="33"/>
      <c r="AB79" s="33"/>
      <c r="AC79" s="16">
        <v>45351</v>
      </c>
    </row>
    <row r="80" spans="1:29" x14ac:dyDescent="0.35">
      <c r="A80" s="15">
        <v>815000253</v>
      </c>
      <c r="B80" s="15" t="s">
        <v>11</v>
      </c>
      <c r="C80" s="15" t="s">
        <v>10</v>
      </c>
      <c r="D80" s="15">
        <v>100507</v>
      </c>
      <c r="E80" s="15" t="s">
        <v>94</v>
      </c>
      <c r="F80" s="15" t="str">
        <f t="shared" si="1"/>
        <v>815000253_FE01100507</v>
      </c>
      <c r="G80" s="16">
        <v>45334</v>
      </c>
      <c r="H80" s="17">
        <v>45343</v>
      </c>
      <c r="I80" s="17">
        <v>45366.371350347225</v>
      </c>
      <c r="J80" s="18">
        <v>611422</v>
      </c>
      <c r="K80" s="18">
        <v>611422</v>
      </c>
      <c r="L80" s="15" t="s">
        <v>12</v>
      </c>
      <c r="M80" s="19" t="s">
        <v>13</v>
      </c>
      <c r="N80" s="37" t="s">
        <v>122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1"/>
      <c r="W80" s="32">
        <v>0</v>
      </c>
      <c r="X80" s="33"/>
      <c r="Y80" s="33"/>
      <c r="Z80" s="30">
        <v>0</v>
      </c>
      <c r="AA80" s="33"/>
      <c r="AB80" s="33"/>
      <c r="AC80" s="16">
        <v>45351</v>
      </c>
    </row>
    <row r="81" spans="1:29" x14ac:dyDescent="0.35">
      <c r="A81" s="15">
        <v>815000253</v>
      </c>
      <c r="B81" s="15" t="s">
        <v>11</v>
      </c>
      <c r="C81" s="15" t="s">
        <v>10</v>
      </c>
      <c r="D81" s="15">
        <v>100508</v>
      </c>
      <c r="E81" s="15" t="s">
        <v>95</v>
      </c>
      <c r="F81" s="15" t="str">
        <f t="shared" si="1"/>
        <v>815000253_FE01100508</v>
      </c>
      <c r="G81" s="16">
        <v>45334</v>
      </c>
      <c r="H81" s="17">
        <v>45343</v>
      </c>
      <c r="I81" s="17">
        <v>45366.371350347225</v>
      </c>
      <c r="J81" s="18">
        <v>104864</v>
      </c>
      <c r="K81" s="18">
        <v>104864</v>
      </c>
      <c r="L81" s="15" t="s">
        <v>12</v>
      </c>
      <c r="M81" s="19" t="s">
        <v>13</v>
      </c>
      <c r="N81" s="37" t="s">
        <v>122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1"/>
      <c r="W81" s="32">
        <v>0</v>
      </c>
      <c r="X81" s="33"/>
      <c r="Y81" s="33"/>
      <c r="Z81" s="30">
        <v>0</v>
      </c>
      <c r="AA81" s="33"/>
      <c r="AB81" s="33"/>
      <c r="AC81" s="16">
        <v>45351</v>
      </c>
    </row>
    <row r="82" spans="1:29" x14ac:dyDescent="0.35">
      <c r="A82" s="15">
        <v>815000253</v>
      </c>
      <c r="B82" s="15" t="s">
        <v>11</v>
      </c>
      <c r="C82" s="15" t="s">
        <v>10</v>
      </c>
      <c r="D82" s="15">
        <v>100509</v>
      </c>
      <c r="E82" s="15" t="s">
        <v>96</v>
      </c>
      <c r="F82" s="15" t="str">
        <f t="shared" si="1"/>
        <v>815000253_FE01100509</v>
      </c>
      <c r="G82" s="16">
        <v>45334</v>
      </c>
      <c r="H82" s="17">
        <v>45343</v>
      </c>
      <c r="I82" s="17">
        <v>45366.371350347225</v>
      </c>
      <c r="J82" s="18">
        <v>323739</v>
      </c>
      <c r="K82" s="18">
        <v>323739</v>
      </c>
      <c r="L82" s="15" t="s">
        <v>12</v>
      </c>
      <c r="M82" s="19" t="s">
        <v>13</v>
      </c>
      <c r="N82" s="37" t="s">
        <v>122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1"/>
      <c r="W82" s="32">
        <v>0</v>
      </c>
      <c r="X82" s="33"/>
      <c r="Y82" s="33"/>
      <c r="Z82" s="30">
        <v>0</v>
      </c>
      <c r="AA82" s="33"/>
      <c r="AB82" s="33"/>
      <c r="AC82" s="16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1" xr:uid="{4B539F57-05D3-4457-89A4-903EC5AD72D7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5E31-BF1C-46C4-8448-0BC92C386F55}">
  <dimension ref="B1:N44"/>
  <sheetViews>
    <sheetView showGridLines="0" tabSelected="1" topLeftCell="A9" zoomScale="80" zoomScaleNormal="80" workbookViewId="0">
      <selection activeCell="C24" sqref="C24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123</v>
      </c>
      <c r="E2" s="42"/>
      <c r="F2" s="42"/>
      <c r="G2" s="42"/>
      <c r="H2" s="42"/>
      <c r="I2" s="43"/>
      <c r="J2" s="44" t="s">
        <v>124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125</v>
      </c>
      <c r="E4" s="42"/>
      <c r="F4" s="42"/>
      <c r="G4" s="42"/>
      <c r="H4" s="42"/>
      <c r="I4" s="43"/>
      <c r="J4" s="44" t="s">
        <v>126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157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168</v>
      </c>
      <c r="J11" s="58"/>
    </row>
    <row r="12" spans="2:10" ht="13" x14ac:dyDescent="0.3">
      <c r="B12" s="57"/>
      <c r="C12" s="59" t="s">
        <v>158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161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162</v>
      </c>
      <c r="D16" s="60"/>
      <c r="G16" s="62"/>
      <c r="H16" s="64" t="s">
        <v>127</v>
      </c>
      <c r="I16" s="64" t="s">
        <v>128</v>
      </c>
      <c r="J16" s="58"/>
    </row>
    <row r="17" spans="2:14" ht="13" x14ac:dyDescent="0.3">
      <c r="B17" s="57"/>
      <c r="C17" s="59" t="s">
        <v>129</v>
      </c>
      <c r="D17" s="59"/>
      <c r="E17" s="59"/>
      <c r="F17" s="59"/>
      <c r="G17" s="62"/>
      <c r="H17" s="65">
        <v>81</v>
      </c>
      <c r="I17" s="66">
        <v>15133837</v>
      </c>
      <c r="J17" s="58"/>
    </row>
    <row r="18" spans="2:14" x14ac:dyDescent="0.25">
      <c r="B18" s="57"/>
      <c r="C18" s="38" t="s">
        <v>130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131</v>
      </c>
      <c r="G19" s="62"/>
      <c r="H19" s="68">
        <v>5</v>
      </c>
      <c r="I19" s="69">
        <v>1093273</v>
      </c>
      <c r="J19" s="58"/>
    </row>
    <row r="20" spans="2:14" x14ac:dyDescent="0.25">
      <c r="B20" s="57"/>
      <c r="C20" s="38" t="s">
        <v>132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133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134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135</v>
      </c>
      <c r="D23" s="59"/>
      <c r="E23" s="59"/>
      <c r="F23" s="59"/>
      <c r="H23" s="75">
        <f>H18+H19+H20+H21+H22</f>
        <v>5</v>
      </c>
      <c r="I23" s="76">
        <f>I18+I19+I20+I21+I22</f>
        <v>1093273</v>
      </c>
      <c r="J23" s="58"/>
    </row>
    <row r="24" spans="2:14" x14ac:dyDescent="0.25">
      <c r="B24" s="57"/>
      <c r="C24" s="38" t="s">
        <v>136</v>
      </c>
      <c r="H24" s="70">
        <v>67</v>
      </c>
      <c r="I24" s="71">
        <v>11665506</v>
      </c>
      <c r="J24" s="58"/>
    </row>
    <row r="25" spans="2:14" ht="13" thickBot="1" x14ac:dyDescent="0.3">
      <c r="B25" s="57"/>
      <c r="C25" s="38" t="s">
        <v>137</v>
      </c>
      <c r="H25" s="73">
        <v>9</v>
      </c>
      <c r="I25" s="74">
        <v>2375058</v>
      </c>
      <c r="J25" s="58"/>
    </row>
    <row r="26" spans="2:14" ht="13" x14ac:dyDescent="0.3">
      <c r="B26" s="57"/>
      <c r="C26" s="59" t="s">
        <v>138</v>
      </c>
      <c r="D26" s="59"/>
      <c r="E26" s="59"/>
      <c r="F26" s="59"/>
      <c r="H26" s="75">
        <f>H24+H25</f>
        <v>76</v>
      </c>
      <c r="I26" s="76">
        <f>I24+I25</f>
        <v>14040564</v>
      </c>
      <c r="J26" s="58"/>
    </row>
    <row r="27" spans="2:14" ht="13.5" thickBot="1" x14ac:dyDescent="0.35">
      <c r="B27" s="57"/>
      <c r="C27" s="62" t="s">
        <v>139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140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141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81</v>
      </c>
      <c r="I31" s="69">
        <f>I23+I26+I28</f>
        <v>15133837</v>
      </c>
      <c r="J31" s="80"/>
    </row>
    <row r="32" spans="2:14" ht="9.75" customHeight="1" x14ac:dyDescent="0.35">
      <c r="B32" s="57"/>
      <c r="C32" s="62"/>
      <c r="D32" s="62"/>
      <c r="E32" s="62"/>
      <c r="F32" s="62"/>
      <c r="G32" s="84"/>
      <c r="H32" s="85"/>
      <c r="I32" s="86"/>
      <c r="J32" s="80"/>
      <c r="L32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159</v>
      </c>
      <c r="D38" s="84"/>
      <c r="E38" s="62"/>
      <c r="F38" s="62"/>
      <c r="G38" s="62"/>
      <c r="H38" s="91" t="s">
        <v>142</v>
      </c>
      <c r="I38" s="84"/>
      <c r="J38" s="80"/>
    </row>
    <row r="39" spans="2:10" ht="13" x14ac:dyDescent="0.3">
      <c r="B39" s="57"/>
      <c r="C39" s="77" t="s">
        <v>160</v>
      </c>
      <c r="D39" s="62"/>
      <c r="E39" s="62"/>
      <c r="F39" s="62"/>
      <c r="G39" s="62"/>
      <c r="H39" s="77" t="s">
        <v>143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144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145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38665-1FD8-406D-A4F3-0884215B2D48}">
  <dimension ref="B1:WUK31"/>
  <sheetViews>
    <sheetView showGridLines="0" zoomScale="80" zoomScaleNormal="80" zoomScaleSheetLayoutView="100" workbookViewId="0">
      <selection activeCell="M31" sqref="M31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146</v>
      </c>
      <c r="E2" s="42"/>
      <c r="F2" s="42"/>
      <c r="G2" s="42"/>
      <c r="H2" s="42"/>
      <c r="I2" s="43"/>
      <c r="J2" s="44" t="s">
        <v>124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147</v>
      </c>
    </row>
    <row r="5" spans="2:10 16102:16105" ht="13" x14ac:dyDescent="0.25">
      <c r="B5" s="45"/>
      <c r="C5" s="46"/>
      <c r="D5" s="97" t="s">
        <v>148</v>
      </c>
      <c r="E5" s="98"/>
      <c r="F5" s="98"/>
      <c r="G5" s="98"/>
      <c r="H5" s="98"/>
      <c r="I5" s="99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149</v>
      </c>
      <c r="WUJ6" s="38" t="s">
        <v>150</v>
      </c>
      <c r="WUK6" s="61">
        <f ca="1">+TODAY()</f>
        <v>45373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157</v>
      </c>
      <c r="D9" s="61"/>
      <c r="E9" s="60"/>
      <c r="J9" s="58"/>
    </row>
    <row r="10" spans="2:10 16102:16105" x14ac:dyDescent="0.25">
      <c r="B10" s="57"/>
      <c r="J10" s="58"/>
    </row>
    <row r="11" spans="2:10 16102:16105" ht="13" x14ac:dyDescent="0.3">
      <c r="B11" s="57"/>
      <c r="C11" s="59" t="s">
        <v>168</v>
      </c>
      <c r="J11" s="58"/>
    </row>
    <row r="12" spans="2:10 16102:16105" ht="13" x14ac:dyDescent="0.3">
      <c r="B12" s="57"/>
      <c r="C12" s="59" t="s">
        <v>158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151</v>
      </c>
      <c r="J14" s="58"/>
    </row>
    <row r="15" spans="2:10 16102:16105" x14ac:dyDescent="0.25">
      <c r="B15" s="57"/>
      <c r="C15" s="63"/>
      <c r="J15" s="58"/>
    </row>
    <row r="16" spans="2:10 16102:16105" ht="13" x14ac:dyDescent="0.3">
      <c r="B16" s="57"/>
      <c r="C16" s="100" t="s">
        <v>163</v>
      </c>
      <c r="D16" s="60"/>
      <c r="H16" s="101" t="s">
        <v>152</v>
      </c>
      <c r="I16" s="101" t="s">
        <v>153</v>
      </c>
      <c r="J16" s="58"/>
    </row>
    <row r="17" spans="2:10" ht="13" x14ac:dyDescent="0.3">
      <c r="B17" s="57"/>
      <c r="C17" s="59" t="s">
        <v>129</v>
      </c>
      <c r="D17" s="59"/>
      <c r="E17" s="59"/>
      <c r="F17" s="59"/>
      <c r="H17" s="102">
        <f>H23</f>
        <v>5</v>
      </c>
      <c r="I17" s="103">
        <f>I23</f>
        <v>1093273</v>
      </c>
      <c r="J17" s="58"/>
    </row>
    <row r="18" spans="2:10" x14ac:dyDescent="0.25">
      <c r="B18" s="57"/>
      <c r="C18" s="38" t="s">
        <v>130</v>
      </c>
      <c r="H18" s="104">
        <v>0</v>
      </c>
      <c r="I18" s="105">
        <v>0</v>
      </c>
      <c r="J18" s="58"/>
    </row>
    <row r="19" spans="2:10" x14ac:dyDescent="0.25">
      <c r="B19" s="57"/>
      <c r="C19" s="38" t="s">
        <v>131</v>
      </c>
      <c r="H19" s="104">
        <v>5</v>
      </c>
      <c r="I19" s="105">
        <f>'FOR-CSA-018 '!I19</f>
        <v>1093273</v>
      </c>
      <c r="J19" s="58"/>
    </row>
    <row r="20" spans="2:10" x14ac:dyDescent="0.25">
      <c r="B20" s="57"/>
      <c r="C20" s="38" t="s">
        <v>132</v>
      </c>
      <c r="H20" s="104">
        <v>0</v>
      </c>
      <c r="I20" s="105">
        <v>0</v>
      </c>
      <c r="J20" s="58"/>
    </row>
    <row r="21" spans="2:10" x14ac:dyDescent="0.25">
      <c r="B21" s="57"/>
      <c r="C21" s="38" t="s">
        <v>133</v>
      </c>
      <c r="H21" s="104">
        <v>0</v>
      </c>
      <c r="I21" s="105">
        <v>0</v>
      </c>
      <c r="J21" s="58"/>
    </row>
    <row r="22" spans="2:10" x14ac:dyDescent="0.25">
      <c r="B22" s="57"/>
      <c r="C22" s="38" t="s">
        <v>154</v>
      </c>
      <c r="H22" s="106">
        <v>0</v>
      </c>
      <c r="I22" s="107">
        <v>0</v>
      </c>
      <c r="J22" s="58"/>
    </row>
    <row r="23" spans="2:10" ht="13" x14ac:dyDescent="0.3">
      <c r="B23" s="57"/>
      <c r="C23" s="59" t="s">
        <v>155</v>
      </c>
      <c r="D23" s="59"/>
      <c r="E23" s="59"/>
      <c r="F23" s="59"/>
      <c r="H23" s="104">
        <f>SUM(H18:H22)</f>
        <v>5</v>
      </c>
      <c r="I23" s="103">
        <f>(I18+I19+I20+I21+I22)</f>
        <v>1093273</v>
      </c>
      <c r="J23" s="58"/>
    </row>
    <row r="24" spans="2:10" ht="13.5" thickBot="1" x14ac:dyDescent="0.35">
      <c r="B24" s="57"/>
      <c r="C24" s="59"/>
      <c r="D24" s="59"/>
      <c r="H24" s="108"/>
      <c r="I24" s="109"/>
      <c r="J24" s="58"/>
    </row>
    <row r="25" spans="2:10" ht="15" thickTop="1" x14ac:dyDescent="0.35">
      <c r="B25" s="57"/>
      <c r="C25" s="59"/>
      <c r="D25" s="59"/>
      <c r="F25" s="110"/>
      <c r="H25" s="111"/>
      <c r="I25" s="112"/>
      <c r="J25" s="58"/>
    </row>
    <row r="26" spans="2:10" ht="13" x14ac:dyDescent="0.3">
      <c r="B26" s="57"/>
      <c r="C26" s="59"/>
      <c r="D26" s="59"/>
      <c r="H26" s="111"/>
      <c r="I26" s="112"/>
      <c r="J26" s="58"/>
    </row>
    <row r="27" spans="2:10" ht="13" x14ac:dyDescent="0.3">
      <c r="B27" s="57"/>
      <c r="C27" s="59"/>
      <c r="D27" s="59"/>
      <c r="H27" s="111"/>
      <c r="I27" s="112"/>
      <c r="J27" s="58"/>
    </row>
    <row r="28" spans="2:10" x14ac:dyDescent="0.25">
      <c r="B28" s="57"/>
      <c r="G28" s="111"/>
      <c r="H28" s="111"/>
      <c r="I28" s="111"/>
      <c r="J28" s="58"/>
    </row>
    <row r="29" spans="2:10" ht="13.5" thickBot="1" x14ac:dyDescent="0.35">
      <c r="B29" s="57"/>
      <c r="C29" s="113" t="s">
        <v>159</v>
      </c>
      <c r="D29" s="95"/>
      <c r="G29" s="113" t="s">
        <v>143</v>
      </c>
      <c r="H29" s="95"/>
      <c r="I29" s="111"/>
      <c r="J29" s="58"/>
    </row>
    <row r="30" spans="2:10" ht="13" x14ac:dyDescent="0.3">
      <c r="B30" s="57"/>
      <c r="C30" s="114" t="s">
        <v>160</v>
      </c>
      <c r="D30" s="111"/>
      <c r="G30" s="114" t="s">
        <v>156</v>
      </c>
      <c r="H30" s="111"/>
      <c r="I30" s="111"/>
      <c r="J30" s="58"/>
    </row>
    <row r="31" spans="2:10" ht="18.75" customHeight="1" thickBot="1" x14ac:dyDescent="0.3">
      <c r="B31" s="93"/>
      <c r="C31" s="94"/>
      <c r="D31" s="94"/>
      <c r="E31" s="94"/>
      <c r="F31" s="94"/>
      <c r="G31" s="95"/>
      <c r="H31" s="95"/>
      <c r="I31" s="95"/>
      <c r="J31" s="9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14A4C-A863-488D-A5F3-93129FB64E18}">
  <dimension ref="A3:C7"/>
  <sheetViews>
    <sheetView workbookViewId="0">
      <selection activeCell="B6" sqref="B6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115" t="s">
        <v>164</v>
      </c>
      <c r="B3" s="27" t="s">
        <v>166</v>
      </c>
      <c r="C3" s="27" t="s">
        <v>167</v>
      </c>
    </row>
    <row r="4" spans="1:3" x14ac:dyDescent="0.35">
      <c r="A4" s="116" t="s">
        <v>121</v>
      </c>
      <c r="B4" s="117">
        <v>5</v>
      </c>
      <c r="C4" s="26">
        <v>1093273</v>
      </c>
    </row>
    <row r="5" spans="1:3" x14ac:dyDescent="0.35">
      <c r="A5" s="116" t="s">
        <v>122</v>
      </c>
      <c r="B5" s="117">
        <v>9</v>
      </c>
      <c r="C5" s="26">
        <v>2375058</v>
      </c>
    </row>
    <row r="6" spans="1:3" x14ac:dyDescent="0.35">
      <c r="A6" s="116" t="s">
        <v>120</v>
      </c>
      <c r="B6" s="117">
        <v>67</v>
      </c>
      <c r="C6" s="26">
        <v>11665506</v>
      </c>
    </row>
    <row r="7" spans="1:3" x14ac:dyDescent="0.35">
      <c r="A7" s="116" t="s">
        <v>165</v>
      </c>
      <c r="B7" s="117">
        <v>81</v>
      </c>
      <c r="C7" s="26">
        <v>15133837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Stephaney Solarte Salinas</cp:lastModifiedBy>
  <cp:lastPrinted>2024-03-22T22:18:11Z</cp:lastPrinted>
  <dcterms:created xsi:type="dcterms:W3CDTF">2023-10-05T15:00:52Z</dcterms:created>
  <dcterms:modified xsi:type="dcterms:W3CDTF">2024-03-22T22:24:46Z</dcterms:modified>
</cp:coreProperties>
</file>