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192.168.1.3\Areas\CxPSalud\CARTERA\CARTERAS REVISADAS\REVISIÓN CARTERAS AÑO 2024\3. MARZO\NIT 800024390 DIME CLINICA NEUROCARDIOVASCULAR\"/>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CIRCULAR 030" sheetId="5" r:id="rId5"/>
  </sheets>
  <definedNames>
    <definedName name="_xlnm._FilterDatabase" localSheetId="2" hidden="1">'ESTADO DE CADA FACTURA'!$A$2:$AH$44</definedName>
  </definedNames>
  <calcPr calcId="152511"/>
  <pivotCaches>
    <pivotCache cacheId="34"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5" l="1"/>
  <c r="I17" i="5" s="1"/>
  <c r="H24" i="5"/>
  <c r="H17" i="5" s="1"/>
  <c r="WUK6" i="5"/>
  <c r="AE1" i="2" l="1"/>
  <c r="AB1" i="2"/>
  <c r="I24" i="4"/>
  <c r="H24" i="4"/>
  <c r="I29" i="4"/>
  <c r="H29" i="4"/>
  <c r="I27" i="4"/>
  <c r="H27" i="4"/>
  <c r="H32" i="4" l="1"/>
  <c r="I32" i="4"/>
  <c r="O1" i="2" l="1"/>
  <c r="X1" i="2" l="1"/>
  <c r="V1" i="2"/>
  <c r="U1" i="2" l="1"/>
  <c r="T1" i="2"/>
  <c r="S1" i="2"/>
  <c r="R1" i="2"/>
  <c r="N1" i="2"/>
  <c r="K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Z15" authorId="1" shapeId="0">
      <text>
        <r>
          <rPr>
            <b/>
            <sz val="9"/>
            <color indexed="81"/>
            <rFont val="Tahoma"/>
            <charset val="1"/>
          </rPr>
          <t>Paola Andrea Jimenez Prado:</t>
        </r>
        <r>
          <rPr>
            <sz val="9"/>
            <color indexed="81"/>
            <rFont val="Tahoma"/>
            <charset val="1"/>
          </rPr>
          <t xml:space="preserve">
SERVICIOS DEL 2%</t>
        </r>
      </text>
    </comment>
    <comment ref="X24" authorId="1" shapeId="0">
      <text>
        <r>
          <rPr>
            <b/>
            <sz val="9"/>
            <color indexed="81"/>
            <rFont val="Tahoma"/>
            <charset val="1"/>
          </rPr>
          <t>Paola Andrea Jimenez Prado:</t>
        </r>
        <r>
          <rPr>
            <sz val="9"/>
            <color indexed="81"/>
            <rFont val="Tahoma"/>
            <charset val="1"/>
          </rPr>
          <t xml:space="preserve">
ANT. SERVICIOS DE SALUD ALEXANDER RUIZ PENAGOS</t>
        </r>
      </text>
    </comment>
    <comment ref="AB24" authorId="1" shapeId="0">
      <text>
        <r>
          <rPr>
            <b/>
            <sz val="9"/>
            <color indexed="81"/>
            <rFont val="Tahoma"/>
            <charset val="1"/>
          </rPr>
          <t>Paola Andrea Jimenez Prado:</t>
        </r>
        <r>
          <rPr>
            <sz val="9"/>
            <color indexed="81"/>
            <rFont val="Tahoma"/>
            <charset val="1"/>
          </rPr>
          <t xml:space="preserve">
ANT. SERVICIOS DE SALUD RICARDO L BOAÑOS LLANOS</t>
        </r>
      </text>
    </comment>
    <comment ref="AE24" authorId="1" shapeId="0">
      <text>
        <r>
          <rPr>
            <b/>
            <sz val="9"/>
            <color indexed="81"/>
            <rFont val="Tahoma"/>
            <charset val="1"/>
          </rPr>
          <t>Paola Andrea Jimenez Prado:</t>
        </r>
        <r>
          <rPr>
            <sz val="9"/>
            <color indexed="81"/>
            <rFont val="Tahoma"/>
            <charset val="1"/>
          </rPr>
          <t xml:space="preserve">
ANT. SERVICIOS DE SALUD EVER SENEN ANGULO CABEZAS</t>
        </r>
      </text>
    </comment>
    <comment ref="Z28" authorId="1" shapeId="0">
      <text>
        <r>
          <rPr>
            <b/>
            <sz val="9"/>
            <color indexed="81"/>
            <rFont val="Tahoma"/>
            <charset val="1"/>
          </rPr>
          <t>Paola Andrea Jimenez Prado:</t>
        </r>
        <r>
          <rPr>
            <sz val="9"/>
            <color indexed="81"/>
            <rFont val="Tahoma"/>
            <charset val="1"/>
          </rPr>
          <t xml:space="preserve">
SERVICIOS DEL 2%</t>
        </r>
      </text>
    </comment>
    <comment ref="Z30" authorId="1" shapeId="0">
      <text>
        <r>
          <rPr>
            <b/>
            <sz val="9"/>
            <color indexed="81"/>
            <rFont val="Tahoma"/>
            <charset val="1"/>
          </rPr>
          <t>Paola Andrea Jimenez Prado:</t>
        </r>
        <r>
          <rPr>
            <sz val="9"/>
            <color indexed="81"/>
            <rFont val="Tahoma"/>
            <charset val="1"/>
          </rPr>
          <t xml:space="preserve">
SERVICIOS DEL 2%</t>
        </r>
      </text>
    </comment>
    <comment ref="Z31" authorId="1" shapeId="0">
      <text>
        <r>
          <rPr>
            <b/>
            <sz val="9"/>
            <color indexed="81"/>
            <rFont val="Tahoma"/>
            <charset val="1"/>
          </rPr>
          <t>Paola Andrea Jimenez Prado:</t>
        </r>
        <r>
          <rPr>
            <sz val="9"/>
            <color indexed="81"/>
            <rFont val="Tahoma"/>
            <charset val="1"/>
          </rPr>
          <t xml:space="preserve">
SERVICIOS DEL 2%</t>
        </r>
      </text>
    </comment>
    <comment ref="X32" authorId="1" shapeId="0">
      <text>
        <r>
          <rPr>
            <b/>
            <sz val="9"/>
            <color indexed="81"/>
            <rFont val="Tahoma"/>
            <family val="2"/>
          </rPr>
          <t>Paola Andrea Jimenez Prado:</t>
        </r>
        <r>
          <rPr>
            <sz val="9"/>
            <color indexed="81"/>
            <rFont val="Tahoma"/>
            <family val="2"/>
          </rPr>
          <t xml:space="preserve">
ANTICIPO SERVICIOS DE SALUD PABLO DE LA CRUZ CONTRERA</t>
        </r>
      </text>
    </comment>
  </commentList>
</comments>
</file>

<file path=xl/sharedStrings.xml><?xml version="1.0" encoding="utf-8"?>
<sst xmlns="http://schemas.openxmlformats.org/spreadsheetml/2006/main" count="521" uniqueCount="203">
  <si>
    <t>Prefijo Factura</t>
  </si>
  <si>
    <t>Numero Factura</t>
  </si>
  <si>
    <t>IPS Fecha factura</t>
  </si>
  <si>
    <t>IPS Fecha radicado</t>
  </si>
  <si>
    <t>IPS Valor Factura</t>
  </si>
  <si>
    <t>IPS Saldo Factura</t>
  </si>
  <si>
    <t>NIT IPS</t>
  </si>
  <si>
    <t>Tipo de Contrato</t>
  </si>
  <si>
    <t>Nombre IPS</t>
  </si>
  <si>
    <t>Sede / Ciudad</t>
  </si>
  <si>
    <t>Tipo de Prestación</t>
  </si>
  <si>
    <t>DIME CLINICA NEUROCARDIOVASCULAR S.A.</t>
  </si>
  <si>
    <t>FE</t>
  </si>
  <si>
    <t>CALI</t>
  </si>
  <si>
    <t>Alf+fac</t>
  </si>
  <si>
    <t>Llave</t>
  </si>
  <si>
    <t>FE78025</t>
  </si>
  <si>
    <t>800024390_FE78025</t>
  </si>
  <si>
    <t>FE78998</t>
  </si>
  <si>
    <t>800024390_FE78998</t>
  </si>
  <si>
    <t>FE105904</t>
  </si>
  <si>
    <t>800024390_FE105904</t>
  </si>
  <si>
    <t>FE111412</t>
  </si>
  <si>
    <t>800024390_FE111412</t>
  </si>
  <si>
    <t>FE111592</t>
  </si>
  <si>
    <t>800024390_FE111592</t>
  </si>
  <si>
    <t>FE113070</t>
  </si>
  <si>
    <t>800024390_FE113070</t>
  </si>
  <si>
    <t>FE136093</t>
  </si>
  <si>
    <t>800024390_FE136093</t>
  </si>
  <si>
    <t>FE150767</t>
  </si>
  <si>
    <t>800024390_FE150767</t>
  </si>
  <si>
    <t>FE154294</t>
  </si>
  <si>
    <t>800024390_FE154294</t>
  </si>
  <si>
    <t>FE213633</t>
  </si>
  <si>
    <t>800024390_FE213633</t>
  </si>
  <si>
    <t>FE223214</t>
  </si>
  <si>
    <t>800024390_FE223214</t>
  </si>
  <si>
    <t>FE246043</t>
  </si>
  <si>
    <t>800024390_FE246043</t>
  </si>
  <si>
    <t>FE247119</t>
  </si>
  <si>
    <t>800024390_FE247119</t>
  </si>
  <si>
    <t>FE266385</t>
  </si>
  <si>
    <t>800024390_FE266385</t>
  </si>
  <si>
    <t>FE271321</t>
  </si>
  <si>
    <t>800024390_FE271321</t>
  </si>
  <si>
    <t>FE271408</t>
  </si>
  <si>
    <t>800024390_FE271408</t>
  </si>
  <si>
    <t>FE273352</t>
  </si>
  <si>
    <t>800024390_FE273352</t>
  </si>
  <si>
    <t>FE273353</t>
  </si>
  <si>
    <t>800024390_FE273353</t>
  </si>
  <si>
    <t>FE275371</t>
  </si>
  <si>
    <t>800024390_FE275371</t>
  </si>
  <si>
    <t>FE275373</t>
  </si>
  <si>
    <t>800024390_FE275373</t>
  </si>
  <si>
    <t>FE275422</t>
  </si>
  <si>
    <t>800024390_FE275422</t>
  </si>
  <si>
    <t>FE275701</t>
  </si>
  <si>
    <t>800024390_FE275701</t>
  </si>
  <si>
    <t>FE276221</t>
  </si>
  <si>
    <t>800024390_FE276221</t>
  </si>
  <si>
    <t>FE282102</t>
  </si>
  <si>
    <t>800024390_FE282102</t>
  </si>
  <si>
    <t>FE283733</t>
  </si>
  <si>
    <t>800024390_FE283733</t>
  </si>
  <si>
    <t>FE286253</t>
  </si>
  <si>
    <t>800024390_FE286253</t>
  </si>
  <si>
    <t>FE289398</t>
  </si>
  <si>
    <t>800024390_FE289398</t>
  </si>
  <si>
    <t>FE290313</t>
  </si>
  <si>
    <t>800024390_FE290313</t>
  </si>
  <si>
    <t>FE291409</t>
  </si>
  <si>
    <t>800024390_FE291409</t>
  </si>
  <si>
    <t>FE291415</t>
  </si>
  <si>
    <t>800024390_FE291415</t>
  </si>
  <si>
    <t>FE291986</t>
  </si>
  <si>
    <t>800024390_FE291986</t>
  </si>
  <si>
    <t>FE292261</t>
  </si>
  <si>
    <t>800024390_FE292261</t>
  </si>
  <si>
    <t>FE293066</t>
  </si>
  <si>
    <t>800024390_FE293066</t>
  </si>
  <si>
    <t>FE297796</t>
  </si>
  <si>
    <t>800024390_FE297796</t>
  </si>
  <si>
    <t>FE303441</t>
  </si>
  <si>
    <t>800024390_FE303441</t>
  </si>
  <si>
    <t>FE304796</t>
  </si>
  <si>
    <t>800024390_FE304796</t>
  </si>
  <si>
    <t>FE306016</t>
  </si>
  <si>
    <t>800024390_FE306016</t>
  </si>
  <si>
    <t>FE310157</t>
  </si>
  <si>
    <t>800024390_FE310157</t>
  </si>
  <si>
    <t>FE310158</t>
  </si>
  <si>
    <t>800024390_FE310158</t>
  </si>
  <si>
    <t>FE310159</t>
  </si>
  <si>
    <t>800024390_FE310159</t>
  </si>
  <si>
    <t>FE311769</t>
  </si>
  <si>
    <t>800024390_FE311769</t>
  </si>
  <si>
    <t>FE314561</t>
  </si>
  <si>
    <t>800024390_FE314561</t>
  </si>
  <si>
    <t>Fecga de radicacion EPS</t>
  </si>
  <si>
    <t>Estado de Factura EPS Maezo 20</t>
  </si>
  <si>
    <t>Boxalud</t>
  </si>
  <si>
    <t>Devuelta</t>
  </si>
  <si>
    <t>Finalizada</t>
  </si>
  <si>
    <t>Para respuesta prestador</t>
  </si>
  <si>
    <t>Para revision respuesta</t>
  </si>
  <si>
    <t>Para auditoria de pertinencia</t>
  </si>
  <si>
    <t>Valor Total Bruto</t>
  </si>
  <si>
    <t>Valor Devolucion</t>
  </si>
  <si>
    <t>Valor Radicado</t>
  </si>
  <si>
    <t>Valor Glosa Aceptada</t>
  </si>
  <si>
    <t>Valor Nota Credito</t>
  </si>
  <si>
    <t>Valor Glosa Pendiente</t>
  </si>
  <si>
    <t>Valor Pagar</t>
  </si>
  <si>
    <t>Observacion objeccion</t>
  </si>
  <si>
    <t>Por pgar SAP</t>
  </si>
  <si>
    <t>P. abiertas doc</t>
  </si>
  <si>
    <t>Valor compensacion SAP</t>
  </si>
  <si>
    <t xml:space="preserve">Doc compensacion </t>
  </si>
  <si>
    <t>Fecha de compensacion</t>
  </si>
  <si>
    <t>Fecha de corte</t>
  </si>
  <si>
    <t>30.01.2024</t>
  </si>
  <si>
    <t>31.10.2022</t>
  </si>
  <si>
    <t>29.06.2023</t>
  </si>
  <si>
    <t>14.03.2024</t>
  </si>
  <si>
    <t>29.02.2024</t>
  </si>
  <si>
    <t>29.11.2023</t>
  </si>
  <si>
    <t>FACTURA NO RADICADA</t>
  </si>
  <si>
    <t>FACTURA EN PROCESO INTERNO</t>
  </si>
  <si>
    <t>FACTURA DEVUELTA</t>
  </si>
  <si>
    <t xml:space="preserve">Se realizada DEVOLUCION de factura NO PBS: Se evidencia que la prestación del servicio fue en el periodo de FECHA INGRESO: 11/05/2020 01:37 FECHA EGRESO: 14/05/2020, por lo cual no es procedente para cobro por extemporaneidad.  Circular 023 de Minsalud – Resolucion 1885 de 2018 </t>
  </si>
  <si>
    <t>Se realiza DEVOLUCION de factura NO PBS: 1. La fecha de atención del usuario es del 20-23 de febrero de 2020, según reporte de MIPRES, las fechas de presentación son extemporáneas de acuerdo a la normativa. 2. CLEMASTINA (CLEMAXCLIN®) ACT 2mg/2ml No cuenta con autorización.  La devolución de base en la normatividad de los tiempos de presentación y recobro antes el Adres, la fecha máxima de la presentación  Resolucion 1885 de 2018 - circular 023.</t>
  </si>
  <si>
    <t xml:space="preserve">NO PBS.SE REALIZA DEVOLUCION DE FACTURA CON SOPORTES COMPLET -SE REALIZA VALIDACION MIPRES No.20200809154021908774 CON TCNOLIGIA 19989642-01 EL CUAL NO ESTA APTA EN ESPERA QUE LA I PS VALIDE EL ERROR AL MOMENTO QUE EL MD REALIZA LA DESCRIPCION DE LA ACTIVIDAD NO PBS - EL CUAL SE INDICA CORREGIR Y PE SENTAR NUEVAMENTE. KEVIN YALANDA                                                                                                                                                                                                                                                                                                                                                                                                                                                                                                                                                                                                                                                                                                                                                                                                                                                                                                                                                                                                                                                                                                                                                                                                               </t>
  </si>
  <si>
    <t xml:space="preserve">Se realiza DEVOLUCION de factura No. FE275371 NO PBS. Factura extemporanea para la presentación y validacion Inicio de vigencia: 15/04/2020 Fin de vigencia para recobro: 15/04/2023 No procedente para tramite Se indica enviar nota credito para el cierre de la factura. </t>
  </si>
  <si>
    <t xml:space="preserve">Se realiza DEVOLUCION de factura No. FE275373 NO PBS. Factura extemporanea para la presentación y validacion Inicio de vigencia: 13/05/2020 Fin de vigencia para recobro: 13/05/2023 No procedente para tramite Se indica enviar nota credito para el cierre de la factura. </t>
  </si>
  <si>
    <t xml:space="preserve">Se realizada DEVOLUCION de factura No. FE275422 NO PBS, Se evidencia durante la auditoria que la prestación del servicio fue en el periodo de FECHA INGRESO: 26/05/2020 22:21 hasta la FECHA EGRESO: 03/06/2020, factura presentada extemporáneamente la cual tiene vigencia de presentación hasta 3 años, cual se debía presentar antes del 03/06/2023.  Resolución 1885 de 2018 </t>
  </si>
  <si>
    <t xml:space="preserve">Se realiza DEVOLUCION de la factura FE276221, donde se realiza facturación de laboratorio clínico por valor de $1.265.903  Factura NO PBS - La cual esta extemporánea para su presentación., según fecha de prestación del servicio se realizo en el periodo de 12/08/2020 al 09/09/2020. </t>
  </si>
  <si>
    <t xml:space="preserve">Se realiza DEVOLUCION de factura No. FE310157 NO PBS. Factura extemporánea para la presentación y validación Inicio de vigencia: 04/06/2020 Fin de vigencia para recobro: 03/06/2023 No procedente para trámite Se indica enviar nota crédito para el cierre de la factura. </t>
  </si>
  <si>
    <t xml:space="preserve">Se realiza DEVOLUCION de factura No. FE310158 NO PBS. Factura extemporánea para la presentación y validación Inicio de vigencia: 20/08/2020 Fin de vigencia para recobro: 13/08/2023 No procedente para trámite Se indica enviar nota crédito para el cierre de la factura. </t>
  </si>
  <si>
    <t xml:space="preserve">Se realiza DEVOLUCION de factura No. FE310159 de servicios NO PBS. Se realiza validación de la autorización No. 210136128558609 se presentó con la factura No. FE170595, Tambien se validan las aut. No. 210226027731198 con mipres No. 20210121187025625552 – Aut. No. 210126097352410 con mipres No. 20210108172025372463 se indica VALIDAR LA VALOR NO CONCUERDA VS REPORTE DE LA WEB SERVICE. La aut. 210116043435173 con mipres No. 20210108172025372463 VALIDAR NO REPORTADA EN LA WEB SERVICE. Realizar los ajustes correspondientes y presentar nuevamente, en vigencia de los tiempos de presentación. </t>
  </si>
  <si>
    <t xml:space="preserve">Retencion </t>
  </si>
  <si>
    <t>FACTURA CANCELADA PARCIALMENTE - GLOSA EN PROCESO INTERNO</t>
  </si>
  <si>
    <t xml:space="preserve">No se evidencia el cobro de cuota moderadora/copago por el valor de $145.500, no se evidencia soporte de la exoneración del mismo. Se objeta diferencia ya que la autorización indica el descuento. </t>
  </si>
  <si>
    <t>FACTURA PENDIENTE EN PROGRAMACION DE PAGO - GLOSA PENDIENTE POR CONCILIAR</t>
  </si>
  <si>
    <t xml:space="preserve">FACTURA CANCELADA PARCIALMENTE - GLOSA ACEPTADA POR IPS - GLOSA PENDIENTE POR CONTESTAR </t>
  </si>
  <si>
    <t>371202 Pericardiotomia. Procedimiento no facturable. Es la via de  entrada para el drenaje del pericardio. Se acepta la Exploración y drenaje de mediastino por esternotomia que es el procedimiento terapeutico que está soportado. ($11.657.000)</t>
  </si>
  <si>
    <t>FACTURA PENDIENTE EN PROGRAMACION DE PAGO</t>
  </si>
  <si>
    <t>FACTURA PENDIENTE EN PROGRAMACION DE PAGO - GLOSA ACEPTADA POR LA IPS</t>
  </si>
  <si>
    <t>FACTURA CERRADA EN CARTERA</t>
  </si>
  <si>
    <t>FACTURA CANCELADA</t>
  </si>
  <si>
    <t>GLOSA ACEPTADA POR LA IPS</t>
  </si>
  <si>
    <t>FACTURA CANCELADA PARCIALMENTE - GLOSA ACEPTADA POR LA IPS</t>
  </si>
  <si>
    <t>FACTURA CANCELADA PARCIALMENTE - GLOSA ACEPTADA POR LA IPS - SALDO PENDIENTE EN PROGRAMACION DE PAGO</t>
  </si>
  <si>
    <t>Etiquetas de fila</t>
  </si>
  <si>
    <t>Total general</t>
  </si>
  <si>
    <t xml:space="preserve">Cant. Facturas </t>
  </si>
  <si>
    <t xml:space="preserve">Saldo IPS </t>
  </si>
  <si>
    <t xml:space="preserve">Valor Glosa Aceptada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</si>
  <si>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</si>
  <si>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</si>
  <si>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</si>
  <si>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</si>
  <si>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</si>
  <si>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</si>
  <si>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</si>
  <si>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</si>
  <si>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</si>
  <si>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</si>
  <si>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</si>
  <si>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</si>
  <si>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</si>
  <si>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</si>
  <si>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</si>
  <si>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</si>
  <si>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</si>
  <si>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</si>
  <si>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</si>
  <si>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</si>
  <si>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</si>
  <si>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</si>
  <si>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 CANCELADA PARCIALMENTE - SALDO PENDIENTE EN PROGRAMACION DE PAGO</t>
  </si>
  <si>
    <t>GLOSA ACEPTADA POR IPS</t>
  </si>
  <si>
    <t>Señores: DIME CLINICA NEUROCARDIOVASCULAR S.A.</t>
  </si>
  <si>
    <t>NIT: 800024390</t>
  </si>
  <si>
    <t>Santiago de Cali, Marzo 20 del 2024</t>
  </si>
  <si>
    <t>Con Corte al dia: 29/02/2024</t>
  </si>
  <si>
    <t xml:space="preserve">Sandra Patricia Mosquera </t>
  </si>
  <si>
    <t>Cartera</t>
  </si>
  <si>
    <t>A continuacion me permito remitir nuestra respuesta al estado de cartera presentado en la fecha:12/03/2024</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</si>
  <si>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</si>
  <si>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</si>
  <si>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</si>
  <si>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</si>
  <si>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</si>
  <si>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</si>
  <si>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</si>
  <si>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</si>
  <si>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</si>
  <si>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</si>
  <si>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</si>
  <si>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 xml:space="preserve">ok revisada </t>
  </si>
  <si>
    <t>En gestión por IPS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</si>
</sst>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17">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font>
    <font>
      <b/>
      <sz val="11"/>
      <color theme="1"/>
      <name val="Calibri"/>
      <family val="2"/>
    </font>
    <font>
      <sz val="9"/>
      <color rgb="FF000000"/>
      <name val="SansSerif"/>
      <family val="2"/>
    </font>
    <font>
      <sz val="11"/>
      <color theme="1"/>
      <name val="Calibri"/>
      <family val="2"/>
      <scheme val="minor"/>
    </font>
    <font>
      <sz val="11"/>
      <color rgb="FF000000"/>
      <name val="Calibri"/>
      <family val="2"/>
      <scheme val="minor"/>
    </font>
    <font>
      <b/>
      <sz val="11"/>
      <name val="Calibri"/>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double">
        <color indexed="64"/>
      </bottom>
      <diagonal/>
    </border>
    <border>
      <left/>
      <right/>
      <top/>
      <bottom style="thin">
        <color indexed="64"/>
      </bottom>
      <diagonal/>
    </border>
  </borders>
  <cellStyleXfs count="5">
    <xf numFmtId="0" fontId="0" fillId="0" borderId="0"/>
    <xf numFmtId="43" fontId="7" fillId="0" borderId="0" applyFont="0" applyFill="0" applyBorder="0" applyAlignment="0" applyProtection="0"/>
    <xf numFmtId="44" fontId="7" fillId="0" borderId="0" applyFont="0" applyFill="0" applyBorder="0" applyAlignment="0" applyProtection="0"/>
    <xf numFmtId="0" fontId="12" fillId="0" borderId="0"/>
    <xf numFmtId="166" fontId="7" fillId="0" borderId="0" applyFont="0" applyFill="0" applyBorder="0" applyAlignment="0" applyProtection="0"/>
  </cellStyleXfs>
  <cellXfs count="134">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center"/>
    </xf>
    <xf numFmtId="0" fontId="4" fillId="0" borderId="1" xfId="0" applyFont="1" applyBorder="1"/>
    <xf numFmtId="0" fontId="5" fillId="2" borderId="1" xfId="0" applyFont="1" applyFill="1" applyBorder="1" applyAlignment="1">
      <alignment horizontal="center"/>
    </xf>
    <xf numFmtId="0" fontId="4" fillId="2" borderId="1" xfId="0" applyFont="1" applyFill="1" applyBorder="1" applyAlignment="1">
      <alignment horizontal="center"/>
    </xf>
    <xf numFmtId="0" fontId="0" fillId="0" borderId="1" xfId="0" applyBorder="1"/>
    <xf numFmtId="4" fontId="0" fillId="0" borderId="0" xfId="0" applyNumberFormat="1"/>
    <xf numFmtId="0" fontId="5" fillId="2" borderId="2" xfId="0" applyFont="1" applyFill="1" applyBorder="1" applyAlignment="1">
      <alignment horizontal="center"/>
    </xf>
    <xf numFmtId="0" fontId="0" fillId="0" borderId="2" xfId="0" applyBorder="1"/>
    <xf numFmtId="0" fontId="6" fillId="0" borderId="1" xfId="0"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right" vertical="center" wrapText="1"/>
    </xf>
    <xf numFmtId="3" fontId="0" fillId="0" borderId="0" xfId="0" applyNumberFormat="1"/>
    <xf numFmtId="0" fontId="0" fillId="0" borderId="1" xfId="0" applyFont="1" applyBorder="1"/>
    <xf numFmtId="0" fontId="0" fillId="0" borderId="0" xfId="0" applyFont="1"/>
    <xf numFmtId="0" fontId="0" fillId="0" borderId="1" xfId="0" applyFont="1" applyBorder="1" applyAlignment="1">
      <alignment horizontal="center"/>
    </xf>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3" fontId="8" fillId="0" borderId="1" xfId="0" applyNumberFormat="1" applyFont="1" applyFill="1" applyBorder="1" applyAlignment="1">
      <alignment horizontal="right" vertical="center" wrapText="1"/>
    </xf>
    <xf numFmtId="0" fontId="0" fillId="0" borderId="0" xfId="0" applyFont="1" applyAlignment="1">
      <alignment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4" fontId="0" fillId="0" borderId="0" xfId="1" applyNumberFormat="1" applyFont="1"/>
    <xf numFmtId="164" fontId="1" fillId="6" borderId="1" xfId="1" applyNumberFormat="1" applyFont="1" applyFill="1" applyBorder="1" applyAlignment="1">
      <alignment horizontal="center" vertical="center" wrapText="1"/>
    </xf>
    <xf numFmtId="164" fontId="8" fillId="0" borderId="1" xfId="1" applyNumberFormat="1" applyFont="1" applyFill="1" applyBorder="1" applyAlignment="1">
      <alignment horizontal="right" vertical="center" wrapText="1"/>
    </xf>
    <xf numFmtId="0" fontId="1" fillId="0" borderId="0" xfId="0" applyFont="1"/>
    <xf numFmtId="0" fontId="1" fillId="0" borderId="0" xfId="0" applyFont="1" applyAlignment="1">
      <alignment wrapText="1"/>
    </xf>
    <xf numFmtId="164" fontId="1" fillId="0" borderId="0" xfId="1" applyNumberFormat="1" applyFont="1"/>
    <xf numFmtId="4" fontId="0" fillId="0" borderId="1" xfId="0" applyNumberFormat="1" applyFont="1" applyBorder="1"/>
    <xf numFmtId="164" fontId="9" fillId="0" borderId="1" xfId="1" applyNumberFormat="1" applyFont="1" applyBorder="1" applyAlignment="1">
      <alignment horizontal="center" vertical="center" wrapText="1"/>
    </xf>
    <xf numFmtId="164" fontId="0" fillId="0" borderId="1" xfId="1" applyNumberFormat="1" applyFont="1" applyBorder="1"/>
    <xf numFmtId="164" fontId="9" fillId="7" borderId="1" xfId="1"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4" fontId="0" fillId="0" borderId="1" xfId="0" applyNumberFormat="1" applyFont="1" applyBorder="1"/>
    <xf numFmtId="164" fontId="1" fillId="8"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0" fontId="0" fillId="2" borderId="1" xfId="0" applyFont="1" applyFill="1" applyBorder="1" applyAlignment="1">
      <alignment horizontal="center"/>
    </xf>
    <xf numFmtId="0" fontId="0" fillId="2" borderId="2" xfId="0" applyFont="1" applyFill="1" applyBorder="1" applyAlignment="1">
      <alignment horizontal="center"/>
    </xf>
    <xf numFmtId="164" fontId="0" fillId="0" borderId="0" xfId="0" applyNumberFormat="1" applyFont="1"/>
    <xf numFmtId="164" fontId="1" fillId="9" borderId="1" xfId="1"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0" borderId="3" xfId="0" pivotButton="1" applyBorder="1"/>
    <xf numFmtId="0" fontId="0" fillId="0" borderId="13" xfId="0" applyBorder="1" applyAlignment="1">
      <alignment horizontal="left"/>
    </xf>
    <xf numFmtId="0" fontId="0" fillId="0" borderId="3" xfId="0" applyBorder="1" applyAlignment="1">
      <alignment horizontal="left"/>
    </xf>
    <xf numFmtId="164" fontId="0" fillId="0" borderId="6" xfId="0" applyNumberFormat="1" applyBorder="1"/>
    <xf numFmtId="0" fontId="0" fillId="0" borderId="14" xfId="0" applyBorder="1" applyAlignment="1">
      <alignment horizontal="left"/>
    </xf>
    <xf numFmtId="0" fontId="0" fillId="0" borderId="15" xfId="0" applyBorder="1" applyAlignment="1">
      <alignment horizontal="left"/>
    </xf>
    <xf numFmtId="164" fontId="0" fillId="0" borderId="12" xfId="0" applyNumberFormat="1" applyBorder="1"/>
    <xf numFmtId="0" fontId="13" fillId="0" borderId="0" xfId="3" applyFont="1"/>
    <xf numFmtId="0" fontId="13" fillId="0" borderId="4" xfId="3" applyFont="1" applyBorder="1" applyAlignment="1">
      <alignment horizontal="centerContinuous"/>
    </xf>
    <xf numFmtId="0" fontId="13" fillId="0" borderId="6" xfId="3" applyFont="1" applyBorder="1" applyAlignment="1">
      <alignment horizontal="centerContinuous"/>
    </xf>
    <xf numFmtId="0" fontId="14" fillId="0" borderId="4" xfId="3" applyFont="1" applyBorder="1" applyAlignment="1">
      <alignment horizontal="centerContinuous" vertical="center"/>
    </xf>
    <xf numFmtId="0" fontId="14" fillId="0" borderId="5" xfId="3" applyFont="1" applyBorder="1" applyAlignment="1">
      <alignment horizontal="centerContinuous" vertical="center"/>
    </xf>
    <xf numFmtId="0" fontId="14" fillId="0" borderId="6" xfId="3" applyFont="1" applyBorder="1" applyAlignment="1">
      <alignment horizontal="centerContinuous" vertical="center"/>
    </xf>
    <xf numFmtId="0" fontId="14" fillId="0" borderId="14" xfId="3" applyFont="1" applyBorder="1" applyAlignment="1">
      <alignment horizontal="centerContinuous" vertical="center"/>
    </xf>
    <xf numFmtId="0" fontId="13" fillId="0" borderId="7" xfId="3" applyFont="1" applyBorder="1" applyAlignment="1">
      <alignment horizontal="centerContinuous"/>
    </xf>
    <xf numFmtId="0" fontId="13" fillId="0" borderId="8" xfId="3" applyFont="1" applyBorder="1" applyAlignment="1">
      <alignment horizontal="centerContinuous"/>
    </xf>
    <xf numFmtId="0" fontId="14" fillId="0" borderId="9"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1" xfId="3" applyFont="1" applyBorder="1" applyAlignment="1">
      <alignment horizontal="centerContinuous" vertical="center"/>
    </xf>
    <xf numFmtId="0" fontId="14" fillId="0" borderId="15" xfId="3" applyFont="1" applyBorder="1" applyAlignment="1">
      <alignment horizontal="centerContinuous" vertical="center"/>
    </xf>
    <xf numFmtId="0" fontId="14" fillId="0" borderId="7" xfId="3" applyFont="1" applyBorder="1" applyAlignment="1">
      <alignment horizontal="centerContinuous" vertical="center"/>
    </xf>
    <xf numFmtId="0" fontId="14" fillId="0" borderId="0" xfId="3" applyFont="1" applyAlignment="1">
      <alignment horizontal="centerContinuous" vertical="center"/>
    </xf>
    <xf numFmtId="0" fontId="14" fillId="0" borderId="8" xfId="3" applyFont="1" applyBorder="1" applyAlignment="1">
      <alignment horizontal="centerContinuous" vertical="center"/>
    </xf>
    <xf numFmtId="0" fontId="14" fillId="0" borderId="13" xfId="3" applyFont="1" applyBorder="1" applyAlignment="1">
      <alignment horizontal="centerContinuous" vertical="center"/>
    </xf>
    <xf numFmtId="0" fontId="13" fillId="0" borderId="9" xfId="3" applyFont="1" applyBorder="1" applyAlignment="1">
      <alignment horizontal="centerContinuous"/>
    </xf>
    <xf numFmtId="0" fontId="13" fillId="0" borderId="11" xfId="3" applyFont="1" applyBorder="1" applyAlignment="1">
      <alignment horizontal="centerContinuous"/>
    </xf>
    <xf numFmtId="0" fontId="13" fillId="0" borderId="7" xfId="3" applyFont="1" applyBorder="1"/>
    <xf numFmtId="0" fontId="13" fillId="0" borderId="8" xfId="3" applyFont="1" applyBorder="1"/>
    <xf numFmtId="0" fontId="14" fillId="0" borderId="0" xfId="3" applyFont="1"/>
    <xf numFmtId="14" fontId="13" fillId="0" borderId="0" xfId="3" applyNumberFormat="1" applyFont="1"/>
    <xf numFmtId="165" fontId="13" fillId="0" borderId="0" xfId="3" applyNumberFormat="1" applyFont="1"/>
    <xf numFmtId="0" fontId="12" fillId="0" borderId="0" xfId="3" applyFont="1"/>
    <xf numFmtId="14" fontId="13" fillId="0" borderId="0" xfId="3" applyNumberFormat="1" applyFont="1" applyAlignment="1">
      <alignment horizontal="left"/>
    </xf>
    <xf numFmtId="0" fontId="15" fillId="0" borderId="0" xfId="3" applyFont="1" applyAlignment="1">
      <alignment horizontal="center"/>
    </xf>
    <xf numFmtId="167" fontId="15" fillId="0" borderId="0" xfId="4" applyNumberFormat="1" applyFont="1" applyAlignment="1">
      <alignment horizontal="center"/>
    </xf>
    <xf numFmtId="168" fontId="15" fillId="0" borderId="0" xfId="2" applyNumberFormat="1" applyFont="1" applyAlignment="1">
      <alignment horizontal="right"/>
    </xf>
    <xf numFmtId="168" fontId="13" fillId="0" borderId="0" xfId="2" applyNumberFormat="1" applyFont="1"/>
    <xf numFmtId="167" fontId="12" fillId="0" borderId="0" xfId="4" applyNumberFormat="1" applyFont="1" applyAlignment="1">
      <alignment horizontal="center"/>
    </xf>
    <xf numFmtId="168" fontId="12" fillId="0" borderId="0" xfId="2" applyNumberFormat="1" applyFont="1" applyAlignment="1">
      <alignment horizontal="right"/>
    </xf>
    <xf numFmtId="167" fontId="13" fillId="0" borderId="0" xfId="4" applyNumberFormat="1" applyFont="1" applyAlignment="1">
      <alignment horizontal="center"/>
    </xf>
    <xf numFmtId="168" fontId="13" fillId="0" borderId="0" xfId="2" applyNumberFormat="1" applyFont="1" applyAlignment="1">
      <alignment horizontal="right"/>
    </xf>
    <xf numFmtId="168" fontId="13" fillId="0" borderId="0" xfId="3" applyNumberFormat="1" applyFont="1"/>
    <xf numFmtId="167" fontId="13" fillId="0" borderId="10" xfId="4" applyNumberFormat="1" applyFont="1" applyBorder="1" applyAlignment="1">
      <alignment horizontal="center"/>
    </xf>
    <xf numFmtId="168" fontId="13" fillId="0" borderId="10" xfId="2" applyNumberFormat="1" applyFont="1" applyBorder="1" applyAlignment="1">
      <alignment horizontal="right"/>
    </xf>
    <xf numFmtId="167" fontId="14" fillId="0" borderId="0" xfId="2" applyNumberFormat="1" applyFont="1" applyAlignment="1">
      <alignment horizontal="right"/>
    </xf>
    <xf numFmtId="168" fontId="14" fillId="0" borderId="0" xfId="2" applyNumberFormat="1" applyFont="1" applyAlignment="1">
      <alignment horizontal="right"/>
    </xf>
    <xf numFmtId="0" fontId="15" fillId="0" borderId="0" xfId="3" applyFont="1"/>
    <xf numFmtId="167" fontId="12" fillId="0" borderId="10" xfId="4" applyNumberFormat="1" applyFont="1" applyBorder="1" applyAlignment="1">
      <alignment horizontal="center"/>
    </xf>
    <xf numFmtId="168" fontId="12" fillId="0" borderId="10" xfId="2" applyNumberFormat="1" applyFont="1" applyBorder="1" applyAlignment="1">
      <alignment horizontal="right"/>
    </xf>
    <xf numFmtId="0" fontId="12" fillId="0" borderId="8" xfId="3" applyFont="1" applyBorder="1"/>
    <xf numFmtId="167" fontId="12" fillId="0" borderId="0" xfId="2" applyNumberFormat="1" applyFont="1" applyAlignment="1">
      <alignment horizontal="right"/>
    </xf>
    <xf numFmtId="167" fontId="15" fillId="0" borderId="16" xfId="4" applyNumberFormat="1" applyFont="1" applyBorder="1" applyAlignment="1">
      <alignment horizontal="center"/>
    </xf>
    <xf numFmtId="168" fontId="15" fillId="0" borderId="16" xfId="2" applyNumberFormat="1" applyFont="1" applyBorder="1" applyAlignment="1">
      <alignment horizontal="right"/>
    </xf>
    <xf numFmtId="169" fontId="12" fillId="0" borderId="0" xfId="3" applyNumberFormat="1" applyFont="1"/>
    <xf numFmtId="166" fontId="12" fillId="0" borderId="0" xfId="4" applyFont="1"/>
    <xf numFmtId="168" fontId="12" fillId="0" borderId="0" xfId="2" applyNumberFormat="1" applyFont="1"/>
    <xf numFmtId="169" fontId="15" fillId="0" borderId="10" xfId="3" applyNumberFormat="1" applyFont="1" applyBorder="1"/>
    <xf numFmtId="169" fontId="12" fillId="0" borderId="10" xfId="3" applyNumberFormat="1" applyFont="1" applyBorder="1"/>
    <xf numFmtId="166" fontId="15" fillId="0" borderId="10" xfId="4" applyFont="1" applyBorder="1"/>
    <xf numFmtId="168" fontId="12" fillId="0" borderId="10" xfId="2" applyNumberFormat="1" applyFont="1" applyBorder="1"/>
    <xf numFmtId="169" fontId="15" fillId="0" borderId="0" xfId="3" applyNumberFormat="1" applyFont="1"/>
    <xf numFmtId="0" fontId="13" fillId="0" borderId="9" xfId="3" applyFont="1" applyBorder="1"/>
    <xf numFmtId="0" fontId="13" fillId="0" borderId="10" xfId="3" applyFont="1" applyBorder="1"/>
    <xf numFmtId="169" fontId="13" fillId="0" borderId="10" xfId="3" applyNumberFormat="1" applyFont="1" applyBorder="1"/>
    <xf numFmtId="0" fontId="13" fillId="0" borderId="11" xfId="3" applyFont="1" applyBorder="1"/>
    <xf numFmtId="0" fontId="0" fillId="0" borderId="0" xfId="0" applyAlignment="1">
      <alignment horizontal="center" vertical="center"/>
    </xf>
    <xf numFmtId="0" fontId="0" fillId="0" borderId="3" xfId="0" applyBorder="1" applyAlignment="1">
      <alignment horizontal="center" vertical="center"/>
    </xf>
    <xf numFmtId="0" fontId="0" fillId="0" borderId="3" xfId="0" applyNumberFormat="1" applyBorder="1" applyAlignment="1">
      <alignment horizontal="center" vertical="center"/>
    </xf>
    <xf numFmtId="164" fontId="0" fillId="0" borderId="8" xfId="0" applyNumberFormat="1" applyFill="1" applyBorder="1"/>
    <xf numFmtId="0" fontId="0" fillId="0" borderId="14" xfId="0" applyNumberFormat="1" applyFill="1" applyBorder="1" applyAlignment="1">
      <alignment horizontal="center" vertical="center"/>
    </xf>
    <xf numFmtId="164" fontId="0" fillId="0" borderId="6" xfId="0" applyNumberFormat="1" applyFill="1" applyBorder="1"/>
    <xf numFmtId="0" fontId="0" fillId="0" borderId="13" xfId="0" applyNumberFormat="1" applyFill="1" applyBorder="1" applyAlignment="1">
      <alignment horizontal="center" vertical="center"/>
    </xf>
    <xf numFmtId="0" fontId="14" fillId="0" borderId="0" xfId="3" applyFont="1" applyAlignment="1">
      <alignment horizontal="center"/>
    </xf>
    <xf numFmtId="0" fontId="14" fillId="0" borderId="0" xfId="1" applyNumberFormat="1" applyFont="1" applyAlignment="1">
      <alignment horizontal="center"/>
    </xf>
    <xf numFmtId="170" fontId="14" fillId="0" borderId="0" xfId="1" applyNumberFormat="1" applyFont="1" applyAlignment="1">
      <alignment horizontal="right"/>
    </xf>
    <xf numFmtId="0" fontId="13" fillId="0" borderId="0" xfId="1" applyNumberFormat="1" applyFont="1" applyAlignment="1">
      <alignment horizontal="center"/>
    </xf>
    <xf numFmtId="170" fontId="13" fillId="0" borderId="0" xfId="1" applyNumberFormat="1" applyFont="1" applyAlignment="1">
      <alignment horizontal="right"/>
    </xf>
    <xf numFmtId="0" fontId="13" fillId="0" borderId="17" xfId="1" applyNumberFormat="1" applyFont="1" applyBorder="1" applyAlignment="1">
      <alignment horizontal="center"/>
    </xf>
    <xf numFmtId="170" fontId="13" fillId="0" borderId="17" xfId="1" applyNumberFormat="1" applyFont="1" applyBorder="1" applyAlignment="1">
      <alignment horizontal="right"/>
    </xf>
    <xf numFmtId="164" fontId="13" fillId="0" borderId="16" xfId="1" applyNumberFormat="1" applyFont="1" applyBorder="1" applyAlignment="1">
      <alignment horizontal="center"/>
    </xf>
    <xf numFmtId="170" fontId="13" fillId="0" borderId="16" xfId="1" applyNumberFormat="1" applyFont="1" applyBorder="1" applyAlignment="1">
      <alignment horizontal="right"/>
    </xf>
    <xf numFmtId="0" fontId="0" fillId="0" borderId="0" xfId="3" applyFont="1"/>
    <xf numFmtId="169" fontId="13" fillId="0" borderId="0" xfId="3" applyNumberFormat="1" applyFont="1"/>
    <xf numFmtId="169" fontId="13" fillId="0" borderId="0" xfId="3" applyNumberFormat="1" applyFont="1" applyAlignment="1">
      <alignment horizontal="right"/>
    </xf>
    <xf numFmtId="169" fontId="14" fillId="0" borderId="10" xfId="3" applyNumberFormat="1" applyFont="1" applyBorder="1"/>
    <xf numFmtId="169" fontId="14" fillId="0" borderId="0" xfId="3" applyNumberFormat="1" applyFont="1"/>
    <xf numFmtId="0" fontId="16" fillId="0" borderId="0" xfId="3" applyFont="1" applyAlignment="1">
      <alignment horizontal="center" vertical="center" wrapText="1"/>
    </xf>
    <xf numFmtId="0" fontId="14" fillId="0" borderId="7" xfId="3" applyFont="1" applyBorder="1" applyAlignment="1">
      <alignment horizontal="center" vertical="center" wrapText="1"/>
    </xf>
    <xf numFmtId="0" fontId="14" fillId="0" borderId="0" xfId="3" applyFont="1" applyAlignment="1">
      <alignment horizontal="center" vertical="center" wrapText="1"/>
    </xf>
    <xf numFmtId="0" fontId="14" fillId="0" borderId="8" xfId="3" applyFont="1" applyBorder="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28">
    <dxf>
      <fill>
        <patternFill patternType="none">
          <bgColor auto="1"/>
        </patternFill>
      </fill>
    </dxf>
    <dxf>
      <alignment vertical="center" readingOrder="0"/>
    </dxf>
    <dxf>
      <alignment vertical="center" readingOrder="0"/>
    </dxf>
    <dxf>
      <alignment horizontal="center" readingOrder="0"/>
    </dxf>
    <dxf>
      <alignment horizontal="center" readingOrder="0"/>
    </dxf>
    <dxf>
      <border>
        <right style="medium">
          <color indexed="64"/>
        </right>
      </border>
    </dxf>
    <dxf>
      <border>
        <right style="medium">
          <color indexed="64"/>
        </right>
      </border>
    </dxf>
    <dxf>
      <numFmt numFmtId="164" formatCode="_-* #,##0_-;\-* #,##0_-;_-* &quot;-&quot;??_-;_-@_-"/>
    </dxf>
    <dxf>
      <numFmt numFmtId="164" formatCode="_-* #,##0_-;\-* #,##0_-;_-* &quot;-&quot;??_-;_-@_-"/>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26</xdr:row>
      <xdr:rowOff>111124</xdr:rowOff>
    </xdr:from>
    <xdr:to>
      <xdr:col>8</xdr:col>
      <xdr:colOff>621635</xdr:colOff>
      <xdr:row>28</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372.347250694445" createdVersion="5" refreshedVersion="5" minRefreshableVersion="3" recordCount="42">
  <cacheSource type="worksheet">
    <worksheetSource ref="A2:AH44" sheet="ESTADO DE CADA FACTURA"/>
  </cacheSource>
  <cacheFields count="34">
    <cacheField name="NIT IPS" numFmtId="0">
      <sharedItems containsSemiMixedTypes="0" containsString="0" containsNumber="1" containsInteger="1" minValue="800024390" maxValue="800024390"/>
    </cacheField>
    <cacheField name="Nombre IPS" numFmtId="0">
      <sharedItems/>
    </cacheField>
    <cacheField name="Prefijo Factura" numFmtId="0">
      <sharedItems/>
    </cacheField>
    <cacheField name="Numero Factura" numFmtId="0">
      <sharedItems containsSemiMixedTypes="0" containsString="0" containsNumber="1" containsInteger="1" minValue="78025" maxValue="314561"/>
    </cacheField>
    <cacheField name="Alf+fac" numFmtId="0">
      <sharedItems/>
    </cacheField>
    <cacheField name="Llave" numFmtId="0">
      <sharedItems/>
    </cacheField>
    <cacheField name="IPS Fecha factura" numFmtId="14">
      <sharedItems containsSemiMixedTypes="0" containsNonDate="0" containsDate="1" containsString="0" minDate="2020-05-16T00:00:00" maxDate="2023-11-09T00:00:00"/>
    </cacheField>
    <cacheField name="IPS Fecha radicado" numFmtId="14">
      <sharedItems containsNonDate="0" containsDate="1" containsString="0" containsBlank="1" minDate="2021-05-24T00:00:00" maxDate="2024-02-27T00:00:00"/>
    </cacheField>
    <cacheField name="Fecga de radicacion EPS" numFmtId="14">
      <sharedItems containsDate="1" containsMixedTypes="1" minDate="2020-10-22T00:00:00" maxDate="2024-03-08T09:38:45"/>
    </cacheField>
    <cacheField name="IPS Valor Factura" numFmtId="3">
      <sharedItems containsSemiMixedTypes="0" containsString="0" containsNumber="1" containsInteger="1" minValue="0" maxValue="75015884"/>
    </cacheField>
    <cacheField name="IPS Saldo Factura" numFmtId="164">
      <sharedItems containsSemiMixedTypes="0" containsString="0" containsNumber="1" containsInteger="1" minValue="12005" maxValue="75015884"/>
    </cacheField>
    <cacheField name="Estado de Factura EPS Maezo 20" numFmtId="0">
      <sharedItems count="15">
        <s v="FACTURA DEVUELTA"/>
        <s v="FACTURA PENDIENTE EN PROGRAMACION DE PAGO"/>
        <s v="FACTURA CANCELADA"/>
        <s v="FACTURA CERRADA EN CARTERA"/>
        <s v="FACTURA NO RADICADA"/>
        <s v="GLOSA ACEPTADA POR LA IPS"/>
        <s v="FACTURA CANCELADA PARCIALMENTE - SALDO PENDIENTE EN PROGRAMACION DE PAGO"/>
        <s v="FACTURA PENDIENTE EN PROGRAMACION DE PAGO - GLOSA PENDIENTE POR CONCILIAR"/>
        <s v="FACTURA CANCELADA PARCIALMENTE - GLOSA ACEPTADA POR IPS - GLOSA PENDIENTE POR CONTESTAR "/>
        <s v="FACTURA CANCELADA PARCIALMENTE - GLOSA ACEPTADA POR LA IPS"/>
        <s v="FACTURA CANCELADA PARCIALMENTE - GLOSA EN PROCESO INTERNO"/>
        <s v="FACTURA CANCELADA PARCIALMENTE - GLOSA ACEPTADA POR LA IPS - SALDO PENDIENTE EN PROGRAMACION DE PAGO"/>
        <s v="FACTURA PENDIENTE EN PROGRAMACION DE PAGO - GLOSA ACEPTADA POR LA IPS"/>
        <s v="FACTURA EN PROCESO INTERNO"/>
        <s v="FACTURA CANCELADA PARCIALMENTE - SALDO PENDIENTE POR CONCILIAR" u="1"/>
      </sharedItems>
    </cacheField>
    <cacheField name="Boxalud" numFmtId="0">
      <sharedItems/>
    </cacheField>
    <cacheField name="Valor Total Bruto" numFmtId="164">
      <sharedItems containsSemiMixedTypes="0" containsString="0" containsNumber="1" containsInteger="1" minValue="0" maxValue="75015884"/>
    </cacheField>
    <cacheField name="Valor Devolucion" numFmtId="164">
      <sharedItems containsSemiMixedTypes="0" containsString="0" containsNumber="1" containsInteger="1" minValue="0" maxValue="11854845"/>
    </cacheField>
    <cacheField name="Valor Glosa Pendiente" numFmtId="164">
      <sharedItems containsString="0" containsBlank="1" containsNumber="1" containsInteger="1" minValue="145500" maxValue="11657000"/>
    </cacheField>
    <cacheField name="Observacion objeccion" numFmtId="0">
      <sharedItems containsBlank="1" longText="1"/>
    </cacheField>
    <cacheField name="Valor Radicado" numFmtId="164">
      <sharedItems containsSemiMixedTypes="0" containsString="0" containsNumber="1" containsInteger="1" minValue="0" maxValue="75015884"/>
    </cacheField>
    <cacheField name="Valor Glosa Aceptada" numFmtId="164">
      <sharedItems containsSemiMixedTypes="0" containsString="0" containsNumber="1" containsInteger="1" minValue="0" maxValue="4326724"/>
    </cacheField>
    <cacheField name="Valor Nota Credito" numFmtId="164">
      <sharedItems containsSemiMixedTypes="0" containsString="0" containsNumber="1" containsInteger="1" minValue="0" maxValue="123888"/>
    </cacheField>
    <cacheField name="Valor Pagar" numFmtId="164">
      <sharedItems containsSemiMixedTypes="0" containsString="0" containsNumber="1" containsInteger="1" minValue="0" maxValue="75015884"/>
    </cacheField>
    <cacheField name="Por pgar SAP" numFmtId="164">
      <sharedItems containsSemiMixedTypes="0" containsString="0" containsNumber="1" containsInteger="1" minValue="0" maxValue="13164077"/>
    </cacheField>
    <cacheField name="P. abiertas doc" numFmtId="0">
      <sharedItems containsString="0" containsBlank="1" containsNumber="1" containsInteger="1" minValue="1222281641" maxValue="4800062923"/>
    </cacheField>
    <cacheField name="Valor compensacion SAP" numFmtId="164">
      <sharedItems containsString="0" containsBlank="1" containsNumber="1" containsInteger="1" minValue="0" maxValue="25299301"/>
    </cacheField>
    <cacheField name="Doc compensacion " numFmtId="0">
      <sharedItems containsString="0" containsBlank="1" containsNumber="1" containsInteger="1" minValue="2201408451" maxValue="4800063007"/>
    </cacheField>
    <cacheField name="Retencion " numFmtId="164">
      <sharedItems containsString="0" containsBlank="1" containsNumber="1" containsInteger="1" minValue="0" maxValue="516213"/>
    </cacheField>
    <cacheField name="Fecha de compensacion" numFmtId="0">
      <sharedItems containsBlank="1"/>
    </cacheField>
    <cacheField name="Valor compensacion SAP2" numFmtId="0">
      <sharedItems containsString="0" containsBlank="1" containsNumber="1" containsInteger="1" minValue="137200" maxValue="137200"/>
    </cacheField>
    <cacheField name="Doc compensacion 2" numFmtId="0">
      <sharedItems containsString="0" containsBlank="1" containsNumber="1" containsInteger="1" minValue="4800062923" maxValue="4800062923"/>
    </cacheField>
    <cacheField name="Fecha de compensacion2" numFmtId="0">
      <sharedItems containsBlank="1"/>
    </cacheField>
    <cacheField name="Valor compensacion SAP3" numFmtId="0">
      <sharedItems containsString="0" containsBlank="1" containsNumber="1" containsInteger="1" minValue="137200" maxValue="137200"/>
    </cacheField>
    <cacheField name="Doc compensacion 3" numFmtId="0">
      <sharedItems containsString="0" containsBlank="1" containsNumber="1" containsInteger="1" minValue="4800062923" maxValue="4800062923"/>
    </cacheField>
    <cacheField name="Fecha de compensacion3" numFmtId="0">
      <sharedItems containsBlank="1"/>
    </cacheField>
    <cacheField name="Fecha de corte"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2">
  <r>
    <n v="800024390"/>
    <s v="DIME CLINICA NEUROCARDIOVASCULAR S.A."/>
    <s v="FE"/>
    <n v="78025"/>
    <s v="FE78025"/>
    <s v="800024390_FE78025"/>
    <d v="2020-05-16T00:00:00"/>
    <d v="2023-08-29T00:00:00"/>
    <d v="2023-09-01T07:00:00"/>
    <n v="146032"/>
    <n v="146032"/>
    <x v="0"/>
    <s v="Devuelta"/>
    <n v="146032"/>
    <n v="146032"/>
    <m/>
    <s v="Se realizada DEVOLUCION de factura NO PBS: Se evidencia que la prestación del servicio fue en el periodo de FECHA INGRESO: 11/05/2020 01:37 FECHA EGRESO: 14/05/2020, por lo cual no es procedente para cobro por extemporaneidad.  Circular 023 de Minsalud – Resolucion 1885 de 2018 "/>
    <n v="146032"/>
    <n v="0"/>
    <n v="0"/>
    <n v="0"/>
    <n v="0"/>
    <m/>
    <n v="0"/>
    <m/>
    <m/>
    <m/>
    <m/>
    <m/>
    <m/>
    <m/>
    <m/>
    <m/>
    <d v="2024-02-29T00:00:00"/>
  </r>
  <r>
    <n v="800024390"/>
    <s v="DIME CLINICA NEUROCARDIOVASCULAR S.A."/>
    <s v="FE"/>
    <n v="78998"/>
    <s v="FE78998"/>
    <s v="800024390_FE78998"/>
    <d v="2020-05-29T00:00:00"/>
    <d v="2023-05-13T00:00:00"/>
    <d v="2020-10-22T00:00:00"/>
    <n v="190512"/>
    <n v="187774"/>
    <x v="1"/>
    <s v="Finalizada"/>
    <n v="190512"/>
    <n v="0"/>
    <m/>
    <m/>
    <n v="190512"/>
    <n v="0"/>
    <n v="2738"/>
    <n v="187774"/>
    <n v="184019"/>
    <n v="1911080642"/>
    <n v="0"/>
    <m/>
    <m/>
    <m/>
    <m/>
    <m/>
    <m/>
    <m/>
    <m/>
    <m/>
    <d v="2024-02-29T00:00:00"/>
  </r>
  <r>
    <n v="800024390"/>
    <s v="DIME CLINICA NEUROCARDIOVASCULAR S.A."/>
    <s v="FE"/>
    <n v="105904"/>
    <s v="FE105904"/>
    <s v="800024390_FE105904"/>
    <d v="2020-12-15T00:00:00"/>
    <d v="2023-05-21T00:00:00"/>
    <d v="2021-01-19T00:00:00"/>
    <n v="400832"/>
    <n v="59950"/>
    <x v="1"/>
    <s v="Finalizada"/>
    <n v="400832"/>
    <n v="0"/>
    <m/>
    <m/>
    <n v="400832"/>
    <n v="0"/>
    <n v="123888"/>
    <n v="276944"/>
    <n v="58333"/>
    <n v="4800062436"/>
    <n v="276944"/>
    <n v="4800062436"/>
    <n v="0"/>
    <s v="30.01.2024"/>
    <m/>
    <m/>
    <m/>
    <m/>
    <m/>
    <m/>
    <d v="2024-02-29T00:00:00"/>
  </r>
  <r>
    <n v="800024390"/>
    <s v="DIME CLINICA NEUROCARDIOVASCULAR S.A."/>
    <s v="FE"/>
    <n v="111412"/>
    <s v="FE111412"/>
    <s v="800024390_FE111412"/>
    <d v="2021-01-27T00:00:00"/>
    <d v="2021-05-24T00:00:00"/>
    <d v="2021-02-19T00:00:00"/>
    <n v="2387003"/>
    <n v="264734"/>
    <x v="2"/>
    <s v="Finalizada"/>
    <n v="2387003"/>
    <n v="0"/>
    <m/>
    <m/>
    <n v="2387003"/>
    <n v="2387003"/>
    <n v="0"/>
    <n v="0"/>
    <n v="0"/>
    <m/>
    <n v="2339263"/>
    <n v="4800057722"/>
    <m/>
    <s v="31.10.2022"/>
    <m/>
    <m/>
    <m/>
    <m/>
    <m/>
    <m/>
    <d v="2024-02-29T00:00:00"/>
  </r>
  <r>
    <n v="800024390"/>
    <s v="DIME CLINICA NEUROCARDIOVASCULAR S.A."/>
    <s v="FE"/>
    <n v="111592"/>
    <s v="FE111592"/>
    <s v="800024390_FE111592"/>
    <d v="2021-01-27T00:00:00"/>
    <d v="2023-08-22T00:00:00"/>
    <d v="2023-09-01T07:00:00"/>
    <n v="146858"/>
    <n v="146858"/>
    <x v="1"/>
    <s v="Finalizada"/>
    <n v="146858"/>
    <n v="0"/>
    <m/>
    <m/>
    <n v="146858"/>
    <n v="0"/>
    <n v="0"/>
    <n v="146858"/>
    <n v="127580"/>
    <n v="1222342903"/>
    <n v="0"/>
    <m/>
    <m/>
    <m/>
    <m/>
    <m/>
    <m/>
    <m/>
    <m/>
    <m/>
    <d v="2024-02-29T00:00:00"/>
  </r>
  <r>
    <n v="800024390"/>
    <s v="DIME CLINICA NEUROCARDIOVASCULAR S.A."/>
    <s v="FE"/>
    <n v="113070"/>
    <s v="FE113070"/>
    <s v="800024390_FE113070"/>
    <d v="2021-02-04T00:00:00"/>
    <d v="2023-12-21T00:00:00"/>
    <d v="2021-02-19T00:00:00"/>
    <n v="260000"/>
    <n v="260000"/>
    <x v="0"/>
    <s v="Devuelta"/>
    <n v="260000"/>
    <n v="260000"/>
    <m/>
    <e v="#N/A"/>
    <n v="260000"/>
    <n v="0"/>
    <n v="0"/>
    <n v="0"/>
    <n v="0"/>
    <m/>
    <n v="0"/>
    <m/>
    <m/>
    <m/>
    <m/>
    <m/>
    <m/>
    <m/>
    <m/>
    <m/>
    <d v="2024-02-29T00:00:00"/>
  </r>
  <r>
    <n v="800024390"/>
    <s v="DIME CLINICA NEUROCARDIOVASCULAR S.A."/>
    <s v="FE"/>
    <n v="136093"/>
    <s v="FE136093"/>
    <s v="800024390_FE136093"/>
    <d v="2021-06-26T00:00:00"/>
    <d v="2023-03-02T00:00:00"/>
    <d v="2021-07-03T00:00:00"/>
    <n v="0"/>
    <n v="1855387"/>
    <x v="3"/>
    <s v="Finalizada"/>
    <n v="1855387"/>
    <n v="0"/>
    <m/>
    <m/>
    <n v="1855387"/>
    <n v="1855387"/>
    <n v="0"/>
    <n v="0"/>
    <n v="0"/>
    <m/>
    <n v="0"/>
    <m/>
    <m/>
    <m/>
    <m/>
    <m/>
    <m/>
    <m/>
    <m/>
    <m/>
    <d v="2024-02-29T00:00:00"/>
  </r>
  <r>
    <n v="800024390"/>
    <s v="DIME CLINICA NEUROCARDIOVASCULAR S.A."/>
    <s v="FE"/>
    <n v="150767"/>
    <s v="FE150767"/>
    <s v="800024390_FE150767"/>
    <d v="2021-09-10T00:00:00"/>
    <d v="2023-12-21T00:00:00"/>
    <d v="2021-09-14T00:00:00"/>
    <n v="370265"/>
    <n v="370265"/>
    <x v="0"/>
    <s v="Devuelta"/>
    <n v="370265"/>
    <n v="370265"/>
    <m/>
    <e v="#N/A"/>
    <n v="370265"/>
    <n v="0"/>
    <n v="0"/>
    <n v="0"/>
    <n v="0"/>
    <m/>
    <n v="0"/>
    <m/>
    <m/>
    <m/>
    <m/>
    <m/>
    <m/>
    <m/>
    <m/>
    <m/>
    <d v="2024-02-29T00:00:00"/>
  </r>
  <r>
    <n v="800024390"/>
    <s v="DIME CLINICA NEUROCARDIOVASCULAR S.A."/>
    <s v="FE"/>
    <n v="154294"/>
    <s v="FE154294"/>
    <s v="800024390_FE154294"/>
    <d v="2021-09-27T00:00:00"/>
    <d v="2023-05-13T00:00:00"/>
    <d v="2021-10-07T00:00:00"/>
    <n v="2452952"/>
    <n v="2441867"/>
    <x v="1"/>
    <s v="Finalizada"/>
    <n v="2452952"/>
    <n v="0"/>
    <m/>
    <m/>
    <n v="2452952"/>
    <n v="0"/>
    <n v="0"/>
    <n v="2452952"/>
    <n v="2403893"/>
    <n v="1911080641"/>
    <n v="0"/>
    <m/>
    <m/>
    <m/>
    <m/>
    <m/>
    <m/>
    <m/>
    <m/>
    <m/>
    <d v="2024-02-29T00:00:00"/>
  </r>
  <r>
    <n v="800024390"/>
    <s v="DIME CLINICA NEUROCARDIOVASCULAR S.A."/>
    <s v="FE"/>
    <n v="213633"/>
    <s v="FE213633"/>
    <s v="800024390_FE213633"/>
    <d v="2022-07-25T00:00:00"/>
    <m/>
    <e v="#N/A"/>
    <n v="1598558"/>
    <n v="1598558"/>
    <x v="4"/>
    <e v="#N/A"/>
    <n v="0"/>
    <n v="0"/>
    <m/>
    <m/>
    <n v="0"/>
    <n v="0"/>
    <n v="0"/>
    <n v="0"/>
    <n v="0"/>
    <m/>
    <n v="0"/>
    <m/>
    <m/>
    <m/>
    <m/>
    <m/>
    <m/>
    <m/>
    <m/>
    <m/>
    <d v="2024-02-29T00:00:00"/>
  </r>
  <r>
    <n v="800024390"/>
    <s v="DIME CLINICA NEUROCARDIOVASCULAR S.A."/>
    <s v="FE"/>
    <n v="223214"/>
    <s v="FE223214"/>
    <s v="800024390_FE223214"/>
    <d v="2022-08-31T00:00:00"/>
    <d v="2023-02-16T00:00:00"/>
    <d v="2023-02-16T00:00:00"/>
    <n v="21306246"/>
    <n v="36050"/>
    <x v="5"/>
    <s v="Finalizada"/>
    <n v="21306246"/>
    <n v="0"/>
    <m/>
    <m/>
    <n v="21306246"/>
    <n v="36050"/>
    <n v="0"/>
    <n v="21270196"/>
    <n v="0"/>
    <m/>
    <n v="20844792"/>
    <n v="2201408451"/>
    <m/>
    <s v="29.06.2023"/>
    <m/>
    <m/>
    <m/>
    <m/>
    <m/>
    <m/>
    <d v="2024-02-29T00:00:00"/>
  </r>
  <r>
    <n v="800024390"/>
    <s v="DIME CLINICA NEUROCARDIOVASCULAR S.A."/>
    <s v="FE"/>
    <n v="246043"/>
    <s v="FE246043"/>
    <s v="800024390_FE246043"/>
    <d v="2022-12-20T00:00:00"/>
    <d v="2023-10-09T00:00:00"/>
    <d v="2023-10-13T16:15:55"/>
    <n v="1173508"/>
    <n v="1173508"/>
    <x v="1"/>
    <s v="Finalizada"/>
    <n v="1173508"/>
    <n v="0"/>
    <m/>
    <m/>
    <n v="1173508"/>
    <n v="0"/>
    <n v="0"/>
    <n v="1173508"/>
    <n v="0"/>
    <m/>
    <n v="0"/>
    <m/>
    <m/>
    <m/>
    <m/>
    <m/>
    <m/>
    <m/>
    <m/>
    <m/>
    <d v="2024-02-29T00:00:00"/>
  </r>
  <r>
    <n v="800024390"/>
    <s v="DIME CLINICA NEUROCARDIOVASCULAR S.A."/>
    <s v="FE"/>
    <n v="247119"/>
    <s v="FE247119"/>
    <s v="800024390_FE247119"/>
    <d v="2022-12-27T00:00:00"/>
    <d v="2023-02-16T00:00:00"/>
    <d v="2023-02-22T00:00:00"/>
    <n v="88900"/>
    <n v="88900"/>
    <x v="2"/>
    <s v="Finalizada"/>
    <n v="88900"/>
    <n v="0"/>
    <m/>
    <m/>
    <n v="88900"/>
    <n v="0"/>
    <n v="0"/>
    <n v="88900"/>
    <n v="0"/>
    <m/>
    <n v="87122"/>
    <n v="4800063007"/>
    <n v="1778"/>
    <s v="14.03.2024"/>
    <m/>
    <m/>
    <m/>
    <m/>
    <m/>
    <m/>
    <d v="2024-02-29T00:00:00"/>
  </r>
  <r>
    <n v="800024390"/>
    <s v="DIME CLINICA NEUROCARDIOVASCULAR S.A."/>
    <s v="FE"/>
    <n v="266385"/>
    <s v="FE266385"/>
    <s v="800024390_FE266385"/>
    <d v="2023-03-31T00:00:00"/>
    <m/>
    <e v="#N/A"/>
    <n v="1858773"/>
    <n v="1858773"/>
    <x v="4"/>
    <e v="#N/A"/>
    <n v="0"/>
    <n v="0"/>
    <m/>
    <m/>
    <n v="0"/>
    <n v="0"/>
    <n v="0"/>
    <n v="0"/>
    <n v="0"/>
    <m/>
    <n v="0"/>
    <m/>
    <m/>
    <m/>
    <m/>
    <m/>
    <m/>
    <m/>
    <m/>
    <m/>
    <d v="2024-02-29T00:00:00"/>
  </r>
  <r>
    <n v="800024390"/>
    <s v="DIME CLINICA NEUROCARDIOVASCULAR S.A."/>
    <s v="FE"/>
    <n v="271321"/>
    <s v="FE271321"/>
    <s v="800024390_FE271321"/>
    <d v="2023-04-26T00:00:00"/>
    <d v="2023-05-12T00:00:00"/>
    <d v="2023-05-13T00:00:00"/>
    <n v="84109"/>
    <n v="84109"/>
    <x v="1"/>
    <s v="Finalizada"/>
    <n v="84109"/>
    <n v="0"/>
    <m/>
    <m/>
    <n v="84109"/>
    <n v="0"/>
    <n v="0"/>
    <n v="84109"/>
    <n v="82427"/>
    <n v="1222281641"/>
    <n v="0"/>
    <m/>
    <m/>
    <m/>
    <m/>
    <m/>
    <m/>
    <m/>
    <m/>
    <m/>
    <d v="2024-02-29T00:00:00"/>
  </r>
  <r>
    <n v="800024390"/>
    <s v="DIME CLINICA NEUROCARDIOVASCULAR S.A."/>
    <s v="FE"/>
    <n v="271408"/>
    <s v="FE271408"/>
    <s v="800024390_FE271408"/>
    <d v="2023-04-26T00:00:00"/>
    <d v="2023-08-24T00:00:00"/>
    <d v="2023-09-01T07:00:00"/>
    <n v="431019"/>
    <n v="431019"/>
    <x v="0"/>
    <s v="Devuelta"/>
    <n v="0"/>
    <n v="431019"/>
    <m/>
    <s v="Se realiza DEVOLUCION de factura NO PBS: 1. La fecha de atención del usuario es del 20-23 de febrero de 2020, según reporte de MIPRES, las fechas de presentación son extemporáneas de acuerdo a la normativa. 2. CLEMASTINA (CLEMAXCLIN®) ACT 2mg/2ml No cuenta con autorización.  La devolución de base en la normatividad de los tiempos de presentación y recobro antes el Adres, la fecha máxima de la presentación  Resolucion 1885 de 2018 - circular 023."/>
    <n v="0"/>
    <n v="0"/>
    <n v="0"/>
    <n v="0"/>
    <n v="0"/>
    <m/>
    <n v="0"/>
    <m/>
    <m/>
    <m/>
    <m/>
    <m/>
    <m/>
    <m/>
    <m/>
    <m/>
    <d v="2024-02-29T00:00:00"/>
  </r>
  <r>
    <n v="800024390"/>
    <s v="DIME CLINICA NEUROCARDIOVASCULAR S.A."/>
    <s v="FE"/>
    <n v="273352"/>
    <s v="FE273352"/>
    <s v="800024390_FE273352"/>
    <d v="2023-05-04T00:00:00"/>
    <d v="2024-02-26T00:00:00"/>
    <d v="2024-03-01T07:00:00"/>
    <n v="12005"/>
    <n v="12005"/>
    <x v="0"/>
    <s v="Devuelta"/>
    <n v="0"/>
    <n v="12005"/>
    <m/>
    <e v="#N/A"/>
    <n v="0"/>
    <n v="0"/>
    <n v="0"/>
    <n v="0"/>
    <n v="0"/>
    <m/>
    <n v="0"/>
    <m/>
    <m/>
    <m/>
    <m/>
    <m/>
    <m/>
    <m/>
    <m/>
    <m/>
    <d v="2024-02-29T00:00:00"/>
  </r>
  <r>
    <n v="800024390"/>
    <s v="DIME CLINICA NEUROCARDIOVASCULAR S.A."/>
    <s v="FE"/>
    <n v="273353"/>
    <s v="FE273353"/>
    <s v="800024390_FE273353"/>
    <d v="2023-05-04T00:00:00"/>
    <d v="2023-06-15T00:00:00"/>
    <d v="2023-06-22T00:00:00"/>
    <n v="11854845"/>
    <n v="11854845"/>
    <x v="0"/>
    <s v="Devuelta"/>
    <n v="11854845"/>
    <n v="11854845"/>
    <m/>
    <s v="NO PBS.SE REALIZA DEVOLUCION DE FACTURA CON SOPORTES COMPLET -SE REALIZA VALIDACION MIPRES No.20200809154021908774 CON TCNOLIGIA 19989642-01 EL CUAL NO ESTA APTA EN ESPERA QUE LA I PS VALIDE EL ERROR AL MOMENTO QUE EL MD REALIZA LA DESCRIPCION DE LA ACTIVIDAD NO PBS - EL CUAL SE INDICA CORREGIR Y PE SENTAR NUEVAMENTE. KEVIN YALANDA                                                                                                                                                                                                                                                                                                                                                                                                                                                                                                                                                                                                                                                                                                                                                                                                                                                                                                                                                                                                                                                                                                                                                                                                               "/>
    <n v="11854845"/>
    <n v="0"/>
    <n v="0"/>
    <n v="0"/>
    <n v="0"/>
    <m/>
    <n v="0"/>
    <m/>
    <m/>
    <m/>
    <m/>
    <m/>
    <m/>
    <m/>
    <m/>
    <m/>
    <d v="2024-02-29T00:00:00"/>
  </r>
  <r>
    <n v="800024390"/>
    <s v="DIME CLINICA NEUROCARDIOVASCULAR S.A."/>
    <s v="FE"/>
    <n v="275371"/>
    <s v="FE275371"/>
    <s v="800024390_FE275371"/>
    <d v="2023-05-15T00:00:00"/>
    <d v="2024-01-15T00:00:00"/>
    <d v="2024-01-15T10:59:04"/>
    <n v="1863764"/>
    <n v="1863764"/>
    <x v="0"/>
    <s v="Devuelta"/>
    <n v="0"/>
    <n v="1863764"/>
    <m/>
    <s v="Se realiza DEVOLUCION de factura No. FE275371 NO PBS. Factura extemporanea para la presentación y validacion Inicio de vigencia: 15/04/2020 Fin de vigencia para recobro: 15/04/2023 No procedente para tramite Se indica enviar nota credito para el cierre de la factura. "/>
    <n v="0"/>
    <n v="0"/>
    <n v="0"/>
    <n v="0"/>
    <n v="0"/>
    <m/>
    <n v="0"/>
    <m/>
    <m/>
    <m/>
    <m/>
    <m/>
    <m/>
    <m/>
    <m/>
    <m/>
    <d v="2024-02-29T00:00:00"/>
  </r>
  <r>
    <n v="800024390"/>
    <s v="DIME CLINICA NEUROCARDIOVASCULAR S.A."/>
    <s v="FE"/>
    <n v="275373"/>
    <s v="FE275373"/>
    <s v="800024390_FE275373"/>
    <d v="2023-05-15T00:00:00"/>
    <d v="2024-01-15T00:00:00"/>
    <d v="2024-01-15T15:05:35"/>
    <n v="18618"/>
    <n v="18618"/>
    <x v="0"/>
    <s v="Devuelta"/>
    <n v="0"/>
    <n v="18618"/>
    <m/>
    <s v="Se realiza DEVOLUCION de factura No. FE275373 NO PBS. Factura extemporanea para la presentación y validacion Inicio de vigencia: 13/05/2020 Fin de vigencia para recobro: 13/05/2023 No procedente para tramite Se indica enviar nota credito para el cierre de la factura. "/>
    <n v="0"/>
    <n v="0"/>
    <n v="0"/>
    <n v="0"/>
    <n v="0"/>
    <m/>
    <n v="0"/>
    <m/>
    <m/>
    <m/>
    <m/>
    <m/>
    <m/>
    <m/>
    <m/>
    <m/>
    <d v="2024-02-29T00:00:00"/>
  </r>
  <r>
    <n v="800024390"/>
    <s v="DIME CLINICA NEUROCARDIOVASCULAR S.A."/>
    <s v="FE"/>
    <n v="275422"/>
    <s v="FE275422"/>
    <s v="800024390_FE275422"/>
    <d v="2023-05-15T00:00:00"/>
    <d v="2023-12-12T00:00:00"/>
    <d v="2023-12-13T08:09:08"/>
    <n v="184674"/>
    <n v="184674"/>
    <x v="0"/>
    <s v="Devuelta"/>
    <n v="0"/>
    <n v="184674"/>
    <m/>
    <s v="Se realizada DEVOLUCION de factura No. FE275422 NO PBS, Se evidencia durante la auditoria que la prestación del servicio fue en el periodo de FECHA INGRESO: 26/05/2020 22:21 hasta la FECHA EGRESO: 03/06/2020, factura presentada extemporáneamente la cual tiene vigencia de presentación hasta 3 años, cual se debía presentar antes del 03/06/2023.  Resolución 1885 de 2018 "/>
    <n v="0"/>
    <n v="0"/>
    <n v="0"/>
    <n v="0"/>
    <n v="0"/>
    <m/>
    <n v="0"/>
    <m/>
    <m/>
    <m/>
    <m/>
    <m/>
    <m/>
    <m/>
    <m/>
    <m/>
    <d v="2024-02-29T00:00:00"/>
  </r>
  <r>
    <n v="800024390"/>
    <s v="DIME CLINICA NEUROCARDIOVASCULAR S.A."/>
    <s v="FE"/>
    <n v="275701"/>
    <s v="FE275701"/>
    <s v="800024390_FE275701"/>
    <d v="2023-05-16T00:00:00"/>
    <d v="2023-06-15T00:00:00"/>
    <d v="2023-06-22T00:00:00"/>
    <n v="1818443"/>
    <n v="1818443"/>
    <x v="6"/>
    <s v="Finalizada"/>
    <n v="1818443"/>
    <n v="0"/>
    <m/>
    <m/>
    <n v="1818443"/>
    <n v="0"/>
    <n v="0"/>
    <n v="1818443"/>
    <n v="1370474"/>
    <n v="4800062923"/>
    <n v="137200"/>
    <n v="4800062923"/>
    <n v="0"/>
    <s v="29.02.2024"/>
    <n v="137200"/>
    <n v="4800062923"/>
    <s v="29.02.2024"/>
    <n v="137200"/>
    <n v="4800062923"/>
    <s v="29.02.2024"/>
    <d v="2024-02-29T00:00:00"/>
  </r>
  <r>
    <n v="800024390"/>
    <s v="DIME CLINICA NEUROCARDIOVASCULAR S.A."/>
    <s v="FE"/>
    <n v="276221"/>
    <s v="FE276221"/>
    <s v="800024390_FE276221"/>
    <d v="2023-05-17T00:00:00"/>
    <d v="2023-12-12T00:00:00"/>
    <d v="2023-12-13T08:29:27"/>
    <n v="1265903"/>
    <n v="1265903"/>
    <x v="0"/>
    <s v="Devuelta"/>
    <n v="0"/>
    <n v="1265903"/>
    <m/>
    <s v="Se realiza DEVOLUCION de la factura FE276221, donde se realiza facturación de laboratorio clínico por valor de $1.265.903  Factura NO PBS - La cual esta extemporánea para su presentación., según fecha de prestación del servicio se realizo en el periodo de 12/08/2020 al 09/09/2020. "/>
    <n v="0"/>
    <n v="0"/>
    <n v="0"/>
    <n v="0"/>
    <n v="0"/>
    <m/>
    <n v="0"/>
    <m/>
    <m/>
    <m/>
    <m/>
    <m/>
    <m/>
    <m/>
    <m/>
    <m/>
    <d v="2024-02-29T00:00:00"/>
  </r>
  <r>
    <n v="800024390"/>
    <s v="DIME CLINICA NEUROCARDIOVASCULAR S.A."/>
    <s v="FE"/>
    <n v="282102"/>
    <s v="FE282102"/>
    <s v="800024390_FE282102"/>
    <d v="2023-06-09T00:00:00"/>
    <d v="2023-06-15T00:00:00"/>
    <d v="2023-06-22T00:00:00"/>
    <n v="516067"/>
    <n v="516067"/>
    <x v="1"/>
    <s v="Finalizada"/>
    <n v="516067"/>
    <n v="0"/>
    <m/>
    <m/>
    <n v="516067"/>
    <n v="0"/>
    <n v="0"/>
    <n v="516067"/>
    <n v="504129"/>
    <n v="4800060913"/>
    <m/>
    <m/>
    <m/>
    <m/>
    <m/>
    <m/>
    <m/>
    <m/>
    <m/>
    <m/>
    <d v="2024-02-29T00:00:00"/>
  </r>
  <r>
    <n v="800024390"/>
    <s v="DIME CLINICA NEUROCARDIOVASCULAR S.A."/>
    <s v="FE"/>
    <n v="283733"/>
    <s v="FE283733"/>
    <s v="800024390_FE283733"/>
    <d v="2023-06-20T00:00:00"/>
    <d v="2023-08-22T00:00:00"/>
    <d v="2023-09-01T07:00:00"/>
    <n v="5344444"/>
    <n v="5344444"/>
    <x v="7"/>
    <s v="Para respuesta prestador"/>
    <n v="5344444"/>
    <n v="0"/>
    <n v="145500"/>
    <s v="No se evidencia el cobro de cuota moderadora/copago por el valor de $145.500, no se evidencia soporte de la exoneración del mismo. Se objeta diferencia ya que la autorización indica el descuento. "/>
    <n v="5344444"/>
    <n v="0"/>
    <n v="0"/>
    <n v="5198944"/>
    <n v="5094965"/>
    <n v="1222342896"/>
    <n v="0"/>
    <m/>
    <m/>
    <m/>
    <m/>
    <m/>
    <m/>
    <m/>
    <m/>
    <m/>
    <d v="2024-02-29T00:00:00"/>
  </r>
  <r>
    <n v="800024390"/>
    <s v="DIME CLINICA NEUROCARDIOVASCULAR S.A."/>
    <s v="FE"/>
    <n v="286253"/>
    <s v="FE286253"/>
    <s v="800024390_FE286253"/>
    <d v="2023-06-29T00:00:00"/>
    <d v="2023-10-13T00:00:00"/>
    <d v="2023-10-13T11:18:37"/>
    <n v="16975957"/>
    <n v="16975957"/>
    <x v="8"/>
    <s v="Para respuesta prestador"/>
    <n v="16975957"/>
    <n v="0"/>
    <n v="11657000"/>
    <s v="371202 Pericardiotomia. Procedimiento no facturable. Es la via de  entrada para el drenaje del pericardio. Se acepta la Exploración y drenaje de mediastino por esternotomia que es el procedimiento terapeutico que está soportado. ($11.657.000)"/>
    <n v="16975957"/>
    <n v="790517"/>
    <n v="0"/>
    <n v="4528440"/>
    <n v="0"/>
    <m/>
    <n v="4437871"/>
    <n v="4800063007"/>
    <n v="90569"/>
    <s v="14.03.2024"/>
    <m/>
    <m/>
    <m/>
    <m/>
    <m/>
    <m/>
    <d v="2024-02-29T00:00:00"/>
  </r>
  <r>
    <n v="800024390"/>
    <s v="DIME CLINICA NEUROCARDIOVASCULAR S.A."/>
    <s v="FE"/>
    <n v="289398"/>
    <s v="FE289398"/>
    <s v="800024390_FE289398"/>
    <d v="2023-07-14T00:00:00"/>
    <d v="2023-08-22T00:00:00"/>
    <d v="2023-09-01T07:00:00"/>
    <n v="548038"/>
    <n v="548038"/>
    <x v="1"/>
    <s v="Finalizada"/>
    <n v="548038"/>
    <n v="0"/>
    <m/>
    <m/>
    <n v="548038"/>
    <n v="0"/>
    <n v="0"/>
    <n v="548038"/>
    <n v="537077"/>
    <n v="1222331634"/>
    <n v="0"/>
    <m/>
    <m/>
    <m/>
    <m/>
    <m/>
    <m/>
    <m/>
    <m/>
    <m/>
    <d v="2024-02-29T00:00:00"/>
  </r>
  <r>
    <n v="800024390"/>
    <s v="DIME CLINICA NEUROCARDIOVASCULAR S.A."/>
    <s v="FE"/>
    <n v="290313"/>
    <s v="FE290313"/>
    <s v="800024390_FE290313"/>
    <d v="2023-07-18T00:00:00"/>
    <d v="2023-08-22T00:00:00"/>
    <d v="2023-09-01T07:00:00"/>
    <n v="26263503"/>
    <n v="26263503"/>
    <x v="9"/>
    <s v="Finalizada"/>
    <n v="26263503"/>
    <n v="0"/>
    <m/>
    <m/>
    <n v="26263503"/>
    <n v="447890"/>
    <n v="0"/>
    <n v="25815613"/>
    <n v="0"/>
    <m/>
    <n v="25299301"/>
    <n v="4800061869"/>
    <n v="516213"/>
    <s v="29.11.2023"/>
    <m/>
    <m/>
    <m/>
    <m/>
    <m/>
    <m/>
    <d v="2024-02-29T00:00:00"/>
  </r>
  <r>
    <n v="800024390"/>
    <s v="DIME CLINICA NEUROCARDIOVASCULAR S.A."/>
    <s v="FE"/>
    <n v="291409"/>
    <s v="FE291409"/>
    <s v="800024390_FE291409"/>
    <d v="2023-07-24T00:00:00"/>
    <d v="2023-08-22T00:00:00"/>
    <d v="2023-09-01T07:00:00"/>
    <n v="4651589"/>
    <n v="4651589"/>
    <x v="10"/>
    <s v="Para revision respuesta"/>
    <n v="4651589"/>
    <n v="0"/>
    <n v="1064163"/>
    <m/>
    <n v="4651589"/>
    <n v="0"/>
    <n v="0"/>
    <n v="3587426"/>
    <n v="0"/>
    <m/>
    <n v="3515677"/>
    <n v="4800063007"/>
    <n v="71749"/>
    <s v="14.03.2024"/>
    <m/>
    <m/>
    <m/>
    <m/>
    <m/>
    <m/>
    <d v="2024-02-29T00:00:00"/>
  </r>
  <r>
    <n v="800024390"/>
    <s v="DIME CLINICA NEUROCARDIOVASCULAR S.A."/>
    <s v="FE"/>
    <n v="291415"/>
    <s v="FE291415"/>
    <s v="800024390_FE291415"/>
    <d v="2023-07-24T00:00:00"/>
    <d v="2023-10-09T00:00:00"/>
    <d v="2023-10-09T08:14:26"/>
    <n v="16188938"/>
    <n v="16188938"/>
    <x v="11"/>
    <s v="Finalizada"/>
    <n v="16188938"/>
    <n v="0"/>
    <m/>
    <m/>
    <n v="16188938"/>
    <n v="72100"/>
    <n v="0"/>
    <n v="16116838"/>
    <n v="13164077"/>
    <n v="4800061869"/>
    <n v="1339565"/>
    <n v="4800061869"/>
    <n v="0"/>
    <s v="29.11.2023"/>
    <m/>
    <m/>
    <m/>
    <m/>
    <m/>
    <m/>
    <d v="2024-02-29T00:00:00"/>
  </r>
  <r>
    <n v="800024390"/>
    <s v="DIME CLINICA NEUROCARDIOVASCULAR S.A."/>
    <s v="FE"/>
    <n v="291986"/>
    <s v="FE291986"/>
    <s v="800024390_FE291986"/>
    <d v="2023-07-26T00:00:00"/>
    <d v="2023-10-09T00:00:00"/>
    <d v="2023-10-09T10:29:08"/>
    <n v="5049819"/>
    <n v="5049819"/>
    <x v="1"/>
    <s v="Finalizada"/>
    <n v="5049819"/>
    <n v="0"/>
    <m/>
    <m/>
    <n v="5049819"/>
    <n v="0"/>
    <n v="0"/>
    <n v="5049819"/>
    <n v="4948823"/>
    <n v="1222356150"/>
    <n v="0"/>
    <m/>
    <m/>
    <m/>
    <m/>
    <m/>
    <m/>
    <m/>
    <m/>
    <m/>
    <d v="2024-02-29T00:00:00"/>
  </r>
  <r>
    <n v="800024390"/>
    <s v="DIME CLINICA NEUROCARDIOVASCULAR S.A."/>
    <s v="FE"/>
    <n v="292261"/>
    <s v="FE292261"/>
    <s v="800024390_FE292261"/>
    <d v="2023-07-27T00:00:00"/>
    <d v="2023-08-22T00:00:00"/>
    <d v="2023-08-15T16:08:49"/>
    <n v="62850"/>
    <n v="62850"/>
    <x v="1"/>
    <s v="Finalizada"/>
    <n v="66950"/>
    <n v="0"/>
    <m/>
    <m/>
    <n v="66950"/>
    <n v="0"/>
    <n v="0"/>
    <n v="66950"/>
    <n v="62850"/>
    <n v="1222331393"/>
    <n v="0"/>
    <m/>
    <m/>
    <m/>
    <m/>
    <m/>
    <m/>
    <m/>
    <m/>
    <m/>
    <d v="2024-02-29T00:00:00"/>
  </r>
  <r>
    <n v="800024390"/>
    <s v="DIME CLINICA NEUROCARDIOVASCULAR S.A."/>
    <s v="FE"/>
    <n v="293066"/>
    <s v="FE293066"/>
    <s v="800024390_FE293066"/>
    <d v="2023-07-31T00:00:00"/>
    <d v="2023-10-12T00:00:00"/>
    <d v="2023-10-12T14:12:08"/>
    <n v="10410749"/>
    <n v="10410749"/>
    <x v="12"/>
    <s v="Finalizada"/>
    <n v="10410749"/>
    <n v="0"/>
    <m/>
    <m/>
    <n v="10410749"/>
    <n v="4326724"/>
    <n v="0"/>
    <n v="6084025"/>
    <n v="0"/>
    <m/>
    <n v="0"/>
    <m/>
    <m/>
    <m/>
    <m/>
    <m/>
    <m/>
    <m/>
    <m/>
    <m/>
    <d v="2024-02-29T00:00:00"/>
  </r>
  <r>
    <n v="800024390"/>
    <s v="DIME CLINICA NEUROCARDIOVASCULAR S.A."/>
    <s v="FE"/>
    <n v="297796"/>
    <s v="FE297796"/>
    <s v="800024390_FE297796"/>
    <d v="2023-08-22T00:00:00"/>
    <d v="2023-08-25T00:00:00"/>
    <d v="2023-09-01T07:00:00"/>
    <n v="143437"/>
    <n v="143437"/>
    <x v="1"/>
    <s v="Finalizada"/>
    <n v="143437"/>
    <n v="0"/>
    <m/>
    <m/>
    <n v="143437"/>
    <n v="0"/>
    <n v="0"/>
    <n v="143437"/>
    <n v="143437"/>
    <n v="1222342897"/>
    <n v="0"/>
    <m/>
    <m/>
    <m/>
    <m/>
    <m/>
    <m/>
    <m/>
    <m/>
    <m/>
    <d v="2024-02-29T00:00:00"/>
  </r>
  <r>
    <n v="800024390"/>
    <s v="DIME CLINICA NEUROCARDIOVASCULAR S.A."/>
    <s v="FE"/>
    <n v="303441"/>
    <s v="FE303441"/>
    <s v="800024390_FE303441"/>
    <d v="2023-09-14T00:00:00"/>
    <d v="2023-10-09T00:00:00"/>
    <d v="2023-10-06T16:24:05"/>
    <n v="5674444"/>
    <n v="5674444"/>
    <x v="1"/>
    <s v="Finalizada"/>
    <n v="5674444"/>
    <n v="0"/>
    <m/>
    <m/>
    <n v="5674444"/>
    <n v="0"/>
    <n v="0"/>
    <n v="5674444"/>
    <n v="5560955"/>
    <n v="1222371057"/>
    <n v="0"/>
    <m/>
    <m/>
    <m/>
    <m/>
    <m/>
    <m/>
    <m/>
    <m/>
    <m/>
    <d v="2024-02-29T00:00:00"/>
  </r>
  <r>
    <n v="800024390"/>
    <s v="DIME CLINICA NEUROCARDIOVASCULAR S.A."/>
    <s v="FE"/>
    <n v="304796"/>
    <s v="FE304796"/>
    <s v="800024390_FE304796"/>
    <d v="2023-09-20T00:00:00"/>
    <d v="2023-10-09T00:00:00"/>
    <d v="2023-10-06T15:47:23"/>
    <n v="1633316"/>
    <n v="1633316"/>
    <x v="1"/>
    <s v="Finalizada"/>
    <n v="1633316"/>
    <n v="0"/>
    <m/>
    <m/>
    <n v="1633316"/>
    <n v="0"/>
    <n v="0"/>
    <n v="1633316"/>
    <n v="0"/>
    <m/>
    <n v="0"/>
    <m/>
    <m/>
    <m/>
    <m/>
    <m/>
    <m/>
    <m/>
    <m/>
    <m/>
    <d v="2024-02-29T00:00:00"/>
  </r>
  <r>
    <n v="800024390"/>
    <s v="DIME CLINICA NEUROCARDIOVASCULAR S.A."/>
    <s v="FE"/>
    <n v="306016"/>
    <s v="FE306016"/>
    <s v="800024390_FE306016"/>
    <d v="2023-09-26T00:00:00"/>
    <d v="2023-10-12T00:00:00"/>
    <d v="2023-10-12T11:46:21"/>
    <n v="1500000"/>
    <n v="130435"/>
    <x v="12"/>
    <s v="Finalizada"/>
    <n v="1500000"/>
    <n v="0"/>
    <m/>
    <m/>
    <n v="1500000"/>
    <n v="78759"/>
    <n v="0"/>
    <n v="1421241"/>
    <n v="1342174"/>
    <n v="1222331652"/>
    <n v="0"/>
    <m/>
    <m/>
    <m/>
    <m/>
    <m/>
    <m/>
    <m/>
    <m/>
    <m/>
    <d v="2024-02-29T00:00:00"/>
  </r>
  <r>
    <n v="800024390"/>
    <s v="DIME CLINICA NEUROCARDIOVASCULAR S.A."/>
    <s v="FE"/>
    <n v="310157"/>
    <s v="FE310157"/>
    <s v="800024390_FE310157"/>
    <d v="2023-10-17T00:00:00"/>
    <d v="2024-01-15T00:00:00"/>
    <d v="2024-01-15T10:37:51"/>
    <n v="2820107"/>
    <n v="2820107"/>
    <x v="0"/>
    <s v="Devuelta"/>
    <n v="0"/>
    <n v="2820107"/>
    <m/>
    <s v="Se realiza DEVOLUCION de factura No. FE310157 NO PBS. Factura extemporánea para la presentación y validación Inicio de vigencia: 04/06/2020 Fin de vigencia para recobro: 03/06/2023 No procedente para trámite Se indica enviar nota crédito para el cierre de la factura. "/>
    <n v="0"/>
    <n v="0"/>
    <n v="0"/>
    <n v="0"/>
    <n v="0"/>
    <m/>
    <n v="0"/>
    <m/>
    <m/>
    <m/>
    <m/>
    <m/>
    <m/>
    <m/>
    <m/>
    <m/>
    <d v="2024-02-29T00:00:00"/>
  </r>
  <r>
    <n v="800024390"/>
    <s v="DIME CLINICA NEUROCARDIOVASCULAR S.A."/>
    <s v="FE"/>
    <n v="310158"/>
    <s v="FE310158"/>
    <s v="800024390_FE310158"/>
    <d v="2023-10-17T00:00:00"/>
    <d v="2024-01-15T00:00:00"/>
    <d v="2024-01-15T10:46:07"/>
    <n v="145383"/>
    <n v="145383"/>
    <x v="0"/>
    <s v="Devuelta"/>
    <n v="0"/>
    <n v="145383"/>
    <m/>
    <s v="Se realiza DEVOLUCION de factura No. FE310158 NO PBS. Factura extemporánea para la presentación y validación Inicio de vigencia: 20/08/2020 Fin de vigencia para recobro: 13/08/2023 No procedente para trámite Se indica enviar nota crédito para el cierre de la factura. "/>
    <n v="0"/>
    <n v="0"/>
    <n v="0"/>
    <n v="0"/>
    <n v="0"/>
    <m/>
    <n v="0"/>
    <m/>
    <m/>
    <m/>
    <m/>
    <m/>
    <m/>
    <m/>
    <m/>
    <m/>
    <d v="2024-02-29T00:00:00"/>
  </r>
  <r>
    <n v="800024390"/>
    <s v="DIME CLINICA NEUROCARDIOVASCULAR S.A."/>
    <s v="FE"/>
    <n v="310159"/>
    <s v="FE310159"/>
    <s v="800024390_FE310159"/>
    <d v="2023-10-17T00:00:00"/>
    <d v="2024-01-15T00:00:00"/>
    <d v="2024-01-15T13:45:52"/>
    <n v="5515516"/>
    <n v="5515516"/>
    <x v="0"/>
    <s v="Devuelta"/>
    <n v="0"/>
    <n v="5515516"/>
    <m/>
    <s v="Se realiza DEVOLUCION de factura No. FE310159 de servicios NO PBS. Se realiza validación de la autorización No. 210136128558609 se presentó con la factura No. FE170595, Tambien se validan las aut. No. 210226027731198 con mipres No. 20210121187025625552 – Aut. No. 210126097352410 con mipres No. 20210108172025372463 se indica VALIDAR LA VALOR NO CONCUERDA VS REPORTE DE LA WEB SERVICE. La aut. 210116043435173 con mipres No. 20210108172025372463 VALIDAR NO REPORTADA EN LA WEB SERVICE. Realizar los ajustes correspondientes y presentar nuevamente, en vigencia de los tiempos de presentación. "/>
    <n v="0"/>
    <n v="0"/>
    <n v="0"/>
    <n v="0"/>
    <n v="0"/>
    <m/>
    <n v="0"/>
    <m/>
    <m/>
    <m/>
    <m/>
    <m/>
    <m/>
    <m/>
    <m/>
    <m/>
    <d v="2024-02-29T00:00:00"/>
  </r>
  <r>
    <n v="800024390"/>
    <s v="DIME CLINICA NEUROCARDIOVASCULAR S.A."/>
    <s v="FE"/>
    <n v="311769"/>
    <s v="FE311769"/>
    <s v="800024390_FE311769"/>
    <d v="2023-10-24T00:00:00"/>
    <m/>
    <d v="2024-03-08T09:38:45"/>
    <n v="5992695"/>
    <n v="5992695"/>
    <x v="13"/>
    <s v="Para auditoria de pertinencia"/>
    <n v="0"/>
    <n v="0"/>
    <m/>
    <m/>
    <n v="0"/>
    <n v="0"/>
    <n v="0"/>
    <n v="0"/>
    <n v="0"/>
    <m/>
    <n v="0"/>
    <m/>
    <m/>
    <m/>
    <m/>
    <m/>
    <m/>
    <m/>
    <m/>
    <m/>
    <d v="2024-02-29T00:00:00"/>
  </r>
  <r>
    <n v="800024390"/>
    <s v="DIME CLINICA NEUROCARDIOVASCULAR S.A."/>
    <s v="FE"/>
    <n v="314561"/>
    <s v="FE314561"/>
    <s v="800024390_FE314561"/>
    <d v="2023-11-08T00:00:00"/>
    <d v="2023-12-13T00:00:00"/>
    <d v="2023-12-12T11:59:30"/>
    <n v="75015884"/>
    <n v="75015884"/>
    <x v="1"/>
    <s v="Finalizada"/>
    <n v="75015884"/>
    <n v="0"/>
    <m/>
    <m/>
    <n v="75015884"/>
    <n v="0"/>
    <n v="0"/>
    <n v="75015884"/>
    <n v="0"/>
    <m/>
    <n v="0"/>
    <m/>
    <m/>
    <m/>
    <m/>
    <m/>
    <m/>
    <m/>
    <m/>
    <m/>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3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B3:F18" firstHeaderRow="0" firstDataRow="1" firstDataCol="1"/>
  <pivotFields count="34">
    <pivotField showAll="0"/>
    <pivotField showAll="0"/>
    <pivotField showAll="0"/>
    <pivotField showAll="0"/>
    <pivotField showAll="0"/>
    <pivotField showAll="0"/>
    <pivotField numFmtId="14" showAll="0"/>
    <pivotField showAll="0"/>
    <pivotField showAll="0"/>
    <pivotField numFmtId="3" showAll="0"/>
    <pivotField dataField="1" numFmtId="164" showAll="0"/>
    <pivotField axis="axisRow" dataField="1" showAll="0">
      <items count="16">
        <item x="2"/>
        <item x="8"/>
        <item x="9"/>
        <item x="11"/>
        <item x="10"/>
        <item m="1" x="14"/>
        <item x="3"/>
        <item x="0"/>
        <item x="13"/>
        <item x="4"/>
        <item x="1"/>
        <item x="12"/>
        <item x="7"/>
        <item x="5"/>
        <item x="6"/>
        <item t="default"/>
      </items>
    </pivotField>
    <pivotField showAll="0"/>
    <pivotField numFmtId="164" showAll="0"/>
    <pivotField numFmtId="164" showAll="0"/>
    <pivotField dataField="1" showAll="0"/>
    <pivotField showAll="0"/>
    <pivotField numFmtId="164" showAll="0"/>
    <pivotField dataField="1" numFmtId="164" showAll="0"/>
    <pivotField numFmtId="164" showAll="0"/>
    <pivotField numFmtId="164" showAll="0"/>
    <pivotField numFmtId="164" showAll="0"/>
    <pivotField showAll="0"/>
    <pivotField showAll="0"/>
    <pivotField showAll="0"/>
    <pivotField showAll="0"/>
    <pivotField showAll="0"/>
    <pivotField showAll="0"/>
    <pivotField showAll="0"/>
    <pivotField showAll="0"/>
    <pivotField showAll="0"/>
    <pivotField showAll="0"/>
    <pivotField showAll="0"/>
    <pivotField numFmtId="14" showAll="0"/>
  </pivotFields>
  <rowFields count="1">
    <field x="11"/>
  </rowFields>
  <rowItems count="15">
    <i>
      <x/>
    </i>
    <i>
      <x v="1"/>
    </i>
    <i>
      <x v="2"/>
    </i>
    <i>
      <x v="3"/>
    </i>
    <i>
      <x v="4"/>
    </i>
    <i>
      <x v="6"/>
    </i>
    <i>
      <x v="7"/>
    </i>
    <i>
      <x v="8"/>
    </i>
    <i>
      <x v="9"/>
    </i>
    <i>
      <x v="10"/>
    </i>
    <i>
      <x v="11"/>
    </i>
    <i>
      <x v="12"/>
    </i>
    <i>
      <x v="13"/>
    </i>
    <i>
      <x v="14"/>
    </i>
    <i t="grand">
      <x/>
    </i>
  </rowItems>
  <colFields count="1">
    <field x="-2"/>
  </colFields>
  <colItems count="4">
    <i>
      <x/>
    </i>
    <i i="1">
      <x v="1"/>
    </i>
    <i i="2">
      <x v="2"/>
    </i>
    <i i="3">
      <x v="3"/>
    </i>
  </colItems>
  <dataFields count="4">
    <dataField name="Cant. Facturas " fld="11" subtotal="count" baseField="0" baseItem="0"/>
    <dataField name="Saldo IPS " fld="10" baseField="0" baseItem="0" numFmtId="164"/>
    <dataField name="Valor Glosa Aceptada " fld="18" baseField="11" baseItem="0" numFmtId="164"/>
    <dataField name="Valor Glosa Pendiente " fld="15" baseField="11" baseItem="8" numFmtId="164"/>
  </dataFields>
  <formats count="28">
    <format dxfId="27">
      <pivotArea outline="0" collapsedLevelsAreSubtotals="1" fieldPosition="0">
        <references count="1">
          <reference field="4294967294" count="2" selected="0">
            <x v="1"/>
            <x v="2"/>
          </reference>
        </references>
      </pivotArea>
    </format>
    <format dxfId="26">
      <pivotArea dataOnly="0" labelOnly="1" outline="0" fieldPosition="0">
        <references count="1">
          <reference field="4294967294" count="2">
            <x v="1"/>
            <x v="2"/>
          </reference>
        </references>
      </pivotArea>
    </format>
    <format dxfId="25">
      <pivotArea type="all" dataOnly="0" outline="0" fieldPosition="0"/>
    </format>
    <format dxfId="24">
      <pivotArea outline="0" collapsedLevelsAreSubtotals="1" fieldPosition="0"/>
    </format>
    <format dxfId="23">
      <pivotArea field="11" type="button" dataOnly="0" labelOnly="1" outline="0" axis="axisRow" fieldPosition="0"/>
    </format>
    <format dxfId="22">
      <pivotArea dataOnly="0" labelOnly="1" fieldPosition="0">
        <references count="1">
          <reference field="11" count="0"/>
        </references>
      </pivotArea>
    </format>
    <format dxfId="21">
      <pivotArea dataOnly="0" labelOnly="1" grandRow="1" outline="0" fieldPosition="0"/>
    </format>
    <format dxfId="20">
      <pivotArea dataOnly="0" labelOnly="1" outline="0" fieldPosition="0">
        <references count="1">
          <reference field="4294967294" count="3">
            <x v="0"/>
            <x v="1"/>
            <x v="2"/>
          </reference>
        </references>
      </pivotArea>
    </format>
    <format dxfId="19">
      <pivotArea field="11" type="button" dataOnly="0" labelOnly="1" outline="0" axis="axisRow" fieldPosition="0"/>
    </format>
    <format dxfId="18">
      <pivotArea dataOnly="0" labelOnly="1" outline="0" fieldPosition="0">
        <references count="1">
          <reference field="4294967294" count="3">
            <x v="0"/>
            <x v="1"/>
            <x v="2"/>
          </reference>
        </references>
      </pivotArea>
    </format>
    <format dxfId="17">
      <pivotArea grandRow="1" outline="0" collapsedLevelsAreSubtotals="1" fieldPosition="0"/>
    </format>
    <format dxfId="16">
      <pivotArea dataOnly="0" labelOnly="1" grandRow="1" outline="0" fieldPosition="0"/>
    </format>
    <format dxfId="15">
      <pivotArea field="11" type="button" dataOnly="0" labelOnly="1" outline="0" axis="axisRow" fieldPosition="0"/>
    </format>
    <format dxfId="14">
      <pivotArea dataOnly="0" labelOnly="1" fieldPosition="0">
        <references count="1">
          <reference field="11" count="0"/>
        </references>
      </pivotArea>
    </format>
    <format dxfId="13">
      <pivotArea dataOnly="0" labelOnly="1" grandRow="1" outline="0" fieldPosition="0"/>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outline="0" collapsedLevelsAreSubtotals="1" fieldPosition="0">
        <references count="1">
          <reference field="4294967294" count="1" selected="0">
            <x v="1"/>
          </reference>
        </references>
      </pivotArea>
    </format>
    <format dxfId="9">
      <pivotArea dataOnly="0" labelOnly="1" outline="0" fieldPosition="0">
        <references count="1">
          <reference field="4294967294" count="1">
            <x v="1"/>
          </reference>
        </references>
      </pivotArea>
    </format>
    <format dxfId="8">
      <pivotArea outline="0" collapsedLevelsAreSubtotals="1" fieldPosition="0">
        <references count="1">
          <reference field="4294967294" count="1" selected="0">
            <x v="3"/>
          </reference>
        </references>
      </pivotArea>
    </format>
    <format dxfId="7">
      <pivotArea dataOnly="0" labelOnly="1" outline="0" fieldPosition="0">
        <references count="1">
          <reference field="4294967294" count="1">
            <x v="3"/>
          </reference>
        </references>
      </pivotArea>
    </format>
    <format dxfId="6">
      <pivotArea outline="0" collapsedLevelsAreSubtotals="1" fieldPosition="0">
        <references count="1">
          <reference field="4294967294" count="1" selected="0">
            <x v="2"/>
          </reference>
        </references>
      </pivotArea>
    </format>
    <format dxfId="5">
      <pivotArea dataOnly="0" labelOnly="1" outline="0" fieldPosition="0">
        <references count="1">
          <reference field="4294967294" count="1">
            <x v="2"/>
          </reference>
        </references>
      </pivotArea>
    </format>
    <format dxfId="4">
      <pivotArea outline="0" collapsedLevelsAreSubtotals="1" fieldPosition="0">
        <references count="1">
          <reference field="4294967294" count="1" selected="0">
            <x v="0"/>
          </reference>
        </references>
      </pivotArea>
    </format>
    <format dxfId="3">
      <pivotArea dataOnly="0" labelOnly="1" outline="0" fieldPosition="0">
        <references count="1">
          <reference field="4294967294" count="1">
            <x v="0"/>
          </reference>
        </references>
      </pivotArea>
    </format>
    <format dxfId="2">
      <pivotArea outline="0" collapsedLevelsAreSubtotals="1" fieldPosition="0">
        <references count="1">
          <reference field="4294967294" count="1" selected="0">
            <x v="0"/>
          </reference>
        </references>
      </pivotArea>
    </format>
    <format dxfId="1">
      <pivotArea dataOnly="0" labelOnly="1" outline="0" fieldPosition="0">
        <references count="1">
          <reference field="4294967294" count="1">
            <x v="0"/>
          </reference>
        </references>
      </pivotArea>
    </format>
    <format dxfId="0">
      <pivotArea collapsedLevelsAreSubtotals="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showGridLines="0" zoomScale="120" zoomScaleNormal="120" workbookViewId="0">
      <pane ySplit="1" topLeftCell="A2" activePane="bottomLeft" state="frozen"/>
      <selection activeCell="B1" sqref="B1"/>
      <selection pane="bottomLeft" activeCell="B13" sqref="B13"/>
    </sheetView>
  </sheetViews>
  <sheetFormatPr baseColWidth="10" defaultRowHeight="14.5"/>
  <cols>
    <col min="2" max="2" width="42.26953125" customWidth="1"/>
    <col min="3" max="3" width="9" customWidth="1"/>
    <col min="4" max="4" width="10" customWidth="1"/>
    <col min="5" max="6" width="11.81640625" customWidth="1"/>
    <col min="7" max="7" width="14.54296875" customWidth="1"/>
    <col min="8" max="8" width="15" customWidth="1"/>
    <col min="9" max="9" width="15.7265625" bestFit="1" customWidth="1"/>
    <col min="10" max="10" width="11.453125" customWidth="1"/>
  </cols>
  <sheetData>
    <row r="1" spans="1:12" s="2" customFormat="1" ht="43.5" customHeight="1">
      <c r="A1" s="1" t="s">
        <v>6</v>
      </c>
      <c r="B1" s="1" t="s">
        <v>8</v>
      </c>
      <c r="C1" s="1" t="s">
        <v>0</v>
      </c>
      <c r="D1" s="1" t="s">
        <v>1</v>
      </c>
      <c r="E1" s="1" t="s">
        <v>2</v>
      </c>
      <c r="F1" s="1" t="s">
        <v>3</v>
      </c>
      <c r="G1" s="1" t="s">
        <v>4</v>
      </c>
      <c r="H1" s="1" t="s">
        <v>5</v>
      </c>
      <c r="I1" s="1" t="s">
        <v>7</v>
      </c>
      <c r="J1" s="1" t="s">
        <v>9</v>
      </c>
      <c r="K1" s="1" t="s">
        <v>10</v>
      </c>
    </row>
    <row r="2" spans="1:12">
      <c r="A2" s="3">
        <v>800024390</v>
      </c>
      <c r="B2" s="4" t="s">
        <v>11</v>
      </c>
      <c r="C2" s="11" t="s">
        <v>12</v>
      </c>
      <c r="D2" s="11">
        <v>78025</v>
      </c>
      <c r="E2" s="12">
        <v>43967</v>
      </c>
      <c r="F2" s="12">
        <v>45167</v>
      </c>
      <c r="G2" s="13">
        <v>146032</v>
      </c>
      <c r="H2" s="13">
        <v>146032</v>
      </c>
      <c r="I2" s="9"/>
      <c r="J2" s="6" t="s">
        <v>13</v>
      </c>
      <c r="K2" s="7"/>
      <c r="L2" s="8"/>
    </row>
    <row r="3" spans="1:12">
      <c r="A3" s="3">
        <v>800024390</v>
      </c>
      <c r="B3" s="4" t="s">
        <v>11</v>
      </c>
      <c r="C3" s="11" t="s">
        <v>12</v>
      </c>
      <c r="D3" s="11">
        <v>78998</v>
      </c>
      <c r="E3" s="12">
        <v>43980</v>
      </c>
      <c r="F3" s="12">
        <v>45059</v>
      </c>
      <c r="G3" s="13">
        <v>190512</v>
      </c>
      <c r="H3" s="13">
        <v>187774</v>
      </c>
      <c r="I3" s="9"/>
      <c r="J3" s="6" t="s">
        <v>13</v>
      </c>
      <c r="K3" s="5"/>
      <c r="L3" s="8"/>
    </row>
    <row r="4" spans="1:12">
      <c r="A4" s="3">
        <v>800024390</v>
      </c>
      <c r="B4" s="4" t="s">
        <v>11</v>
      </c>
      <c r="C4" s="11" t="s">
        <v>12</v>
      </c>
      <c r="D4" s="11">
        <v>105904</v>
      </c>
      <c r="E4" s="12">
        <v>44180</v>
      </c>
      <c r="F4" s="12">
        <v>45067</v>
      </c>
      <c r="G4" s="13">
        <v>400832</v>
      </c>
      <c r="H4" s="13">
        <v>59950</v>
      </c>
      <c r="I4" s="9"/>
      <c r="J4" s="6" t="s">
        <v>13</v>
      </c>
      <c r="K4" s="5"/>
      <c r="L4" s="8"/>
    </row>
    <row r="5" spans="1:12">
      <c r="A5" s="3">
        <v>800024390</v>
      </c>
      <c r="B5" s="4" t="s">
        <v>11</v>
      </c>
      <c r="C5" s="11" t="s">
        <v>12</v>
      </c>
      <c r="D5" s="11">
        <v>111412</v>
      </c>
      <c r="E5" s="12">
        <v>44223</v>
      </c>
      <c r="F5" s="12">
        <v>44340</v>
      </c>
      <c r="G5" s="13">
        <v>2387003</v>
      </c>
      <c r="H5" s="13">
        <v>264734</v>
      </c>
      <c r="I5" s="9"/>
      <c r="J5" s="6" t="s">
        <v>13</v>
      </c>
      <c r="K5" s="7"/>
      <c r="L5" s="8"/>
    </row>
    <row r="6" spans="1:12">
      <c r="A6" s="3">
        <v>800024390</v>
      </c>
      <c r="B6" s="4" t="s">
        <v>11</v>
      </c>
      <c r="C6" s="11" t="s">
        <v>12</v>
      </c>
      <c r="D6" s="11">
        <v>111592</v>
      </c>
      <c r="E6" s="12">
        <v>44223</v>
      </c>
      <c r="F6" s="12">
        <v>45160</v>
      </c>
      <c r="G6" s="13">
        <v>146858</v>
      </c>
      <c r="H6" s="13">
        <v>146858</v>
      </c>
      <c r="I6" s="10"/>
      <c r="J6" s="6" t="s">
        <v>13</v>
      </c>
      <c r="K6" s="5"/>
      <c r="L6" s="8"/>
    </row>
    <row r="7" spans="1:12">
      <c r="A7" s="3">
        <v>800024390</v>
      </c>
      <c r="B7" s="4" t="s">
        <v>11</v>
      </c>
      <c r="C7" s="11" t="s">
        <v>12</v>
      </c>
      <c r="D7" s="11">
        <v>113070</v>
      </c>
      <c r="E7" s="12">
        <v>44231</v>
      </c>
      <c r="F7" s="12">
        <v>45281</v>
      </c>
      <c r="G7" s="13">
        <v>260000</v>
      </c>
      <c r="H7" s="13">
        <v>260000</v>
      </c>
      <c r="I7" s="9"/>
      <c r="J7" s="6" t="s">
        <v>13</v>
      </c>
      <c r="K7" s="5"/>
      <c r="L7" s="8"/>
    </row>
    <row r="8" spans="1:12">
      <c r="A8" s="3">
        <v>800024390</v>
      </c>
      <c r="B8" s="4" t="s">
        <v>11</v>
      </c>
      <c r="C8" s="11" t="s">
        <v>12</v>
      </c>
      <c r="D8" s="11">
        <v>136093</v>
      </c>
      <c r="E8" s="12">
        <v>44373</v>
      </c>
      <c r="F8" s="12">
        <v>44987</v>
      </c>
      <c r="G8" s="13">
        <v>0</v>
      </c>
      <c r="H8" s="13">
        <v>1855387</v>
      </c>
      <c r="I8" s="9"/>
      <c r="J8" s="6" t="s">
        <v>13</v>
      </c>
      <c r="K8" s="5"/>
      <c r="L8" s="8"/>
    </row>
    <row r="9" spans="1:12">
      <c r="A9" s="3">
        <v>800024390</v>
      </c>
      <c r="B9" s="4" t="s">
        <v>11</v>
      </c>
      <c r="C9" s="11" t="s">
        <v>12</v>
      </c>
      <c r="D9" s="11">
        <v>150767</v>
      </c>
      <c r="E9" s="12">
        <v>44449</v>
      </c>
      <c r="F9" s="12">
        <v>45281</v>
      </c>
      <c r="G9" s="13">
        <v>370265</v>
      </c>
      <c r="H9" s="13">
        <v>370265</v>
      </c>
      <c r="I9" s="9"/>
      <c r="J9" s="6" t="s">
        <v>13</v>
      </c>
      <c r="K9" s="5"/>
      <c r="L9" s="8"/>
    </row>
    <row r="10" spans="1:12">
      <c r="A10" s="3">
        <v>800024390</v>
      </c>
      <c r="B10" s="4" t="s">
        <v>11</v>
      </c>
      <c r="C10" s="11" t="s">
        <v>12</v>
      </c>
      <c r="D10" s="11">
        <v>154294</v>
      </c>
      <c r="E10" s="12">
        <v>44466</v>
      </c>
      <c r="F10" s="12">
        <v>45059</v>
      </c>
      <c r="G10" s="13">
        <v>2452952</v>
      </c>
      <c r="H10" s="13">
        <v>2441867</v>
      </c>
      <c r="I10" s="9"/>
      <c r="J10" s="6" t="s">
        <v>13</v>
      </c>
      <c r="K10" s="7"/>
      <c r="L10" s="8"/>
    </row>
    <row r="11" spans="1:12">
      <c r="A11" s="3">
        <v>800024390</v>
      </c>
      <c r="B11" s="4" t="s">
        <v>11</v>
      </c>
      <c r="C11" s="11" t="s">
        <v>12</v>
      </c>
      <c r="D11" s="11">
        <v>213633</v>
      </c>
      <c r="E11" s="12">
        <v>44767</v>
      </c>
      <c r="F11" s="12"/>
      <c r="G11" s="13">
        <v>1598558</v>
      </c>
      <c r="H11" s="13">
        <v>1598558</v>
      </c>
      <c r="I11" s="10"/>
      <c r="J11" s="6" t="s">
        <v>13</v>
      </c>
      <c r="K11" s="5"/>
      <c r="L11" s="8"/>
    </row>
    <row r="12" spans="1:12">
      <c r="A12" s="3">
        <v>800024390</v>
      </c>
      <c r="B12" s="4" t="s">
        <v>11</v>
      </c>
      <c r="C12" s="11" t="s">
        <v>12</v>
      </c>
      <c r="D12" s="11">
        <v>223214</v>
      </c>
      <c r="E12" s="12">
        <v>44804</v>
      </c>
      <c r="F12" s="12">
        <v>44973</v>
      </c>
      <c r="G12" s="13">
        <v>21306246</v>
      </c>
      <c r="H12" s="13">
        <v>36050</v>
      </c>
      <c r="I12" s="10"/>
      <c r="J12" s="6" t="s">
        <v>13</v>
      </c>
      <c r="K12" s="7"/>
      <c r="L12" s="8"/>
    </row>
    <row r="13" spans="1:12">
      <c r="A13" s="3">
        <v>800024390</v>
      </c>
      <c r="B13" s="4" t="s">
        <v>11</v>
      </c>
      <c r="C13" s="11" t="s">
        <v>12</v>
      </c>
      <c r="D13" s="11">
        <v>246043</v>
      </c>
      <c r="E13" s="12">
        <v>44915</v>
      </c>
      <c r="F13" s="12">
        <v>45208</v>
      </c>
      <c r="G13" s="13">
        <v>1173508</v>
      </c>
      <c r="H13" s="13">
        <v>1173508</v>
      </c>
      <c r="I13" s="9"/>
      <c r="J13" s="6" t="s">
        <v>13</v>
      </c>
      <c r="K13" s="7"/>
      <c r="L13" s="8"/>
    </row>
    <row r="14" spans="1:12">
      <c r="A14" s="3">
        <v>800024390</v>
      </c>
      <c r="B14" s="4" t="s">
        <v>11</v>
      </c>
      <c r="C14" s="11" t="s">
        <v>12</v>
      </c>
      <c r="D14" s="11">
        <v>247119</v>
      </c>
      <c r="E14" s="12">
        <v>44922</v>
      </c>
      <c r="F14" s="12">
        <v>44973</v>
      </c>
      <c r="G14" s="13">
        <v>88900</v>
      </c>
      <c r="H14" s="13">
        <v>88900</v>
      </c>
      <c r="I14" s="9"/>
      <c r="J14" s="6" t="s">
        <v>13</v>
      </c>
      <c r="K14" s="7"/>
      <c r="L14" s="8"/>
    </row>
    <row r="15" spans="1:12">
      <c r="A15" s="3">
        <v>800024390</v>
      </c>
      <c r="B15" s="4" t="s">
        <v>11</v>
      </c>
      <c r="C15" s="11" t="s">
        <v>12</v>
      </c>
      <c r="D15" s="11">
        <v>266385</v>
      </c>
      <c r="E15" s="12">
        <v>45016</v>
      </c>
      <c r="F15" s="12"/>
      <c r="G15" s="13">
        <v>1858773</v>
      </c>
      <c r="H15" s="13">
        <v>1858773</v>
      </c>
      <c r="I15" s="9"/>
      <c r="J15" s="6" t="s">
        <v>13</v>
      </c>
      <c r="K15" s="5"/>
      <c r="L15" s="8"/>
    </row>
    <row r="16" spans="1:12">
      <c r="A16" s="3">
        <v>800024390</v>
      </c>
      <c r="B16" s="4" t="s">
        <v>11</v>
      </c>
      <c r="C16" s="11" t="s">
        <v>12</v>
      </c>
      <c r="D16" s="11">
        <v>271321</v>
      </c>
      <c r="E16" s="12">
        <v>45042</v>
      </c>
      <c r="F16" s="12">
        <v>45058</v>
      </c>
      <c r="G16" s="13">
        <v>84109</v>
      </c>
      <c r="H16" s="13">
        <v>84109</v>
      </c>
      <c r="I16" s="10"/>
      <c r="J16" s="6" t="s">
        <v>13</v>
      </c>
      <c r="K16" s="5"/>
      <c r="L16" s="8"/>
    </row>
    <row r="17" spans="1:12">
      <c r="A17" s="3">
        <v>800024390</v>
      </c>
      <c r="B17" s="4" t="s">
        <v>11</v>
      </c>
      <c r="C17" s="11" t="s">
        <v>12</v>
      </c>
      <c r="D17" s="11">
        <v>271408</v>
      </c>
      <c r="E17" s="12">
        <v>45042</v>
      </c>
      <c r="F17" s="12">
        <v>45162</v>
      </c>
      <c r="G17" s="13">
        <v>431019</v>
      </c>
      <c r="H17" s="13">
        <v>431019</v>
      </c>
      <c r="I17" s="9"/>
      <c r="J17" s="6" t="s">
        <v>13</v>
      </c>
      <c r="K17" s="5"/>
      <c r="L17" s="8"/>
    </row>
    <row r="18" spans="1:12">
      <c r="A18" s="3">
        <v>800024390</v>
      </c>
      <c r="B18" s="4" t="s">
        <v>11</v>
      </c>
      <c r="C18" s="11" t="s">
        <v>12</v>
      </c>
      <c r="D18" s="11">
        <v>273352</v>
      </c>
      <c r="E18" s="12">
        <v>45050</v>
      </c>
      <c r="F18" s="12">
        <v>45348</v>
      </c>
      <c r="G18" s="13">
        <v>12005</v>
      </c>
      <c r="H18" s="13">
        <v>12005</v>
      </c>
      <c r="I18" s="9"/>
      <c r="J18" s="6" t="s">
        <v>13</v>
      </c>
      <c r="K18" s="5"/>
      <c r="L18" s="8"/>
    </row>
    <row r="19" spans="1:12">
      <c r="A19" s="3">
        <v>800024390</v>
      </c>
      <c r="B19" s="4" t="s">
        <v>11</v>
      </c>
      <c r="C19" s="11" t="s">
        <v>12</v>
      </c>
      <c r="D19" s="11">
        <v>273353</v>
      </c>
      <c r="E19" s="12">
        <v>45050</v>
      </c>
      <c r="F19" s="12">
        <v>45092</v>
      </c>
      <c r="G19" s="13">
        <v>11854845</v>
      </c>
      <c r="H19" s="13">
        <v>11854845</v>
      </c>
      <c r="I19" s="10"/>
      <c r="J19" s="6" t="s">
        <v>13</v>
      </c>
      <c r="K19" s="5"/>
      <c r="L19" s="8"/>
    </row>
    <row r="20" spans="1:12">
      <c r="A20" s="3">
        <v>800024390</v>
      </c>
      <c r="B20" s="4" t="s">
        <v>11</v>
      </c>
      <c r="C20" s="11" t="s">
        <v>12</v>
      </c>
      <c r="D20" s="11">
        <v>275371</v>
      </c>
      <c r="E20" s="12">
        <v>45061</v>
      </c>
      <c r="F20" s="12">
        <v>45306</v>
      </c>
      <c r="G20" s="13">
        <v>1863764</v>
      </c>
      <c r="H20" s="13">
        <v>1863764</v>
      </c>
      <c r="I20" s="9"/>
      <c r="J20" s="6" t="s">
        <v>13</v>
      </c>
      <c r="K20" s="5"/>
      <c r="L20" s="8"/>
    </row>
    <row r="21" spans="1:12">
      <c r="A21" s="3">
        <v>800024390</v>
      </c>
      <c r="B21" s="4" t="s">
        <v>11</v>
      </c>
      <c r="C21" s="11" t="s">
        <v>12</v>
      </c>
      <c r="D21" s="11">
        <v>275373</v>
      </c>
      <c r="E21" s="12">
        <v>45061</v>
      </c>
      <c r="F21" s="12">
        <v>45306</v>
      </c>
      <c r="G21" s="13">
        <v>18618</v>
      </c>
      <c r="H21" s="13">
        <v>18618</v>
      </c>
      <c r="I21" s="9"/>
      <c r="J21" s="6" t="s">
        <v>13</v>
      </c>
      <c r="K21" s="5"/>
      <c r="L21" s="8"/>
    </row>
    <row r="22" spans="1:12">
      <c r="A22" s="3">
        <v>800024390</v>
      </c>
      <c r="B22" s="4" t="s">
        <v>11</v>
      </c>
      <c r="C22" s="11" t="s">
        <v>12</v>
      </c>
      <c r="D22" s="11">
        <v>275422</v>
      </c>
      <c r="E22" s="12">
        <v>45061</v>
      </c>
      <c r="F22" s="12">
        <v>45272</v>
      </c>
      <c r="G22" s="13">
        <v>184674</v>
      </c>
      <c r="H22" s="13">
        <v>184674</v>
      </c>
      <c r="I22" s="9"/>
      <c r="J22" s="6" t="s">
        <v>13</v>
      </c>
      <c r="K22" s="5"/>
      <c r="L22" s="8"/>
    </row>
    <row r="23" spans="1:12">
      <c r="A23" s="3">
        <v>800024390</v>
      </c>
      <c r="B23" s="4" t="s">
        <v>11</v>
      </c>
      <c r="C23" s="11" t="s">
        <v>12</v>
      </c>
      <c r="D23" s="11">
        <v>275701</v>
      </c>
      <c r="E23" s="12">
        <v>45062</v>
      </c>
      <c r="F23" s="12">
        <v>45092</v>
      </c>
      <c r="G23" s="13">
        <v>1818443</v>
      </c>
      <c r="H23" s="13">
        <v>1818443</v>
      </c>
      <c r="I23" s="9"/>
      <c r="J23" s="6" t="s">
        <v>13</v>
      </c>
      <c r="K23" s="5"/>
      <c r="L23" s="8"/>
    </row>
    <row r="24" spans="1:12">
      <c r="A24" s="3">
        <v>800024390</v>
      </c>
      <c r="B24" s="4" t="s">
        <v>11</v>
      </c>
      <c r="C24" s="11" t="s">
        <v>12</v>
      </c>
      <c r="D24" s="11">
        <v>276221</v>
      </c>
      <c r="E24" s="12">
        <v>45063</v>
      </c>
      <c r="F24" s="12">
        <v>45272</v>
      </c>
      <c r="G24" s="13">
        <v>1265903</v>
      </c>
      <c r="H24" s="13">
        <v>1265903</v>
      </c>
      <c r="I24" s="9"/>
      <c r="J24" s="6" t="s">
        <v>13</v>
      </c>
      <c r="K24" s="7"/>
      <c r="L24" s="8"/>
    </row>
    <row r="25" spans="1:12">
      <c r="A25" s="3">
        <v>800024390</v>
      </c>
      <c r="B25" s="4" t="s">
        <v>11</v>
      </c>
      <c r="C25" s="11" t="s">
        <v>12</v>
      </c>
      <c r="D25" s="11">
        <v>282102</v>
      </c>
      <c r="E25" s="12">
        <v>45086</v>
      </c>
      <c r="F25" s="12">
        <v>45092</v>
      </c>
      <c r="G25" s="13">
        <v>516067</v>
      </c>
      <c r="H25" s="13">
        <v>516067</v>
      </c>
      <c r="I25" s="9"/>
      <c r="J25" s="6" t="s">
        <v>13</v>
      </c>
      <c r="K25" s="5"/>
      <c r="L25" s="8"/>
    </row>
    <row r="26" spans="1:12">
      <c r="A26" s="3">
        <v>800024390</v>
      </c>
      <c r="B26" s="4" t="s">
        <v>11</v>
      </c>
      <c r="C26" s="11" t="s">
        <v>12</v>
      </c>
      <c r="D26" s="11">
        <v>283733</v>
      </c>
      <c r="E26" s="12">
        <v>45097</v>
      </c>
      <c r="F26" s="12">
        <v>45160</v>
      </c>
      <c r="G26" s="13">
        <v>5344444</v>
      </c>
      <c r="H26" s="13">
        <v>5344444</v>
      </c>
      <c r="I26" s="9"/>
      <c r="J26" s="6" t="s">
        <v>13</v>
      </c>
      <c r="K26" s="5"/>
      <c r="L26" s="8"/>
    </row>
    <row r="27" spans="1:12">
      <c r="A27" s="3">
        <v>800024390</v>
      </c>
      <c r="B27" s="4" t="s">
        <v>11</v>
      </c>
      <c r="C27" s="11" t="s">
        <v>12</v>
      </c>
      <c r="D27" s="11">
        <v>286253</v>
      </c>
      <c r="E27" s="12">
        <v>45106</v>
      </c>
      <c r="F27" s="12">
        <v>45212</v>
      </c>
      <c r="G27" s="13">
        <v>16975957</v>
      </c>
      <c r="H27" s="13">
        <v>16975957</v>
      </c>
      <c r="I27" s="9"/>
      <c r="J27" s="6" t="s">
        <v>13</v>
      </c>
      <c r="K27" s="5"/>
      <c r="L27" s="8"/>
    </row>
    <row r="28" spans="1:12">
      <c r="A28" s="3">
        <v>800024390</v>
      </c>
      <c r="B28" s="4" t="s">
        <v>11</v>
      </c>
      <c r="C28" s="11" t="s">
        <v>12</v>
      </c>
      <c r="D28" s="11">
        <v>289398</v>
      </c>
      <c r="E28" s="12">
        <v>45121</v>
      </c>
      <c r="F28" s="12">
        <v>45160</v>
      </c>
      <c r="G28" s="13">
        <v>548038</v>
      </c>
      <c r="H28" s="13">
        <v>548038</v>
      </c>
      <c r="I28" s="10"/>
      <c r="J28" s="6" t="s">
        <v>13</v>
      </c>
      <c r="K28" s="5"/>
      <c r="L28" s="8"/>
    </row>
    <row r="29" spans="1:12">
      <c r="A29" s="3">
        <v>800024390</v>
      </c>
      <c r="B29" s="4" t="s">
        <v>11</v>
      </c>
      <c r="C29" s="11" t="s">
        <v>12</v>
      </c>
      <c r="D29" s="11">
        <v>290313</v>
      </c>
      <c r="E29" s="12">
        <v>45125</v>
      </c>
      <c r="F29" s="12">
        <v>45160</v>
      </c>
      <c r="G29" s="13">
        <v>26263503</v>
      </c>
      <c r="H29" s="13">
        <v>26263503</v>
      </c>
      <c r="I29" s="9"/>
      <c r="J29" s="6" t="s">
        <v>13</v>
      </c>
      <c r="K29" s="5"/>
      <c r="L29" s="8"/>
    </row>
    <row r="30" spans="1:12">
      <c r="A30" s="3">
        <v>800024390</v>
      </c>
      <c r="B30" s="4" t="s">
        <v>11</v>
      </c>
      <c r="C30" s="11" t="s">
        <v>12</v>
      </c>
      <c r="D30" s="11">
        <v>291409</v>
      </c>
      <c r="E30" s="12">
        <v>45131</v>
      </c>
      <c r="F30" s="12">
        <v>45160</v>
      </c>
      <c r="G30" s="13">
        <v>4651589</v>
      </c>
      <c r="H30" s="13">
        <v>4651589</v>
      </c>
      <c r="I30" s="10"/>
      <c r="J30" s="6" t="s">
        <v>13</v>
      </c>
      <c r="K30" s="5"/>
      <c r="L30" s="8"/>
    </row>
    <row r="31" spans="1:12">
      <c r="A31" s="3">
        <v>800024390</v>
      </c>
      <c r="B31" s="4" t="s">
        <v>11</v>
      </c>
      <c r="C31" s="11" t="s">
        <v>12</v>
      </c>
      <c r="D31" s="11">
        <v>291415</v>
      </c>
      <c r="E31" s="12">
        <v>45131</v>
      </c>
      <c r="F31" s="12">
        <v>45208</v>
      </c>
      <c r="G31" s="13">
        <v>16188938</v>
      </c>
      <c r="H31" s="13">
        <v>16188938</v>
      </c>
      <c r="I31" s="9"/>
      <c r="J31" s="6" t="s">
        <v>13</v>
      </c>
      <c r="K31" s="5"/>
      <c r="L31" s="8"/>
    </row>
    <row r="32" spans="1:12">
      <c r="A32" s="3">
        <v>800024390</v>
      </c>
      <c r="B32" s="4" t="s">
        <v>11</v>
      </c>
      <c r="C32" s="11" t="s">
        <v>12</v>
      </c>
      <c r="D32" s="11">
        <v>291986</v>
      </c>
      <c r="E32" s="12">
        <v>45133</v>
      </c>
      <c r="F32" s="12">
        <v>45208</v>
      </c>
      <c r="G32" s="13">
        <v>5049819</v>
      </c>
      <c r="H32" s="13">
        <v>5049819</v>
      </c>
      <c r="I32" s="9"/>
      <c r="J32" s="6" t="s">
        <v>13</v>
      </c>
      <c r="K32" s="7"/>
      <c r="L32" s="8"/>
    </row>
    <row r="33" spans="1:12">
      <c r="A33" s="3">
        <v>800024390</v>
      </c>
      <c r="B33" s="4" t="s">
        <v>11</v>
      </c>
      <c r="C33" s="11" t="s">
        <v>12</v>
      </c>
      <c r="D33" s="11">
        <v>292261</v>
      </c>
      <c r="E33" s="12">
        <v>45134</v>
      </c>
      <c r="F33" s="12">
        <v>45160</v>
      </c>
      <c r="G33" s="13">
        <v>62850</v>
      </c>
      <c r="H33" s="13">
        <v>62850</v>
      </c>
      <c r="I33" s="9"/>
      <c r="J33" s="6" t="s">
        <v>13</v>
      </c>
      <c r="K33" s="5"/>
      <c r="L33" s="8"/>
    </row>
    <row r="34" spans="1:12">
      <c r="A34" s="3">
        <v>800024390</v>
      </c>
      <c r="B34" s="4" t="s">
        <v>11</v>
      </c>
      <c r="C34" s="11" t="s">
        <v>12</v>
      </c>
      <c r="D34" s="11">
        <v>293066</v>
      </c>
      <c r="E34" s="12">
        <v>45138</v>
      </c>
      <c r="F34" s="12">
        <v>45211</v>
      </c>
      <c r="G34" s="13">
        <v>10410749</v>
      </c>
      <c r="H34" s="13">
        <v>10410749</v>
      </c>
      <c r="I34" s="9"/>
      <c r="J34" s="6" t="s">
        <v>13</v>
      </c>
      <c r="K34" s="7"/>
      <c r="L34" s="8"/>
    </row>
    <row r="35" spans="1:12">
      <c r="A35" s="3">
        <v>800024390</v>
      </c>
      <c r="B35" s="4" t="s">
        <v>11</v>
      </c>
      <c r="C35" s="11" t="s">
        <v>12</v>
      </c>
      <c r="D35" s="11">
        <v>297796</v>
      </c>
      <c r="E35" s="12">
        <v>45160</v>
      </c>
      <c r="F35" s="12">
        <v>45163</v>
      </c>
      <c r="G35" s="13">
        <v>143437</v>
      </c>
      <c r="H35" s="13">
        <v>143437</v>
      </c>
      <c r="I35" s="9"/>
      <c r="J35" s="6" t="s">
        <v>13</v>
      </c>
      <c r="K35" s="7"/>
      <c r="L35" s="8"/>
    </row>
    <row r="36" spans="1:12">
      <c r="A36" s="3">
        <v>800024390</v>
      </c>
      <c r="B36" s="4" t="s">
        <v>11</v>
      </c>
      <c r="C36" s="11" t="s">
        <v>12</v>
      </c>
      <c r="D36" s="11">
        <v>303441</v>
      </c>
      <c r="E36" s="12">
        <v>45183</v>
      </c>
      <c r="F36" s="12">
        <v>45208</v>
      </c>
      <c r="G36" s="13">
        <v>5674444</v>
      </c>
      <c r="H36" s="13">
        <v>5674444</v>
      </c>
      <c r="I36" s="10"/>
      <c r="J36" s="6" t="s">
        <v>13</v>
      </c>
      <c r="K36" s="5"/>
      <c r="L36" s="8"/>
    </row>
    <row r="37" spans="1:12">
      <c r="A37" s="3">
        <v>800024390</v>
      </c>
      <c r="B37" s="4" t="s">
        <v>11</v>
      </c>
      <c r="C37" s="11" t="s">
        <v>12</v>
      </c>
      <c r="D37" s="11">
        <v>304796</v>
      </c>
      <c r="E37" s="12">
        <v>45189</v>
      </c>
      <c r="F37" s="12">
        <v>45208</v>
      </c>
      <c r="G37" s="13">
        <v>1633316</v>
      </c>
      <c r="H37" s="13">
        <v>1633316</v>
      </c>
      <c r="I37" s="9"/>
      <c r="J37" s="6" t="s">
        <v>13</v>
      </c>
      <c r="K37" s="5"/>
      <c r="L37" s="8"/>
    </row>
    <row r="38" spans="1:12">
      <c r="A38" s="3">
        <v>800024390</v>
      </c>
      <c r="B38" s="4" t="s">
        <v>11</v>
      </c>
      <c r="C38" s="11" t="s">
        <v>12</v>
      </c>
      <c r="D38" s="11">
        <v>306016</v>
      </c>
      <c r="E38" s="12">
        <v>45195</v>
      </c>
      <c r="F38" s="12">
        <v>45211</v>
      </c>
      <c r="G38" s="13">
        <v>1500000</v>
      </c>
      <c r="H38" s="13">
        <v>130435</v>
      </c>
      <c r="I38" s="9"/>
      <c r="J38" s="6" t="s">
        <v>13</v>
      </c>
      <c r="K38" s="5"/>
      <c r="L38" s="8"/>
    </row>
    <row r="39" spans="1:12">
      <c r="A39" s="3">
        <v>800024390</v>
      </c>
      <c r="B39" s="4" t="s">
        <v>11</v>
      </c>
      <c r="C39" s="11" t="s">
        <v>12</v>
      </c>
      <c r="D39" s="11">
        <v>310157</v>
      </c>
      <c r="E39" s="12">
        <v>45216</v>
      </c>
      <c r="F39" s="12">
        <v>45306</v>
      </c>
      <c r="G39" s="13">
        <v>2820107</v>
      </c>
      <c r="H39" s="13">
        <v>2820107</v>
      </c>
      <c r="I39" s="9"/>
      <c r="J39" s="6" t="s">
        <v>13</v>
      </c>
      <c r="K39" s="5"/>
      <c r="L39" s="8"/>
    </row>
    <row r="40" spans="1:12">
      <c r="A40" s="3">
        <v>800024390</v>
      </c>
      <c r="B40" s="4" t="s">
        <v>11</v>
      </c>
      <c r="C40" s="11" t="s">
        <v>12</v>
      </c>
      <c r="D40" s="11">
        <v>310158</v>
      </c>
      <c r="E40" s="12">
        <v>45216</v>
      </c>
      <c r="F40" s="12">
        <v>45306</v>
      </c>
      <c r="G40" s="13">
        <v>145383</v>
      </c>
      <c r="H40" s="13">
        <v>145383</v>
      </c>
      <c r="I40" s="9"/>
      <c r="J40" s="6" t="s">
        <v>13</v>
      </c>
      <c r="K40" s="5"/>
      <c r="L40" s="8"/>
    </row>
    <row r="41" spans="1:12">
      <c r="A41" s="3">
        <v>800024390</v>
      </c>
      <c r="B41" s="4" t="s">
        <v>11</v>
      </c>
      <c r="C41" s="11" t="s">
        <v>12</v>
      </c>
      <c r="D41" s="11">
        <v>310159</v>
      </c>
      <c r="E41" s="12">
        <v>45216</v>
      </c>
      <c r="F41" s="12">
        <v>45306</v>
      </c>
      <c r="G41" s="13">
        <v>5515516</v>
      </c>
      <c r="H41" s="13">
        <v>5515516</v>
      </c>
      <c r="I41" s="10"/>
      <c r="J41" s="6" t="s">
        <v>13</v>
      </c>
      <c r="K41" s="7"/>
      <c r="L41" s="8"/>
    </row>
    <row r="42" spans="1:12">
      <c r="A42" s="3">
        <v>800024390</v>
      </c>
      <c r="B42" s="4" t="s">
        <v>11</v>
      </c>
      <c r="C42" s="11" t="s">
        <v>12</v>
      </c>
      <c r="D42" s="11">
        <v>311769</v>
      </c>
      <c r="E42" s="12">
        <v>45223</v>
      </c>
      <c r="F42" s="12"/>
      <c r="G42" s="13">
        <v>5992695</v>
      </c>
      <c r="H42" s="13">
        <v>5992695</v>
      </c>
      <c r="I42" s="10"/>
      <c r="J42" s="6" t="s">
        <v>13</v>
      </c>
      <c r="K42" s="7"/>
      <c r="L42" s="8"/>
    </row>
    <row r="43" spans="1:12">
      <c r="A43" s="3">
        <v>800024390</v>
      </c>
      <c r="B43" s="4" t="s">
        <v>11</v>
      </c>
      <c r="C43" s="11" t="s">
        <v>12</v>
      </c>
      <c r="D43" s="11">
        <v>314561</v>
      </c>
      <c r="E43" s="12">
        <v>45238</v>
      </c>
      <c r="F43" s="12">
        <v>45273</v>
      </c>
      <c r="G43" s="13">
        <v>75015884</v>
      </c>
      <c r="H43" s="13">
        <v>75015884</v>
      </c>
      <c r="I43" s="9"/>
      <c r="J43" s="6" t="s">
        <v>13</v>
      </c>
      <c r="K43" s="7"/>
      <c r="L43" s="8"/>
    </row>
    <row r="45" spans="1:12">
      <c r="H45" s="14"/>
    </row>
  </sheetData>
  <sortState ref="A2:H43">
    <sortCondition ref="D2:D43"/>
  </sortState>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1"/>
  <sheetViews>
    <sheetView showGridLines="0" topLeftCell="B1" zoomScale="80" zoomScaleNormal="80" workbookViewId="0">
      <selection activeCell="D24" sqref="D24"/>
    </sheetView>
  </sheetViews>
  <sheetFormatPr baseColWidth="10" defaultRowHeight="14.5"/>
  <cols>
    <col min="1" max="1" width="4.7265625" customWidth="1"/>
    <col min="2" max="2" width="103.81640625" customWidth="1"/>
    <col min="3" max="3" width="13.6328125" style="109" customWidth="1"/>
    <col min="4" max="4" width="12.7265625" style="25" customWidth="1"/>
    <col min="5" max="5" width="21.26953125" style="25" customWidth="1"/>
    <col min="6" max="6" width="21.90625" style="25" customWidth="1"/>
  </cols>
  <sheetData>
    <row r="2" spans="2:6" ht="15" thickBot="1"/>
    <row r="3" spans="2:6" ht="15" thickBot="1">
      <c r="B3" s="44" t="s">
        <v>154</v>
      </c>
      <c r="C3" s="110" t="s">
        <v>156</v>
      </c>
      <c r="D3" s="50" t="s">
        <v>157</v>
      </c>
      <c r="E3" s="50" t="s">
        <v>158</v>
      </c>
      <c r="F3" s="47" t="s">
        <v>159</v>
      </c>
    </row>
    <row r="4" spans="2:6">
      <c r="B4" s="48" t="s">
        <v>150</v>
      </c>
      <c r="C4" s="113">
        <v>2</v>
      </c>
      <c r="D4" s="114">
        <v>353634</v>
      </c>
      <c r="E4" s="114">
        <v>2387003</v>
      </c>
      <c r="F4" s="114"/>
    </row>
    <row r="5" spans="2:6">
      <c r="B5" s="45" t="s">
        <v>145</v>
      </c>
      <c r="C5" s="115">
        <v>1</v>
      </c>
      <c r="D5" s="112">
        <v>16975957</v>
      </c>
      <c r="E5" s="112">
        <v>790517</v>
      </c>
      <c r="F5" s="112">
        <v>11657000</v>
      </c>
    </row>
    <row r="6" spans="2:6">
      <c r="B6" s="45" t="s">
        <v>152</v>
      </c>
      <c r="C6" s="115">
        <v>1</v>
      </c>
      <c r="D6" s="112">
        <v>26263503</v>
      </c>
      <c r="E6" s="112">
        <v>447890</v>
      </c>
      <c r="F6" s="112"/>
    </row>
    <row r="7" spans="2:6">
      <c r="B7" s="45" t="s">
        <v>153</v>
      </c>
      <c r="C7" s="115">
        <v>1</v>
      </c>
      <c r="D7" s="112">
        <v>16188938</v>
      </c>
      <c r="E7" s="112">
        <v>72100</v>
      </c>
      <c r="F7" s="112"/>
    </row>
    <row r="8" spans="2:6">
      <c r="B8" s="45" t="s">
        <v>142</v>
      </c>
      <c r="C8" s="115">
        <v>1</v>
      </c>
      <c r="D8" s="112">
        <v>4651589</v>
      </c>
      <c r="E8" s="112">
        <v>0</v>
      </c>
      <c r="F8" s="112">
        <v>1064163</v>
      </c>
    </row>
    <row r="9" spans="2:6">
      <c r="B9" s="45" t="s">
        <v>149</v>
      </c>
      <c r="C9" s="115">
        <v>1</v>
      </c>
      <c r="D9" s="112">
        <v>1855387</v>
      </c>
      <c r="E9" s="112">
        <v>1855387</v>
      </c>
      <c r="F9" s="112"/>
    </row>
    <row r="10" spans="2:6">
      <c r="B10" s="45" t="s">
        <v>130</v>
      </c>
      <c r="C10" s="115">
        <v>13</v>
      </c>
      <c r="D10" s="112">
        <v>24888131</v>
      </c>
      <c r="E10" s="112">
        <v>0</v>
      </c>
      <c r="F10" s="112"/>
    </row>
    <row r="11" spans="2:6">
      <c r="B11" s="45" t="s">
        <v>129</v>
      </c>
      <c r="C11" s="115">
        <v>1</v>
      </c>
      <c r="D11" s="112">
        <v>5992695</v>
      </c>
      <c r="E11" s="112">
        <v>0</v>
      </c>
      <c r="F11" s="112"/>
    </row>
    <row r="12" spans="2:6">
      <c r="B12" s="45" t="s">
        <v>128</v>
      </c>
      <c r="C12" s="115">
        <v>2</v>
      </c>
      <c r="D12" s="112">
        <v>3457331</v>
      </c>
      <c r="E12" s="112">
        <v>0</v>
      </c>
      <c r="F12" s="112"/>
    </row>
    <row r="13" spans="2:6">
      <c r="B13" s="45" t="s">
        <v>147</v>
      </c>
      <c r="C13" s="115">
        <v>14</v>
      </c>
      <c r="D13" s="112">
        <v>92737921</v>
      </c>
      <c r="E13" s="112">
        <v>0</v>
      </c>
      <c r="F13" s="112"/>
    </row>
    <row r="14" spans="2:6">
      <c r="B14" s="45" t="s">
        <v>148</v>
      </c>
      <c r="C14" s="115">
        <v>2</v>
      </c>
      <c r="D14" s="112">
        <v>10541184</v>
      </c>
      <c r="E14" s="112">
        <v>4405483</v>
      </c>
      <c r="F14" s="112"/>
    </row>
    <row r="15" spans="2:6">
      <c r="B15" s="45" t="s">
        <v>144</v>
      </c>
      <c r="C15" s="115">
        <v>1</v>
      </c>
      <c r="D15" s="112">
        <v>5344444</v>
      </c>
      <c r="E15" s="112">
        <v>0</v>
      </c>
      <c r="F15" s="112">
        <v>145500</v>
      </c>
    </row>
    <row r="16" spans="2:6">
      <c r="B16" s="45" t="s">
        <v>151</v>
      </c>
      <c r="C16" s="115">
        <v>1</v>
      </c>
      <c r="D16" s="112">
        <v>36050</v>
      </c>
      <c r="E16" s="112">
        <v>36050</v>
      </c>
      <c r="F16" s="112"/>
    </row>
    <row r="17" spans="2:6" ht="15" thickBot="1">
      <c r="B17" s="49" t="s">
        <v>181</v>
      </c>
      <c r="C17" s="115">
        <v>1</v>
      </c>
      <c r="D17" s="112">
        <v>1818443</v>
      </c>
      <c r="E17" s="112">
        <v>0</v>
      </c>
      <c r="F17" s="112"/>
    </row>
    <row r="18" spans="2:6" ht="15" thickBot="1">
      <c r="B18" s="46" t="s">
        <v>155</v>
      </c>
      <c r="C18" s="111">
        <v>42</v>
      </c>
      <c r="D18" s="50">
        <v>211105207</v>
      </c>
      <c r="E18" s="50">
        <v>9994430</v>
      </c>
      <c r="F18" s="50">
        <v>12866663</v>
      </c>
    </row>
    <row r="19" spans="2:6">
      <c r="D19"/>
      <c r="E19"/>
    </row>
    <row r="20" spans="2:6">
      <c r="D20"/>
      <c r="E20"/>
    </row>
    <row r="21" spans="2:6">
      <c r="D21"/>
      <c r="E21"/>
    </row>
    <row r="22" spans="2:6">
      <c r="D22"/>
      <c r="E22"/>
    </row>
    <row r="23" spans="2:6">
      <c r="D23"/>
      <c r="E23"/>
    </row>
    <row r="24" spans="2:6">
      <c r="D24"/>
      <c r="E24"/>
    </row>
    <row r="25" spans="2:6">
      <c r="D25"/>
      <c r="E25"/>
    </row>
    <row r="26" spans="2:6">
      <c r="D26"/>
      <c r="E26"/>
    </row>
    <row r="27" spans="2:6">
      <c r="D27"/>
      <c r="E27"/>
    </row>
    <row r="28" spans="2:6">
      <c r="D28"/>
      <c r="E28"/>
    </row>
    <row r="29" spans="2:6">
      <c r="D29"/>
      <c r="E29"/>
    </row>
    <row r="30" spans="2:6">
      <c r="D30"/>
      <c r="E30"/>
    </row>
    <row r="31" spans="2:6">
      <c r="D31"/>
      <c r="E3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H50"/>
  <sheetViews>
    <sheetView showGridLines="0" topLeftCell="K1" zoomScale="80" zoomScaleNormal="80" workbookViewId="0">
      <selection activeCell="M35" sqref="M35"/>
    </sheetView>
  </sheetViews>
  <sheetFormatPr baseColWidth="10" defaultRowHeight="14.5"/>
  <cols>
    <col min="1" max="1" width="10.90625" style="16"/>
    <col min="2" max="2" width="39.1796875" style="16" bestFit="1" customWidth="1"/>
    <col min="3" max="3" width="9" style="16" customWidth="1"/>
    <col min="4" max="5" width="10" style="16" customWidth="1"/>
    <col min="6" max="6" width="23" style="21" customWidth="1"/>
    <col min="7" max="9" width="11.81640625" style="16" customWidth="1"/>
    <col min="10" max="10" width="14.54296875" style="16" customWidth="1"/>
    <col min="11" max="11" width="15" style="25" customWidth="1"/>
    <col min="12" max="12" width="24.6328125" style="16" customWidth="1"/>
    <col min="13" max="13" width="10.90625" style="16"/>
    <col min="14" max="15" width="14.1796875" style="25" bestFit="1" customWidth="1"/>
    <col min="16" max="17" width="14.1796875" style="25" customWidth="1"/>
    <col min="18" max="18" width="14.1796875" style="25" bestFit="1" customWidth="1"/>
    <col min="19" max="19" width="13.1796875" style="25" bestFit="1" customWidth="1"/>
    <col min="20" max="20" width="11.54296875" style="25" bestFit="1" customWidth="1"/>
    <col min="21" max="21" width="14.1796875" style="25" bestFit="1" customWidth="1"/>
    <col min="22" max="22" width="14.1796875" style="16" bestFit="1" customWidth="1"/>
    <col min="23" max="23" width="13.6328125" style="16" bestFit="1" customWidth="1"/>
    <col min="24" max="24" width="18.1796875" style="16" customWidth="1"/>
    <col min="25" max="25" width="14" style="16" customWidth="1"/>
    <col min="26" max="26" width="14" style="25" customWidth="1"/>
    <col min="27" max="33" width="14.453125" style="16" customWidth="1"/>
    <col min="34" max="16384" width="10.90625" style="16"/>
  </cols>
  <sheetData>
    <row r="1" spans="1:34" s="28" customFormat="1">
      <c r="F1" s="29"/>
      <c r="K1" s="30">
        <f>SUBTOTAL(9,K3:K44)</f>
        <v>52993625</v>
      </c>
      <c r="N1" s="30">
        <f t="shared" ref="N1:X1" si="0">SUBTOTAL(9,N3:N44)</f>
        <v>54363190</v>
      </c>
      <c r="O1" s="30">
        <f t="shared" si="0"/>
        <v>0</v>
      </c>
      <c r="P1" s="30"/>
      <c r="Q1" s="30"/>
      <c r="R1" s="30">
        <f t="shared" si="0"/>
        <v>54363190</v>
      </c>
      <c r="S1" s="30">
        <f t="shared" si="0"/>
        <v>4925473</v>
      </c>
      <c r="T1" s="30">
        <f t="shared" si="0"/>
        <v>0</v>
      </c>
      <c r="U1" s="30">
        <f t="shared" si="0"/>
        <v>49437717</v>
      </c>
      <c r="V1" s="30">
        <f t="shared" si="0"/>
        <v>14506251</v>
      </c>
      <c r="X1" s="30">
        <f t="shared" si="0"/>
        <v>26638866</v>
      </c>
      <c r="Z1" s="30"/>
      <c r="AB1" s="30">
        <f t="shared" ref="AB1" si="1">SUBTOTAL(9,AB3:AB44)</f>
        <v>0</v>
      </c>
      <c r="AE1" s="30">
        <f t="shared" ref="AE1" si="2">SUBTOTAL(9,AE3:AE44)</f>
        <v>0</v>
      </c>
    </row>
    <row r="2" spans="1:34" s="2" customFormat="1" ht="43.5" customHeight="1">
      <c r="A2" s="1" t="s">
        <v>6</v>
      </c>
      <c r="B2" s="1" t="s">
        <v>8</v>
      </c>
      <c r="C2" s="1" t="s">
        <v>0</v>
      </c>
      <c r="D2" s="1" t="s">
        <v>1</v>
      </c>
      <c r="E2" s="1" t="s">
        <v>14</v>
      </c>
      <c r="F2" s="23" t="s">
        <v>15</v>
      </c>
      <c r="G2" s="1" t="s">
        <v>2</v>
      </c>
      <c r="H2" s="1" t="s">
        <v>3</v>
      </c>
      <c r="I2" s="24" t="s">
        <v>100</v>
      </c>
      <c r="J2" s="1" t="s">
        <v>4</v>
      </c>
      <c r="K2" s="26" t="s">
        <v>5</v>
      </c>
      <c r="L2" s="22" t="s">
        <v>101</v>
      </c>
      <c r="M2" s="1" t="s">
        <v>102</v>
      </c>
      <c r="N2" s="38" t="s">
        <v>108</v>
      </c>
      <c r="O2" s="34" t="s">
        <v>109</v>
      </c>
      <c r="P2" s="34" t="s">
        <v>113</v>
      </c>
      <c r="Q2" s="34" t="s">
        <v>115</v>
      </c>
      <c r="R2" s="32" t="s">
        <v>110</v>
      </c>
      <c r="S2" s="32" t="s">
        <v>111</v>
      </c>
      <c r="T2" s="32" t="s">
        <v>112</v>
      </c>
      <c r="U2" s="32" t="s">
        <v>114</v>
      </c>
      <c r="V2" s="22" t="s">
        <v>116</v>
      </c>
      <c r="W2" s="22" t="s">
        <v>117</v>
      </c>
      <c r="X2" s="37" t="s">
        <v>118</v>
      </c>
      <c r="Y2" s="35" t="s">
        <v>119</v>
      </c>
      <c r="Z2" s="37" t="s">
        <v>141</v>
      </c>
      <c r="AA2" s="35" t="s">
        <v>120</v>
      </c>
      <c r="AB2" s="42" t="s">
        <v>118</v>
      </c>
      <c r="AC2" s="43" t="s">
        <v>119</v>
      </c>
      <c r="AD2" s="43" t="s">
        <v>120</v>
      </c>
      <c r="AE2" s="42" t="s">
        <v>118</v>
      </c>
      <c r="AF2" s="43" t="s">
        <v>119</v>
      </c>
      <c r="AG2" s="43" t="s">
        <v>120</v>
      </c>
      <c r="AH2" s="1" t="s">
        <v>121</v>
      </c>
    </row>
    <row r="3" spans="1:34" hidden="1">
      <c r="A3" s="17">
        <v>800024390</v>
      </c>
      <c r="B3" s="15" t="s">
        <v>11</v>
      </c>
      <c r="C3" s="18" t="s">
        <v>12</v>
      </c>
      <c r="D3" s="18">
        <v>78025</v>
      </c>
      <c r="E3" s="18" t="s">
        <v>16</v>
      </c>
      <c r="F3" s="18" t="s">
        <v>17</v>
      </c>
      <c r="G3" s="19">
        <v>43967</v>
      </c>
      <c r="H3" s="19">
        <v>45167</v>
      </c>
      <c r="I3" s="19">
        <v>45170.291666666664</v>
      </c>
      <c r="J3" s="20">
        <v>146032</v>
      </c>
      <c r="K3" s="27">
        <v>146032</v>
      </c>
      <c r="L3" s="31" t="s">
        <v>130</v>
      </c>
      <c r="M3" s="15" t="s">
        <v>103</v>
      </c>
      <c r="N3" s="33">
        <v>146032</v>
      </c>
      <c r="O3" s="33">
        <v>146032</v>
      </c>
      <c r="P3" s="33"/>
      <c r="Q3" s="33" t="s">
        <v>131</v>
      </c>
      <c r="R3" s="33">
        <v>146032</v>
      </c>
      <c r="S3" s="33">
        <v>0</v>
      </c>
      <c r="T3" s="33">
        <v>0</v>
      </c>
      <c r="U3" s="33">
        <v>0</v>
      </c>
      <c r="V3" s="33">
        <v>0</v>
      </c>
      <c r="W3" s="15"/>
      <c r="X3" s="33">
        <v>0</v>
      </c>
      <c r="Y3" s="15"/>
      <c r="Z3" s="33"/>
      <c r="AA3" s="15"/>
      <c r="AB3" s="15"/>
      <c r="AC3" s="15"/>
      <c r="AD3" s="15"/>
      <c r="AE3" s="15"/>
      <c r="AF3" s="15"/>
      <c r="AG3" s="15"/>
      <c r="AH3" s="36">
        <v>45351</v>
      </c>
    </row>
    <row r="4" spans="1:34" hidden="1">
      <c r="A4" s="17">
        <v>800024390</v>
      </c>
      <c r="B4" s="15" t="s">
        <v>11</v>
      </c>
      <c r="C4" s="18" t="s">
        <v>12</v>
      </c>
      <c r="D4" s="18">
        <v>78998</v>
      </c>
      <c r="E4" s="18" t="s">
        <v>18</v>
      </c>
      <c r="F4" s="18" t="s">
        <v>19</v>
      </c>
      <c r="G4" s="19">
        <v>43980</v>
      </c>
      <c r="H4" s="19">
        <v>45059</v>
      </c>
      <c r="I4" s="19">
        <v>44126</v>
      </c>
      <c r="J4" s="20">
        <v>190512</v>
      </c>
      <c r="K4" s="27">
        <v>187774</v>
      </c>
      <c r="L4" s="31" t="s">
        <v>147</v>
      </c>
      <c r="M4" s="15" t="s">
        <v>104</v>
      </c>
      <c r="N4" s="33">
        <v>190512</v>
      </c>
      <c r="O4" s="33">
        <v>0</v>
      </c>
      <c r="P4" s="33"/>
      <c r="Q4" s="33"/>
      <c r="R4" s="33">
        <v>190512</v>
      </c>
      <c r="S4" s="33">
        <v>0</v>
      </c>
      <c r="T4" s="33">
        <v>2738</v>
      </c>
      <c r="U4" s="33">
        <v>187774</v>
      </c>
      <c r="V4" s="33">
        <v>184019</v>
      </c>
      <c r="W4" s="15">
        <v>1911080642</v>
      </c>
      <c r="X4" s="33">
        <v>0</v>
      </c>
      <c r="Y4" s="15"/>
      <c r="Z4" s="33"/>
      <c r="AA4" s="15"/>
      <c r="AB4" s="15"/>
      <c r="AC4" s="15"/>
      <c r="AD4" s="15"/>
      <c r="AE4" s="15"/>
      <c r="AF4" s="15"/>
      <c r="AG4" s="15"/>
      <c r="AH4" s="36">
        <v>45351</v>
      </c>
    </row>
    <row r="5" spans="1:34" hidden="1">
      <c r="A5" s="17">
        <v>800024390</v>
      </c>
      <c r="B5" s="15" t="s">
        <v>11</v>
      </c>
      <c r="C5" s="18" t="s">
        <v>12</v>
      </c>
      <c r="D5" s="18">
        <v>105904</v>
      </c>
      <c r="E5" s="18" t="s">
        <v>20</v>
      </c>
      <c r="F5" s="18" t="s">
        <v>21</v>
      </c>
      <c r="G5" s="19">
        <v>44180</v>
      </c>
      <c r="H5" s="19">
        <v>45067</v>
      </c>
      <c r="I5" s="19">
        <v>44215</v>
      </c>
      <c r="J5" s="20">
        <v>400832</v>
      </c>
      <c r="K5" s="27">
        <v>59950</v>
      </c>
      <c r="L5" s="40" t="s">
        <v>147</v>
      </c>
      <c r="M5" s="15" t="s">
        <v>104</v>
      </c>
      <c r="N5" s="33">
        <v>400832</v>
      </c>
      <c r="O5" s="33">
        <v>0</v>
      </c>
      <c r="P5" s="33"/>
      <c r="Q5" s="33"/>
      <c r="R5" s="33">
        <v>400832</v>
      </c>
      <c r="S5" s="33">
        <v>0</v>
      </c>
      <c r="T5" s="33">
        <v>123888</v>
      </c>
      <c r="U5" s="33">
        <v>276944</v>
      </c>
      <c r="V5" s="33">
        <v>58333</v>
      </c>
      <c r="W5" s="15">
        <v>4800062436</v>
      </c>
      <c r="X5" s="33">
        <v>276944</v>
      </c>
      <c r="Y5" s="15">
        <v>4800062436</v>
      </c>
      <c r="Z5" s="33">
        <v>0</v>
      </c>
      <c r="AA5" s="15" t="s">
        <v>122</v>
      </c>
      <c r="AB5" s="15"/>
      <c r="AC5" s="15"/>
      <c r="AD5" s="15"/>
      <c r="AE5" s="15"/>
      <c r="AF5" s="15"/>
      <c r="AG5" s="15"/>
      <c r="AH5" s="36">
        <v>45351</v>
      </c>
    </row>
    <row r="6" spans="1:34" hidden="1">
      <c r="A6" s="17">
        <v>800024390</v>
      </c>
      <c r="B6" s="15" t="s">
        <v>11</v>
      </c>
      <c r="C6" s="18" t="s">
        <v>12</v>
      </c>
      <c r="D6" s="18">
        <v>111412</v>
      </c>
      <c r="E6" s="18" t="s">
        <v>22</v>
      </c>
      <c r="F6" s="18" t="s">
        <v>23</v>
      </c>
      <c r="G6" s="19">
        <v>44223</v>
      </c>
      <c r="H6" s="19">
        <v>44340</v>
      </c>
      <c r="I6" s="19">
        <v>44246</v>
      </c>
      <c r="J6" s="20">
        <v>2387003</v>
      </c>
      <c r="K6" s="27">
        <v>264734</v>
      </c>
      <c r="L6" s="31" t="s">
        <v>150</v>
      </c>
      <c r="M6" s="15" t="s">
        <v>104</v>
      </c>
      <c r="N6" s="33">
        <v>2387003</v>
      </c>
      <c r="O6" s="33">
        <v>0</v>
      </c>
      <c r="P6" s="33"/>
      <c r="Q6" s="33"/>
      <c r="R6" s="33">
        <v>2387003</v>
      </c>
      <c r="S6" s="33">
        <v>2387003</v>
      </c>
      <c r="T6" s="33">
        <v>0</v>
      </c>
      <c r="U6" s="33">
        <v>0</v>
      </c>
      <c r="V6" s="33">
        <v>0</v>
      </c>
      <c r="W6" s="15"/>
      <c r="X6" s="33">
        <v>2339263</v>
      </c>
      <c r="Y6" s="15">
        <v>4800057722</v>
      </c>
      <c r="Z6" s="33"/>
      <c r="AA6" s="15" t="s">
        <v>123</v>
      </c>
      <c r="AB6" s="15"/>
      <c r="AC6" s="15"/>
      <c r="AD6" s="15"/>
      <c r="AE6" s="15"/>
      <c r="AF6" s="15"/>
      <c r="AG6" s="15"/>
      <c r="AH6" s="36">
        <v>45351</v>
      </c>
    </row>
    <row r="7" spans="1:34" hidden="1">
      <c r="A7" s="17">
        <v>800024390</v>
      </c>
      <c r="B7" s="15" t="s">
        <v>11</v>
      </c>
      <c r="C7" s="18" t="s">
        <v>12</v>
      </c>
      <c r="D7" s="18">
        <v>111592</v>
      </c>
      <c r="E7" s="18" t="s">
        <v>24</v>
      </c>
      <c r="F7" s="18" t="s">
        <v>25</v>
      </c>
      <c r="G7" s="19">
        <v>44223</v>
      </c>
      <c r="H7" s="19">
        <v>45160</v>
      </c>
      <c r="I7" s="19">
        <v>45170.291666666664</v>
      </c>
      <c r="J7" s="20">
        <v>146858</v>
      </c>
      <c r="K7" s="27">
        <v>146858</v>
      </c>
      <c r="L7" s="31" t="s">
        <v>147</v>
      </c>
      <c r="M7" s="15" t="s">
        <v>104</v>
      </c>
      <c r="N7" s="33">
        <v>146858</v>
      </c>
      <c r="O7" s="33">
        <v>0</v>
      </c>
      <c r="P7" s="33"/>
      <c r="Q7" s="33"/>
      <c r="R7" s="33">
        <v>146858</v>
      </c>
      <c r="S7" s="33">
        <v>0</v>
      </c>
      <c r="T7" s="33">
        <v>0</v>
      </c>
      <c r="U7" s="33">
        <v>146858</v>
      </c>
      <c r="V7" s="33">
        <v>127580</v>
      </c>
      <c r="W7" s="15">
        <v>1222342903</v>
      </c>
      <c r="X7" s="33">
        <v>0</v>
      </c>
      <c r="Y7" s="15"/>
      <c r="Z7" s="33"/>
      <c r="AA7" s="15"/>
      <c r="AB7" s="15"/>
      <c r="AC7" s="15"/>
      <c r="AD7" s="15"/>
      <c r="AE7" s="15"/>
      <c r="AF7" s="15"/>
      <c r="AG7" s="15"/>
      <c r="AH7" s="36">
        <v>45351</v>
      </c>
    </row>
    <row r="8" spans="1:34" hidden="1">
      <c r="A8" s="17">
        <v>800024390</v>
      </c>
      <c r="B8" s="15" t="s">
        <v>11</v>
      </c>
      <c r="C8" s="18" t="s">
        <v>12</v>
      </c>
      <c r="D8" s="18">
        <v>113070</v>
      </c>
      <c r="E8" s="18" t="s">
        <v>26</v>
      </c>
      <c r="F8" s="18" t="s">
        <v>27</v>
      </c>
      <c r="G8" s="19">
        <v>44231</v>
      </c>
      <c r="H8" s="19">
        <v>45281</v>
      </c>
      <c r="I8" s="19">
        <v>44246</v>
      </c>
      <c r="J8" s="20">
        <v>260000</v>
      </c>
      <c r="K8" s="27">
        <v>260000</v>
      </c>
      <c r="L8" s="31" t="s">
        <v>130</v>
      </c>
      <c r="M8" s="15" t="s">
        <v>103</v>
      </c>
      <c r="N8" s="33">
        <v>260000</v>
      </c>
      <c r="O8" s="33">
        <v>260000</v>
      </c>
      <c r="P8" s="33"/>
      <c r="Q8" s="33" t="e">
        <v>#N/A</v>
      </c>
      <c r="R8" s="33">
        <v>260000</v>
      </c>
      <c r="S8" s="33">
        <v>0</v>
      </c>
      <c r="T8" s="33">
        <v>0</v>
      </c>
      <c r="U8" s="33">
        <v>0</v>
      </c>
      <c r="V8" s="33">
        <v>0</v>
      </c>
      <c r="W8" s="15"/>
      <c r="X8" s="33">
        <v>0</v>
      </c>
      <c r="Y8" s="15"/>
      <c r="Z8" s="33"/>
      <c r="AA8" s="15"/>
      <c r="AB8" s="15"/>
      <c r="AC8" s="15"/>
      <c r="AD8" s="15"/>
      <c r="AE8" s="15"/>
      <c r="AF8" s="15"/>
      <c r="AG8" s="15"/>
      <c r="AH8" s="36">
        <v>45351</v>
      </c>
    </row>
    <row r="9" spans="1:34" hidden="1">
      <c r="A9" s="17">
        <v>800024390</v>
      </c>
      <c r="B9" s="15" t="s">
        <v>11</v>
      </c>
      <c r="C9" s="18" t="s">
        <v>12</v>
      </c>
      <c r="D9" s="18">
        <v>136093</v>
      </c>
      <c r="E9" s="18" t="s">
        <v>28</v>
      </c>
      <c r="F9" s="18" t="s">
        <v>29</v>
      </c>
      <c r="G9" s="19">
        <v>44373</v>
      </c>
      <c r="H9" s="19">
        <v>44987</v>
      </c>
      <c r="I9" s="19">
        <v>44380</v>
      </c>
      <c r="J9" s="20">
        <v>0</v>
      </c>
      <c r="K9" s="27">
        <v>1855387</v>
      </c>
      <c r="L9" s="39" t="s">
        <v>149</v>
      </c>
      <c r="M9" s="15" t="s">
        <v>104</v>
      </c>
      <c r="N9" s="33">
        <v>1855387</v>
      </c>
      <c r="O9" s="33">
        <v>0</v>
      </c>
      <c r="P9" s="33"/>
      <c r="Q9" s="33"/>
      <c r="R9" s="33">
        <v>1855387</v>
      </c>
      <c r="S9" s="33">
        <v>1855387</v>
      </c>
      <c r="T9" s="33">
        <v>0</v>
      </c>
      <c r="U9" s="33">
        <v>0</v>
      </c>
      <c r="V9" s="33">
        <v>0</v>
      </c>
      <c r="W9" s="15"/>
      <c r="X9" s="33">
        <v>0</v>
      </c>
      <c r="Y9" s="15"/>
      <c r="Z9" s="33"/>
      <c r="AA9" s="15"/>
      <c r="AB9" s="15"/>
      <c r="AC9" s="15"/>
      <c r="AD9" s="15"/>
      <c r="AE9" s="15"/>
      <c r="AF9" s="15"/>
      <c r="AG9" s="15"/>
      <c r="AH9" s="36">
        <v>45351</v>
      </c>
    </row>
    <row r="10" spans="1:34" hidden="1">
      <c r="A10" s="17">
        <v>800024390</v>
      </c>
      <c r="B10" s="15" t="s">
        <v>11</v>
      </c>
      <c r="C10" s="18" t="s">
        <v>12</v>
      </c>
      <c r="D10" s="18">
        <v>150767</v>
      </c>
      <c r="E10" s="18" t="s">
        <v>30</v>
      </c>
      <c r="F10" s="18" t="s">
        <v>31</v>
      </c>
      <c r="G10" s="19">
        <v>44449</v>
      </c>
      <c r="H10" s="19">
        <v>45281</v>
      </c>
      <c r="I10" s="19">
        <v>44453</v>
      </c>
      <c r="J10" s="20">
        <v>370265</v>
      </c>
      <c r="K10" s="27">
        <v>370265</v>
      </c>
      <c r="L10" s="31" t="s">
        <v>130</v>
      </c>
      <c r="M10" s="15" t="s">
        <v>103</v>
      </c>
      <c r="N10" s="33">
        <v>370265</v>
      </c>
      <c r="O10" s="33">
        <v>370265</v>
      </c>
      <c r="P10" s="33"/>
      <c r="Q10" s="33" t="e">
        <v>#N/A</v>
      </c>
      <c r="R10" s="33">
        <v>370265</v>
      </c>
      <c r="S10" s="33">
        <v>0</v>
      </c>
      <c r="T10" s="33">
        <v>0</v>
      </c>
      <c r="U10" s="33">
        <v>0</v>
      </c>
      <c r="V10" s="33">
        <v>0</v>
      </c>
      <c r="W10" s="15"/>
      <c r="X10" s="33">
        <v>0</v>
      </c>
      <c r="Y10" s="15"/>
      <c r="Z10" s="33"/>
      <c r="AA10" s="15"/>
      <c r="AB10" s="15"/>
      <c r="AC10" s="15"/>
      <c r="AD10" s="15"/>
      <c r="AE10" s="15"/>
      <c r="AF10" s="15"/>
      <c r="AG10" s="15"/>
      <c r="AH10" s="36">
        <v>45351</v>
      </c>
    </row>
    <row r="11" spans="1:34" hidden="1">
      <c r="A11" s="17">
        <v>800024390</v>
      </c>
      <c r="B11" s="15" t="s">
        <v>11</v>
      </c>
      <c r="C11" s="18" t="s">
        <v>12</v>
      </c>
      <c r="D11" s="18">
        <v>154294</v>
      </c>
      <c r="E11" s="18" t="s">
        <v>32</v>
      </c>
      <c r="F11" s="18" t="s">
        <v>33</v>
      </c>
      <c r="G11" s="19">
        <v>44466</v>
      </c>
      <c r="H11" s="19">
        <v>45059</v>
      </c>
      <c r="I11" s="19">
        <v>44476</v>
      </c>
      <c r="J11" s="20">
        <v>2452952</v>
      </c>
      <c r="K11" s="27">
        <v>2441867</v>
      </c>
      <c r="L11" s="31" t="s">
        <v>147</v>
      </c>
      <c r="M11" s="15" t="s">
        <v>104</v>
      </c>
      <c r="N11" s="33">
        <v>2452952</v>
      </c>
      <c r="O11" s="33">
        <v>0</v>
      </c>
      <c r="P11" s="33"/>
      <c r="Q11" s="33"/>
      <c r="R11" s="33">
        <v>2452952</v>
      </c>
      <c r="S11" s="33">
        <v>0</v>
      </c>
      <c r="T11" s="33">
        <v>0</v>
      </c>
      <c r="U11" s="33">
        <v>2452952</v>
      </c>
      <c r="V11" s="33">
        <v>2403893</v>
      </c>
      <c r="W11" s="15">
        <v>1911080641</v>
      </c>
      <c r="X11" s="33">
        <v>0</v>
      </c>
      <c r="Y11" s="15"/>
      <c r="Z11" s="33"/>
      <c r="AA11" s="15"/>
      <c r="AB11" s="15"/>
      <c r="AC11" s="15"/>
      <c r="AD11" s="15"/>
      <c r="AE11" s="15"/>
      <c r="AF11" s="15"/>
      <c r="AG11" s="15"/>
      <c r="AH11" s="36">
        <v>45351</v>
      </c>
    </row>
    <row r="12" spans="1:34" hidden="1">
      <c r="A12" s="17">
        <v>800024390</v>
      </c>
      <c r="B12" s="15" t="s">
        <v>11</v>
      </c>
      <c r="C12" s="18" t="s">
        <v>12</v>
      </c>
      <c r="D12" s="18">
        <v>213633</v>
      </c>
      <c r="E12" s="18" t="s">
        <v>34</v>
      </c>
      <c r="F12" s="18" t="s">
        <v>35</v>
      </c>
      <c r="G12" s="19">
        <v>44767</v>
      </c>
      <c r="H12" s="19"/>
      <c r="I12" s="19" t="e">
        <v>#N/A</v>
      </c>
      <c r="J12" s="20">
        <v>1598558</v>
      </c>
      <c r="K12" s="27">
        <v>1598558</v>
      </c>
      <c r="L12" s="31" t="s">
        <v>128</v>
      </c>
      <c r="M12" s="15" t="e">
        <v>#N/A</v>
      </c>
      <c r="N12" s="33">
        <v>0</v>
      </c>
      <c r="O12" s="33">
        <v>0</v>
      </c>
      <c r="P12" s="33"/>
      <c r="Q12" s="33"/>
      <c r="R12" s="33">
        <v>0</v>
      </c>
      <c r="S12" s="33">
        <v>0</v>
      </c>
      <c r="T12" s="33">
        <v>0</v>
      </c>
      <c r="U12" s="33">
        <v>0</v>
      </c>
      <c r="V12" s="33">
        <v>0</v>
      </c>
      <c r="W12" s="15"/>
      <c r="X12" s="33">
        <v>0</v>
      </c>
      <c r="Y12" s="15"/>
      <c r="Z12" s="33"/>
      <c r="AA12" s="15"/>
      <c r="AB12" s="15"/>
      <c r="AC12" s="15"/>
      <c r="AD12" s="15"/>
      <c r="AE12" s="15"/>
      <c r="AF12" s="15"/>
      <c r="AG12" s="15"/>
      <c r="AH12" s="36">
        <v>45351</v>
      </c>
    </row>
    <row r="13" spans="1:34" hidden="1">
      <c r="A13" s="17">
        <v>800024390</v>
      </c>
      <c r="B13" s="15" t="s">
        <v>11</v>
      </c>
      <c r="C13" s="18" t="s">
        <v>12</v>
      </c>
      <c r="D13" s="18">
        <v>223214</v>
      </c>
      <c r="E13" s="18" t="s">
        <v>36</v>
      </c>
      <c r="F13" s="18" t="s">
        <v>37</v>
      </c>
      <c r="G13" s="19">
        <v>44804</v>
      </c>
      <c r="H13" s="19">
        <v>44973</v>
      </c>
      <c r="I13" s="19">
        <v>44973</v>
      </c>
      <c r="J13" s="20">
        <v>21306246</v>
      </c>
      <c r="K13" s="27">
        <v>36050</v>
      </c>
      <c r="L13" s="31" t="s">
        <v>151</v>
      </c>
      <c r="M13" s="15" t="s">
        <v>104</v>
      </c>
      <c r="N13" s="33">
        <v>21306246</v>
      </c>
      <c r="O13" s="33">
        <v>0</v>
      </c>
      <c r="P13" s="33"/>
      <c r="Q13" s="33"/>
      <c r="R13" s="33">
        <v>21306246</v>
      </c>
      <c r="S13" s="33">
        <v>36050</v>
      </c>
      <c r="T13" s="33">
        <v>0</v>
      </c>
      <c r="U13" s="33">
        <v>21270196</v>
      </c>
      <c r="V13" s="33">
        <v>0</v>
      </c>
      <c r="W13" s="15"/>
      <c r="X13" s="33">
        <v>20844792</v>
      </c>
      <c r="Y13" s="15">
        <v>2201408451</v>
      </c>
      <c r="Z13" s="33"/>
      <c r="AA13" s="15" t="s">
        <v>124</v>
      </c>
      <c r="AB13" s="15"/>
      <c r="AC13" s="15"/>
      <c r="AD13" s="15"/>
      <c r="AE13" s="15"/>
      <c r="AF13" s="15"/>
      <c r="AG13" s="15"/>
      <c r="AH13" s="36">
        <v>45351</v>
      </c>
    </row>
    <row r="14" spans="1:34" hidden="1">
      <c r="A14" s="17">
        <v>800024390</v>
      </c>
      <c r="B14" s="15" t="s">
        <v>11</v>
      </c>
      <c r="C14" s="18" t="s">
        <v>12</v>
      </c>
      <c r="D14" s="18">
        <v>246043</v>
      </c>
      <c r="E14" s="18" t="s">
        <v>38</v>
      </c>
      <c r="F14" s="18" t="s">
        <v>39</v>
      </c>
      <c r="G14" s="19">
        <v>44915</v>
      </c>
      <c r="H14" s="19">
        <v>45208</v>
      </c>
      <c r="I14" s="19">
        <v>45212.677720254629</v>
      </c>
      <c r="J14" s="20">
        <v>1173508</v>
      </c>
      <c r="K14" s="27">
        <v>1173508</v>
      </c>
      <c r="L14" s="31" t="s">
        <v>147</v>
      </c>
      <c r="M14" s="15" t="s">
        <v>104</v>
      </c>
      <c r="N14" s="33">
        <v>1173508</v>
      </c>
      <c r="O14" s="33">
        <v>0</v>
      </c>
      <c r="P14" s="33"/>
      <c r="Q14" s="33"/>
      <c r="R14" s="33">
        <v>1173508</v>
      </c>
      <c r="S14" s="33">
        <v>0</v>
      </c>
      <c r="T14" s="33">
        <v>0</v>
      </c>
      <c r="U14" s="33">
        <v>1173508</v>
      </c>
      <c r="V14" s="33">
        <v>0</v>
      </c>
      <c r="W14" s="15"/>
      <c r="X14" s="33">
        <v>0</v>
      </c>
      <c r="Y14" s="15"/>
      <c r="Z14" s="33"/>
      <c r="AA14" s="15"/>
      <c r="AB14" s="15"/>
      <c r="AC14" s="15"/>
      <c r="AD14" s="15"/>
      <c r="AE14" s="15"/>
      <c r="AF14" s="15"/>
      <c r="AG14" s="15"/>
      <c r="AH14" s="36">
        <v>45351</v>
      </c>
    </row>
    <row r="15" spans="1:34" hidden="1">
      <c r="A15" s="17">
        <v>800024390</v>
      </c>
      <c r="B15" s="15" t="s">
        <v>11</v>
      </c>
      <c r="C15" s="18" t="s">
        <v>12</v>
      </c>
      <c r="D15" s="18">
        <v>247119</v>
      </c>
      <c r="E15" s="18" t="s">
        <v>40</v>
      </c>
      <c r="F15" s="18" t="s">
        <v>41</v>
      </c>
      <c r="G15" s="19">
        <v>44922</v>
      </c>
      <c r="H15" s="19">
        <v>44973</v>
      </c>
      <c r="I15" s="19">
        <v>44979</v>
      </c>
      <c r="J15" s="20">
        <v>88900</v>
      </c>
      <c r="K15" s="27">
        <v>88900</v>
      </c>
      <c r="L15" s="31" t="s">
        <v>150</v>
      </c>
      <c r="M15" s="15" t="s">
        <v>104</v>
      </c>
      <c r="N15" s="33">
        <v>88900</v>
      </c>
      <c r="O15" s="33">
        <v>0</v>
      </c>
      <c r="P15" s="33"/>
      <c r="Q15" s="33"/>
      <c r="R15" s="33">
        <v>88900</v>
      </c>
      <c r="S15" s="33">
        <v>0</v>
      </c>
      <c r="T15" s="33">
        <v>0</v>
      </c>
      <c r="U15" s="33">
        <v>88900</v>
      </c>
      <c r="V15" s="33">
        <v>0</v>
      </c>
      <c r="W15" s="15"/>
      <c r="X15" s="33">
        <v>87122</v>
      </c>
      <c r="Y15" s="15">
        <v>4800063007</v>
      </c>
      <c r="Z15" s="33">
        <v>1778</v>
      </c>
      <c r="AA15" s="15" t="s">
        <v>125</v>
      </c>
      <c r="AB15" s="15"/>
      <c r="AC15" s="15"/>
      <c r="AD15" s="15"/>
      <c r="AE15" s="15"/>
      <c r="AF15" s="15"/>
      <c r="AG15" s="15"/>
      <c r="AH15" s="36">
        <v>45351</v>
      </c>
    </row>
    <row r="16" spans="1:34" hidden="1">
      <c r="A16" s="17">
        <v>800024390</v>
      </c>
      <c r="B16" s="15" t="s">
        <v>11</v>
      </c>
      <c r="C16" s="18" t="s">
        <v>12</v>
      </c>
      <c r="D16" s="18">
        <v>266385</v>
      </c>
      <c r="E16" s="18" t="s">
        <v>42</v>
      </c>
      <c r="F16" s="18" t="s">
        <v>43</v>
      </c>
      <c r="G16" s="19">
        <v>45016</v>
      </c>
      <c r="H16" s="19"/>
      <c r="I16" s="19" t="e">
        <v>#N/A</v>
      </c>
      <c r="J16" s="20">
        <v>1858773</v>
      </c>
      <c r="K16" s="27">
        <v>1858773</v>
      </c>
      <c r="L16" s="31" t="s">
        <v>128</v>
      </c>
      <c r="M16" s="15" t="e">
        <v>#N/A</v>
      </c>
      <c r="N16" s="33">
        <v>0</v>
      </c>
      <c r="O16" s="33">
        <v>0</v>
      </c>
      <c r="P16" s="33"/>
      <c r="Q16" s="33"/>
      <c r="R16" s="33">
        <v>0</v>
      </c>
      <c r="S16" s="33">
        <v>0</v>
      </c>
      <c r="T16" s="33">
        <v>0</v>
      </c>
      <c r="U16" s="33">
        <v>0</v>
      </c>
      <c r="V16" s="33">
        <v>0</v>
      </c>
      <c r="W16" s="15"/>
      <c r="X16" s="33">
        <v>0</v>
      </c>
      <c r="Y16" s="15"/>
      <c r="Z16" s="33"/>
      <c r="AA16" s="15"/>
      <c r="AB16" s="15"/>
      <c r="AC16" s="15"/>
      <c r="AD16" s="15"/>
      <c r="AE16" s="15"/>
      <c r="AF16" s="15"/>
      <c r="AG16" s="15"/>
      <c r="AH16" s="36">
        <v>45351</v>
      </c>
    </row>
    <row r="17" spans="1:34" hidden="1">
      <c r="A17" s="17">
        <v>800024390</v>
      </c>
      <c r="B17" s="15" t="s">
        <v>11</v>
      </c>
      <c r="C17" s="18" t="s">
        <v>12</v>
      </c>
      <c r="D17" s="18">
        <v>271321</v>
      </c>
      <c r="E17" s="18" t="s">
        <v>44</v>
      </c>
      <c r="F17" s="18" t="s">
        <v>45</v>
      </c>
      <c r="G17" s="19">
        <v>45042</v>
      </c>
      <c r="H17" s="19">
        <v>45058</v>
      </c>
      <c r="I17" s="19">
        <v>45059</v>
      </c>
      <c r="J17" s="20">
        <v>84109</v>
      </c>
      <c r="K17" s="27">
        <v>84109</v>
      </c>
      <c r="L17" s="31" t="s">
        <v>147</v>
      </c>
      <c r="M17" s="15" t="s">
        <v>104</v>
      </c>
      <c r="N17" s="33">
        <v>84109</v>
      </c>
      <c r="O17" s="33">
        <v>0</v>
      </c>
      <c r="P17" s="33"/>
      <c r="Q17" s="33"/>
      <c r="R17" s="33">
        <v>84109</v>
      </c>
      <c r="S17" s="33">
        <v>0</v>
      </c>
      <c r="T17" s="33">
        <v>0</v>
      </c>
      <c r="U17" s="33">
        <v>84109</v>
      </c>
      <c r="V17" s="33">
        <v>82427</v>
      </c>
      <c r="W17" s="15">
        <v>1222281641</v>
      </c>
      <c r="X17" s="33">
        <v>0</v>
      </c>
      <c r="Y17" s="15"/>
      <c r="Z17" s="33"/>
      <c r="AA17" s="15"/>
      <c r="AB17" s="15"/>
      <c r="AC17" s="15"/>
      <c r="AD17" s="15"/>
      <c r="AE17" s="15"/>
      <c r="AF17" s="15"/>
      <c r="AG17" s="15"/>
      <c r="AH17" s="36">
        <v>45351</v>
      </c>
    </row>
    <row r="18" spans="1:34" hidden="1">
      <c r="A18" s="17">
        <v>800024390</v>
      </c>
      <c r="B18" s="15" t="s">
        <v>11</v>
      </c>
      <c r="C18" s="18" t="s">
        <v>12</v>
      </c>
      <c r="D18" s="18">
        <v>271408</v>
      </c>
      <c r="E18" s="18" t="s">
        <v>46</v>
      </c>
      <c r="F18" s="18" t="s">
        <v>47</v>
      </c>
      <c r="G18" s="19">
        <v>45042</v>
      </c>
      <c r="H18" s="19">
        <v>45162</v>
      </c>
      <c r="I18" s="19">
        <v>45170.291666666664</v>
      </c>
      <c r="J18" s="20">
        <v>431019</v>
      </c>
      <c r="K18" s="27">
        <v>431019</v>
      </c>
      <c r="L18" s="31" t="s">
        <v>130</v>
      </c>
      <c r="M18" s="15" t="s">
        <v>103</v>
      </c>
      <c r="N18" s="33">
        <v>0</v>
      </c>
      <c r="O18" s="33">
        <v>431019</v>
      </c>
      <c r="P18" s="33"/>
      <c r="Q18" s="33" t="s">
        <v>132</v>
      </c>
      <c r="R18" s="33">
        <v>0</v>
      </c>
      <c r="S18" s="33">
        <v>0</v>
      </c>
      <c r="T18" s="33">
        <v>0</v>
      </c>
      <c r="U18" s="33">
        <v>0</v>
      </c>
      <c r="V18" s="33">
        <v>0</v>
      </c>
      <c r="W18" s="15"/>
      <c r="X18" s="33">
        <v>0</v>
      </c>
      <c r="Y18" s="15"/>
      <c r="Z18" s="33"/>
      <c r="AA18" s="15"/>
      <c r="AB18" s="15"/>
      <c r="AC18" s="15"/>
      <c r="AD18" s="15"/>
      <c r="AE18" s="15"/>
      <c r="AF18" s="15"/>
      <c r="AG18" s="15"/>
      <c r="AH18" s="36">
        <v>45351</v>
      </c>
    </row>
    <row r="19" spans="1:34" hidden="1">
      <c r="A19" s="17">
        <v>800024390</v>
      </c>
      <c r="B19" s="15" t="s">
        <v>11</v>
      </c>
      <c r="C19" s="18" t="s">
        <v>12</v>
      </c>
      <c r="D19" s="18">
        <v>273352</v>
      </c>
      <c r="E19" s="18" t="s">
        <v>48</v>
      </c>
      <c r="F19" s="18" t="s">
        <v>49</v>
      </c>
      <c r="G19" s="19">
        <v>45050</v>
      </c>
      <c r="H19" s="19">
        <v>45348</v>
      </c>
      <c r="I19" s="19">
        <v>45352.291666666664</v>
      </c>
      <c r="J19" s="20">
        <v>12005</v>
      </c>
      <c r="K19" s="27">
        <v>12005</v>
      </c>
      <c r="L19" s="31" t="s">
        <v>130</v>
      </c>
      <c r="M19" s="15" t="s">
        <v>103</v>
      </c>
      <c r="N19" s="33">
        <v>0</v>
      </c>
      <c r="O19" s="27">
        <v>12005</v>
      </c>
      <c r="P19" s="27"/>
      <c r="Q19" s="33" t="e">
        <v>#N/A</v>
      </c>
      <c r="R19" s="33">
        <v>0</v>
      </c>
      <c r="S19" s="33">
        <v>0</v>
      </c>
      <c r="T19" s="33">
        <v>0</v>
      </c>
      <c r="U19" s="33">
        <v>0</v>
      </c>
      <c r="V19" s="33">
        <v>0</v>
      </c>
      <c r="W19" s="15"/>
      <c r="X19" s="33">
        <v>0</v>
      </c>
      <c r="Y19" s="15"/>
      <c r="Z19" s="33"/>
      <c r="AA19" s="15"/>
      <c r="AB19" s="15"/>
      <c r="AC19" s="15"/>
      <c r="AD19" s="15"/>
      <c r="AE19" s="15"/>
      <c r="AF19" s="15"/>
      <c r="AG19" s="15"/>
      <c r="AH19" s="36">
        <v>45351</v>
      </c>
    </row>
    <row r="20" spans="1:34" hidden="1">
      <c r="A20" s="17">
        <v>800024390</v>
      </c>
      <c r="B20" s="15" t="s">
        <v>11</v>
      </c>
      <c r="C20" s="18" t="s">
        <v>12</v>
      </c>
      <c r="D20" s="18">
        <v>273353</v>
      </c>
      <c r="E20" s="18" t="s">
        <v>50</v>
      </c>
      <c r="F20" s="18" t="s">
        <v>51</v>
      </c>
      <c r="G20" s="19">
        <v>45050</v>
      </c>
      <c r="H20" s="19">
        <v>45092</v>
      </c>
      <c r="I20" s="19">
        <v>45099</v>
      </c>
      <c r="J20" s="20">
        <v>11854845</v>
      </c>
      <c r="K20" s="27">
        <v>11854845</v>
      </c>
      <c r="L20" s="31" t="s">
        <v>130</v>
      </c>
      <c r="M20" s="15" t="s">
        <v>103</v>
      </c>
      <c r="N20" s="33">
        <v>11854845</v>
      </c>
      <c r="O20" s="33">
        <v>11854845</v>
      </c>
      <c r="P20" s="33"/>
      <c r="Q20" s="33" t="s">
        <v>133</v>
      </c>
      <c r="R20" s="33">
        <v>11854845</v>
      </c>
      <c r="S20" s="33">
        <v>0</v>
      </c>
      <c r="T20" s="33">
        <v>0</v>
      </c>
      <c r="U20" s="33">
        <v>0</v>
      </c>
      <c r="V20" s="33">
        <v>0</v>
      </c>
      <c r="W20" s="15"/>
      <c r="X20" s="33">
        <v>0</v>
      </c>
      <c r="Y20" s="15"/>
      <c r="Z20" s="33"/>
      <c r="AA20" s="15"/>
      <c r="AB20" s="15"/>
      <c r="AC20" s="15"/>
      <c r="AD20" s="15"/>
      <c r="AE20" s="15"/>
      <c r="AF20" s="15"/>
      <c r="AG20" s="15"/>
      <c r="AH20" s="36">
        <v>45351</v>
      </c>
    </row>
    <row r="21" spans="1:34" hidden="1">
      <c r="A21" s="17">
        <v>800024390</v>
      </c>
      <c r="B21" s="15" t="s">
        <v>11</v>
      </c>
      <c r="C21" s="18" t="s">
        <v>12</v>
      </c>
      <c r="D21" s="18">
        <v>275371</v>
      </c>
      <c r="E21" s="18" t="s">
        <v>52</v>
      </c>
      <c r="F21" s="18" t="s">
        <v>53</v>
      </c>
      <c r="G21" s="19">
        <v>45061</v>
      </c>
      <c r="H21" s="19">
        <v>45306</v>
      </c>
      <c r="I21" s="19">
        <v>45306.457689351853</v>
      </c>
      <c r="J21" s="20">
        <v>1863764</v>
      </c>
      <c r="K21" s="27">
        <v>1863764</v>
      </c>
      <c r="L21" s="31" t="s">
        <v>130</v>
      </c>
      <c r="M21" s="15" t="s">
        <v>103</v>
      </c>
      <c r="N21" s="33">
        <v>0</v>
      </c>
      <c r="O21" s="33">
        <v>1863764</v>
      </c>
      <c r="P21" s="33"/>
      <c r="Q21" s="33" t="s">
        <v>134</v>
      </c>
      <c r="R21" s="33">
        <v>0</v>
      </c>
      <c r="S21" s="33">
        <v>0</v>
      </c>
      <c r="T21" s="33">
        <v>0</v>
      </c>
      <c r="U21" s="33">
        <v>0</v>
      </c>
      <c r="V21" s="33">
        <v>0</v>
      </c>
      <c r="W21" s="15"/>
      <c r="X21" s="33">
        <v>0</v>
      </c>
      <c r="Y21" s="15"/>
      <c r="Z21" s="33"/>
      <c r="AA21" s="15"/>
      <c r="AB21" s="15"/>
      <c r="AC21" s="15"/>
      <c r="AD21" s="15"/>
      <c r="AE21" s="15"/>
      <c r="AF21" s="15"/>
      <c r="AG21" s="15"/>
      <c r="AH21" s="36">
        <v>45351</v>
      </c>
    </row>
    <row r="22" spans="1:34" hidden="1">
      <c r="A22" s="17">
        <v>800024390</v>
      </c>
      <c r="B22" s="15" t="s">
        <v>11</v>
      </c>
      <c r="C22" s="18" t="s">
        <v>12</v>
      </c>
      <c r="D22" s="18">
        <v>275373</v>
      </c>
      <c r="E22" s="18" t="s">
        <v>54</v>
      </c>
      <c r="F22" s="18" t="s">
        <v>55</v>
      </c>
      <c r="G22" s="19">
        <v>45061</v>
      </c>
      <c r="H22" s="19">
        <v>45306</v>
      </c>
      <c r="I22" s="19">
        <v>45306.628882326389</v>
      </c>
      <c r="J22" s="20">
        <v>18618</v>
      </c>
      <c r="K22" s="27">
        <v>18618</v>
      </c>
      <c r="L22" s="31" t="s">
        <v>130</v>
      </c>
      <c r="M22" s="15" t="s">
        <v>103</v>
      </c>
      <c r="N22" s="33">
        <v>0</v>
      </c>
      <c r="O22" s="33">
        <v>18618</v>
      </c>
      <c r="P22" s="33"/>
      <c r="Q22" s="33" t="s">
        <v>135</v>
      </c>
      <c r="R22" s="33">
        <v>0</v>
      </c>
      <c r="S22" s="33">
        <v>0</v>
      </c>
      <c r="T22" s="33">
        <v>0</v>
      </c>
      <c r="U22" s="33">
        <v>0</v>
      </c>
      <c r="V22" s="33">
        <v>0</v>
      </c>
      <c r="W22" s="15"/>
      <c r="X22" s="33">
        <v>0</v>
      </c>
      <c r="Y22" s="15"/>
      <c r="Z22" s="33"/>
      <c r="AA22" s="15"/>
      <c r="AB22" s="15"/>
      <c r="AC22" s="15"/>
      <c r="AD22" s="15"/>
      <c r="AE22" s="15"/>
      <c r="AF22" s="15"/>
      <c r="AG22" s="15"/>
      <c r="AH22" s="36">
        <v>45351</v>
      </c>
    </row>
    <row r="23" spans="1:34" hidden="1">
      <c r="A23" s="17">
        <v>800024390</v>
      </c>
      <c r="B23" s="15" t="s">
        <v>11</v>
      </c>
      <c r="C23" s="18" t="s">
        <v>12</v>
      </c>
      <c r="D23" s="18">
        <v>275422</v>
      </c>
      <c r="E23" s="18" t="s">
        <v>56</v>
      </c>
      <c r="F23" s="18" t="s">
        <v>57</v>
      </c>
      <c r="G23" s="19">
        <v>45061</v>
      </c>
      <c r="H23" s="19">
        <v>45272</v>
      </c>
      <c r="I23" s="19">
        <v>45273.3396784375</v>
      </c>
      <c r="J23" s="20">
        <v>184674</v>
      </c>
      <c r="K23" s="27">
        <v>184674</v>
      </c>
      <c r="L23" s="31" t="s">
        <v>130</v>
      </c>
      <c r="M23" s="15" t="s">
        <v>103</v>
      </c>
      <c r="N23" s="33">
        <v>0</v>
      </c>
      <c r="O23" s="33">
        <v>184674</v>
      </c>
      <c r="P23" s="33"/>
      <c r="Q23" s="33" t="s">
        <v>136</v>
      </c>
      <c r="R23" s="33">
        <v>0</v>
      </c>
      <c r="S23" s="33">
        <v>0</v>
      </c>
      <c r="T23" s="33">
        <v>0</v>
      </c>
      <c r="U23" s="33">
        <v>0</v>
      </c>
      <c r="V23" s="33">
        <v>0</v>
      </c>
      <c r="W23" s="15"/>
      <c r="X23" s="33">
        <v>0</v>
      </c>
      <c r="Y23" s="15"/>
      <c r="Z23" s="33"/>
      <c r="AA23" s="15"/>
      <c r="AB23" s="15"/>
      <c r="AC23" s="15"/>
      <c r="AD23" s="15"/>
      <c r="AE23" s="15"/>
      <c r="AF23" s="15"/>
      <c r="AG23" s="15"/>
      <c r="AH23" s="36">
        <v>45351</v>
      </c>
    </row>
    <row r="24" spans="1:34" hidden="1">
      <c r="A24" s="17">
        <v>800024390</v>
      </c>
      <c r="B24" s="15" t="s">
        <v>11</v>
      </c>
      <c r="C24" s="18" t="s">
        <v>12</v>
      </c>
      <c r="D24" s="18">
        <v>275701</v>
      </c>
      <c r="E24" s="18" t="s">
        <v>58</v>
      </c>
      <c r="F24" s="18" t="s">
        <v>59</v>
      </c>
      <c r="G24" s="19">
        <v>45062</v>
      </c>
      <c r="H24" s="19">
        <v>45092</v>
      </c>
      <c r="I24" s="19">
        <v>45099</v>
      </c>
      <c r="J24" s="20">
        <v>1818443</v>
      </c>
      <c r="K24" s="27">
        <v>1818443</v>
      </c>
      <c r="L24" s="31" t="s">
        <v>181</v>
      </c>
      <c r="M24" s="15" t="s">
        <v>104</v>
      </c>
      <c r="N24" s="33">
        <v>1818443</v>
      </c>
      <c r="O24" s="33">
        <v>0</v>
      </c>
      <c r="P24" s="33"/>
      <c r="Q24" s="33"/>
      <c r="R24" s="33">
        <v>1818443</v>
      </c>
      <c r="S24" s="33">
        <v>0</v>
      </c>
      <c r="T24" s="33">
        <v>0</v>
      </c>
      <c r="U24" s="33">
        <v>1818443</v>
      </c>
      <c r="V24" s="33">
        <v>1370474</v>
      </c>
      <c r="W24" s="15">
        <v>4800062923</v>
      </c>
      <c r="X24" s="33">
        <v>137200</v>
      </c>
      <c r="Y24" s="15">
        <v>4800062923</v>
      </c>
      <c r="Z24" s="33">
        <v>0</v>
      </c>
      <c r="AA24" s="15" t="s">
        <v>126</v>
      </c>
      <c r="AB24" s="33">
        <v>137200</v>
      </c>
      <c r="AC24" s="15">
        <v>4800062923</v>
      </c>
      <c r="AD24" s="15" t="s">
        <v>126</v>
      </c>
      <c r="AE24" s="33">
        <v>137200</v>
      </c>
      <c r="AF24" s="15">
        <v>4800062923</v>
      </c>
      <c r="AG24" s="15" t="s">
        <v>126</v>
      </c>
      <c r="AH24" s="36">
        <v>45351</v>
      </c>
    </row>
    <row r="25" spans="1:34" hidden="1">
      <c r="A25" s="17">
        <v>800024390</v>
      </c>
      <c r="B25" s="15" t="s">
        <v>11</v>
      </c>
      <c r="C25" s="18" t="s">
        <v>12</v>
      </c>
      <c r="D25" s="18">
        <v>276221</v>
      </c>
      <c r="E25" s="18" t="s">
        <v>60</v>
      </c>
      <c r="F25" s="18" t="s">
        <v>61</v>
      </c>
      <c r="G25" s="19">
        <v>45063</v>
      </c>
      <c r="H25" s="19">
        <v>45272</v>
      </c>
      <c r="I25" s="19">
        <v>45273.353783182873</v>
      </c>
      <c r="J25" s="20">
        <v>1265903</v>
      </c>
      <c r="K25" s="27">
        <v>1265903</v>
      </c>
      <c r="L25" s="31" t="s">
        <v>130</v>
      </c>
      <c r="M25" s="15" t="s">
        <v>103</v>
      </c>
      <c r="N25" s="33">
        <v>0</v>
      </c>
      <c r="O25" s="33">
        <v>1265903</v>
      </c>
      <c r="P25" s="33"/>
      <c r="Q25" s="33" t="s">
        <v>137</v>
      </c>
      <c r="R25" s="33">
        <v>0</v>
      </c>
      <c r="S25" s="33">
        <v>0</v>
      </c>
      <c r="T25" s="33">
        <v>0</v>
      </c>
      <c r="U25" s="33">
        <v>0</v>
      </c>
      <c r="V25" s="33">
        <v>0</v>
      </c>
      <c r="W25" s="15"/>
      <c r="X25" s="33">
        <v>0</v>
      </c>
      <c r="Y25" s="15"/>
      <c r="Z25" s="33"/>
      <c r="AA25" s="15"/>
      <c r="AB25" s="15"/>
      <c r="AC25" s="15"/>
      <c r="AD25" s="15"/>
      <c r="AE25" s="15"/>
      <c r="AF25" s="15"/>
      <c r="AG25" s="15"/>
      <c r="AH25" s="36">
        <v>45351</v>
      </c>
    </row>
    <row r="26" spans="1:34" hidden="1">
      <c r="A26" s="17">
        <v>800024390</v>
      </c>
      <c r="B26" s="15" t="s">
        <v>11</v>
      </c>
      <c r="C26" s="18" t="s">
        <v>12</v>
      </c>
      <c r="D26" s="18">
        <v>282102</v>
      </c>
      <c r="E26" s="18" t="s">
        <v>62</v>
      </c>
      <c r="F26" s="18" t="s">
        <v>63</v>
      </c>
      <c r="G26" s="19">
        <v>45086</v>
      </c>
      <c r="H26" s="19">
        <v>45092</v>
      </c>
      <c r="I26" s="19">
        <v>45099</v>
      </c>
      <c r="J26" s="20">
        <v>516067</v>
      </c>
      <c r="K26" s="27">
        <v>516067</v>
      </c>
      <c r="L26" s="31" t="s">
        <v>147</v>
      </c>
      <c r="M26" s="15" t="s">
        <v>104</v>
      </c>
      <c r="N26" s="33">
        <v>516067</v>
      </c>
      <c r="O26" s="33">
        <v>0</v>
      </c>
      <c r="P26" s="33"/>
      <c r="Q26" s="33"/>
      <c r="R26" s="33">
        <v>516067</v>
      </c>
      <c r="S26" s="33">
        <v>0</v>
      </c>
      <c r="T26" s="33">
        <v>0</v>
      </c>
      <c r="U26" s="33">
        <v>516067</v>
      </c>
      <c r="V26" s="33">
        <v>504129</v>
      </c>
      <c r="W26" s="15">
        <v>4800060913</v>
      </c>
      <c r="X26" s="33"/>
      <c r="Y26" s="15"/>
      <c r="Z26" s="33"/>
      <c r="AA26" s="15"/>
      <c r="AB26" s="15"/>
      <c r="AC26" s="15"/>
      <c r="AD26" s="15"/>
      <c r="AE26" s="15"/>
      <c r="AF26" s="15"/>
      <c r="AG26" s="15"/>
      <c r="AH26" s="36">
        <v>45351</v>
      </c>
    </row>
    <row r="27" spans="1:34" hidden="1">
      <c r="A27" s="17">
        <v>800024390</v>
      </c>
      <c r="B27" s="15" t="s">
        <v>11</v>
      </c>
      <c r="C27" s="18" t="s">
        <v>12</v>
      </c>
      <c r="D27" s="18">
        <v>283733</v>
      </c>
      <c r="E27" s="18" t="s">
        <v>64</v>
      </c>
      <c r="F27" s="18" t="s">
        <v>65</v>
      </c>
      <c r="G27" s="19">
        <v>45097</v>
      </c>
      <c r="H27" s="19">
        <v>45160</v>
      </c>
      <c r="I27" s="19">
        <v>45170.291666666664</v>
      </c>
      <c r="J27" s="20">
        <v>5344444</v>
      </c>
      <c r="K27" s="27">
        <v>5344444</v>
      </c>
      <c r="L27" s="31" t="s">
        <v>144</v>
      </c>
      <c r="M27" s="15" t="s">
        <v>105</v>
      </c>
      <c r="N27" s="33">
        <v>5344444</v>
      </c>
      <c r="O27" s="33">
        <v>0</v>
      </c>
      <c r="P27" s="33">
        <v>145500</v>
      </c>
      <c r="Q27" s="15" t="s">
        <v>143</v>
      </c>
      <c r="R27" s="33">
        <v>5344444</v>
      </c>
      <c r="S27" s="33">
        <v>0</v>
      </c>
      <c r="T27" s="33">
        <v>0</v>
      </c>
      <c r="U27" s="33">
        <v>5198944</v>
      </c>
      <c r="V27" s="33">
        <v>5094965</v>
      </c>
      <c r="W27" s="15">
        <v>1222342896</v>
      </c>
      <c r="X27" s="33">
        <v>0</v>
      </c>
      <c r="Y27" s="15"/>
      <c r="Z27" s="33"/>
      <c r="AA27" s="15"/>
      <c r="AB27" s="15"/>
      <c r="AC27" s="15"/>
      <c r="AD27" s="15"/>
      <c r="AE27" s="15"/>
      <c r="AF27" s="15"/>
      <c r="AG27" s="15"/>
      <c r="AH27" s="36">
        <v>45351</v>
      </c>
    </row>
    <row r="28" spans="1:34" hidden="1">
      <c r="A28" s="17">
        <v>800024390</v>
      </c>
      <c r="B28" s="15" t="s">
        <v>11</v>
      </c>
      <c r="C28" s="18" t="s">
        <v>12</v>
      </c>
      <c r="D28" s="18">
        <v>286253</v>
      </c>
      <c r="E28" s="18" t="s">
        <v>66</v>
      </c>
      <c r="F28" s="18" t="s">
        <v>67</v>
      </c>
      <c r="G28" s="19">
        <v>45106</v>
      </c>
      <c r="H28" s="19">
        <v>45212</v>
      </c>
      <c r="I28" s="19">
        <v>45212.471258680554</v>
      </c>
      <c r="J28" s="20">
        <v>16975957</v>
      </c>
      <c r="K28" s="27">
        <v>16975957</v>
      </c>
      <c r="L28" s="31" t="s">
        <v>145</v>
      </c>
      <c r="M28" s="15" t="s">
        <v>105</v>
      </c>
      <c r="N28" s="33">
        <v>16975957</v>
      </c>
      <c r="O28" s="33">
        <v>0</v>
      </c>
      <c r="P28" s="33">
        <v>11657000</v>
      </c>
      <c r="Q28" s="33" t="s">
        <v>146</v>
      </c>
      <c r="R28" s="33">
        <v>16975957</v>
      </c>
      <c r="S28" s="33">
        <v>790517</v>
      </c>
      <c r="T28" s="33">
        <v>0</v>
      </c>
      <c r="U28" s="33">
        <v>4528440</v>
      </c>
      <c r="V28" s="33">
        <v>0</v>
      </c>
      <c r="W28" s="15"/>
      <c r="X28" s="33">
        <v>4437871</v>
      </c>
      <c r="Y28" s="15">
        <v>4800063007</v>
      </c>
      <c r="Z28" s="33">
        <v>90569</v>
      </c>
      <c r="AA28" s="15" t="s">
        <v>125</v>
      </c>
      <c r="AB28" s="15"/>
      <c r="AC28" s="15"/>
      <c r="AD28" s="15"/>
      <c r="AE28" s="15"/>
      <c r="AF28" s="15"/>
      <c r="AG28" s="15"/>
      <c r="AH28" s="36">
        <v>45351</v>
      </c>
    </row>
    <row r="29" spans="1:34" hidden="1">
      <c r="A29" s="17">
        <v>800024390</v>
      </c>
      <c r="B29" s="15" t="s">
        <v>11</v>
      </c>
      <c r="C29" s="18" t="s">
        <v>12</v>
      </c>
      <c r="D29" s="18">
        <v>289398</v>
      </c>
      <c r="E29" s="18" t="s">
        <v>68</v>
      </c>
      <c r="F29" s="18" t="s">
        <v>69</v>
      </c>
      <c r="G29" s="19">
        <v>45121</v>
      </c>
      <c r="H29" s="19">
        <v>45160</v>
      </c>
      <c r="I29" s="19">
        <v>45170.291666666664</v>
      </c>
      <c r="J29" s="20">
        <v>548038</v>
      </c>
      <c r="K29" s="27">
        <v>548038</v>
      </c>
      <c r="L29" s="31" t="s">
        <v>147</v>
      </c>
      <c r="M29" s="15" t="s">
        <v>104</v>
      </c>
      <c r="N29" s="33">
        <v>548038</v>
      </c>
      <c r="O29" s="33">
        <v>0</v>
      </c>
      <c r="P29" s="33"/>
      <c r="Q29" s="33"/>
      <c r="R29" s="33">
        <v>548038</v>
      </c>
      <c r="S29" s="33">
        <v>0</v>
      </c>
      <c r="T29" s="33">
        <v>0</v>
      </c>
      <c r="U29" s="33">
        <v>548038</v>
      </c>
      <c r="V29" s="33">
        <v>537077</v>
      </c>
      <c r="W29" s="15">
        <v>1222331634</v>
      </c>
      <c r="X29" s="33">
        <v>0</v>
      </c>
      <c r="Y29" s="15"/>
      <c r="Z29" s="33"/>
      <c r="AA29" s="15"/>
      <c r="AB29" s="15"/>
      <c r="AC29" s="15"/>
      <c r="AD29" s="15"/>
      <c r="AE29" s="15"/>
      <c r="AF29" s="15"/>
      <c r="AG29" s="15"/>
      <c r="AH29" s="36">
        <v>45351</v>
      </c>
    </row>
    <row r="30" spans="1:34">
      <c r="A30" s="17">
        <v>800024390</v>
      </c>
      <c r="B30" s="15" t="s">
        <v>11</v>
      </c>
      <c r="C30" s="18" t="s">
        <v>12</v>
      </c>
      <c r="D30" s="18">
        <v>290313</v>
      </c>
      <c r="E30" s="18" t="s">
        <v>70</v>
      </c>
      <c r="F30" s="18" t="s">
        <v>71</v>
      </c>
      <c r="G30" s="19">
        <v>45125</v>
      </c>
      <c r="H30" s="19">
        <v>45160</v>
      </c>
      <c r="I30" s="19">
        <v>45170.291666666664</v>
      </c>
      <c r="J30" s="20">
        <v>26263503</v>
      </c>
      <c r="K30" s="27">
        <v>26263503</v>
      </c>
      <c r="L30" s="31" t="s">
        <v>152</v>
      </c>
      <c r="M30" s="15" t="s">
        <v>104</v>
      </c>
      <c r="N30" s="33">
        <v>26263503</v>
      </c>
      <c r="O30" s="33">
        <v>0</v>
      </c>
      <c r="P30" s="33"/>
      <c r="Q30" s="33"/>
      <c r="R30" s="33">
        <v>26263503</v>
      </c>
      <c r="S30" s="33">
        <v>447890</v>
      </c>
      <c r="T30" s="33">
        <v>0</v>
      </c>
      <c r="U30" s="33">
        <v>25815613</v>
      </c>
      <c r="V30" s="33">
        <v>0</v>
      </c>
      <c r="W30" s="15"/>
      <c r="X30" s="33">
        <v>25299301</v>
      </c>
      <c r="Y30" s="15">
        <v>4800061869</v>
      </c>
      <c r="Z30" s="33">
        <v>516213</v>
      </c>
      <c r="AA30" s="15" t="s">
        <v>127</v>
      </c>
      <c r="AB30" s="15"/>
      <c r="AC30" s="15"/>
      <c r="AD30" s="15"/>
      <c r="AE30" s="15"/>
      <c r="AF30" s="15"/>
      <c r="AG30" s="15"/>
      <c r="AH30" s="36">
        <v>45351</v>
      </c>
    </row>
    <row r="31" spans="1:34" hidden="1">
      <c r="A31" s="17">
        <v>800024390</v>
      </c>
      <c r="B31" s="15" t="s">
        <v>11</v>
      </c>
      <c r="C31" s="18" t="s">
        <v>12</v>
      </c>
      <c r="D31" s="18">
        <v>291409</v>
      </c>
      <c r="E31" s="18" t="s">
        <v>72</v>
      </c>
      <c r="F31" s="18" t="s">
        <v>73</v>
      </c>
      <c r="G31" s="19">
        <v>45131</v>
      </c>
      <c r="H31" s="19">
        <v>45160</v>
      </c>
      <c r="I31" s="19">
        <v>45170.291666666664</v>
      </c>
      <c r="J31" s="20">
        <v>4651589</v>
      </c>
      <c r="K31" s="27">
        <v>4651589</v>
      </c>
      <c r="L31" s="31" t="s">
        <v>142</v>
      </c>
      <c r="M31" s="15" t="s">
        <v>106</v>
      </c>
      <c r="N31" s="33">
        <v>4651589</v>
      </c>
      <c r="O31" s="33">
        <v>0</v>
      </c>
      <c r="P31" s="33">
        <v>1064163</v>
      </c>
      <c r="Q31" s="33"/>
      <c r="R31" s="33">
        <v>4651589</v>
      </c>
      <c r="S31" s="33">
        <v>0</v>
      </c>
      <c r="T31" s="33">
        <v>0</v>
      </c>
      <c r="U31" s="33">
        <v>3587426</v>
      </c>
      <c r="V31" s="33">
        <v>0</v>
      </c>
      <c r="W31" s="15"/>
      <c r="X31" s="33">
        <v>3515677</v>
      </c>
      <c r="Y31" s="15">
        <v>4800063007</v>
      </c>
      <c r="Z31" s="33">
        <v>71749</v>
      </c>
      <c r="AA31" s="15" t="s">
        <v>125</v>
      </c>
      <c r="AB31" s="15"/>
      <c r="AC31" s="15"/>
      <c r="AD31" s="15"/>
      <c r="AE31" s="15"/>
      <c r="AF31" s="15"/>
      <c r="AG31" s="15"/>
      <c r="AH31" s="36">
        <v>45351</v>
      </c>
    </row>
    <row r="32" spans="1:34">
      <c r="A32" s="17">
        <v>800024390</v>
      </c>
      <c r="B32" s="15" t="s">
        <v>11</v>
      </c>
      <c r="C32" s="18" t="s">
        <v>12</v>
      </c>
      <c r="D32" s="18">
        <v>291415</v>
      </c>
      <c r="E32" s="18" t="s">
        <v>74</v>
      </c>
      <c r="F32" s="18" t="s">
        <v>75</v>
      </c>
      <c r="G32" s="19">
        <v>45131</v>
      </c>
      <c r="H32" s="19">
        <v>45208</v>
      </c>
      <c r="I32" s="19">
        <v>45208.343358645834</v>
      </c>
      <c r="J32" s="20">
        <v>16188938</v>
      </c>
      <c r="K32" s="27">
        <v>16188938</v>
      </c>
      <c r="L32" s="31" t="s">
        <v>153</v>
      </c>
      <c r="M32" s="15" t="s">
        <v>104</v>
      </c>
      <c r="N32" s="33">
        <v>16188938</v>
      </c>
      <c r="O32" s="33">
        <v>0</v>
      </c>
      <c r="P32" s="33"/>
      <c r="Q32" s="33"/>
      <c r="R32" s="33">
        <v>16188938</v>
      </c>
      <c r="S32" s="33">
        <v>72100</v>
      </c>
      <c r="T32" s="33">
        <v>0</v>
      </c>
      <c r="U32" s="33">
        <v>16116838</v>
      </c>
      <c r="V32" s="33">
        <v>13164077</v>
      </c>
      <c r="W32" s="15">
        <v>4800061869</v>
      </c>
      <c r="X32" s="33">
        <v>1339565</v>
      </c>
      <c r="Y32" s="15">
        <v>4800061869</v>
      </c>
      <c r="Z32" s="33">
        <v>0</v>
      </c>
      <c r="AA32" s="15" t="s">
        <v>127</v>
      </c>
      <c r="AB32" s="15"/>
      <c r="AC32" s="15"/>
      <c r="AD32" s="15"/>
      <c r="AE32" s="15"/>
      <c r="AF32" s="15"/>
      <c r="AG32" s="15"/>
      <c r="AH32" s="36">
        <v>45351</v>
      </c>
    </row>
    <row r="33" spans="1:34" hidden="1">
      <c r="A33" s="17">
        <v>800024390</v>
      </c>
      <c r="B33" s="15" t="s">
        <v>11</v>
      </c>
      <c r="C33" s="18" t="s">
        <v>12</v>
      </c>
      <c r="D33" s="18">
        <v>291986</v>
      </c>
      <c r="E33" s="18" t="s">
        <v>76</v>
      </c>
      <c r="F33" s="18" t="s">
        <v>77</v>
      </c>
      <c r="G33" s="19">
        <v>45133</v>
      </c>
      <c r="H33" s="19">
        <v>45208</v>
      </c>
      <c r="I33" s="19">
        <v>45208.436900115739</v>
      </c>
      <c r="J33" s="20">
        <v>5049819</v>
      </c>
      <c r="K33" s="27">
        <v>5049819</v>
      </c>
      <c r="L33" s="31" t="s">
        <v>147</v>
      </c>
      <c r="M33" s="15" t="s">
        <v>104</v>
      </c>
      <c r="N33" s="33">
        <v>5049819</v>
      </c>
      <c r="O33" s="33">
        <v>0</v>
      </c>
      <c r="P33" s="33"/>
      <c r="Q33" s="33"/>
      <c r="R33" s="33">
        <v>5049819</v>
      </c>
      <c r="S33" s="33">
        <v>0</v>
      </c>
      <c r="T33" s="33">
        <v>0</v>
      </c>
      <c r="U33" s="33">
        <v>5049819</v>
      </c>
      <c r="V33" s="33">
        <v>4948823</v>
      </c>
      <c r="W33" s="15">
        <v>1222356150</v>
      </c>
      <c r="X33" s="33">
        <v>0</v>
      </c>
      <c r="Y33" s="15"/>
      <c r="Z33" s="33"/>
      <c r="AA33" s="15"/>
      <c r="AB33" s="15"/>
      <c r="AC33" s="15"/>
      <c r="AD33" s="15"/>
      <c r="AE33" s="15"/>
      <c r="AF33" s="15"/>
      <c r="AG33" s="15"/>
      <c r="AH33" s="36">
        <v>45351</v>
      </c>
    </row>
    <row r="34" spans="1:34" hidden="1">
      <c r="A34" s="17">
        <v>800024390</v>
      </c>
      <c r="B34" s="15" t="s">
        <v>11</v>
      </c>
      <c r="C34" s="18" t="s">
        <v>12</v>
      </c>
      <c r="D34" s="18">
        <v>292261</v>
      </c>
      <c r="E34" s="18" t="s">
        <v>78</v>
      </c>
      <c r="F34" s="18" t="s">
        <v>79</v>
      </c>
      <c r="G34" s="19">
        <v>45134</v>
      </c>
      <c r="H34" s="19">
        <v>45160</v>
      </c>
      <c r="I34" s="19">
        <v>45153.672793981481</v>
      </c>
      <c r="J34" s="20">
        <v>62850</v>
      </c>
      <c r="K34" s="27">
        <v>62850</v>
      </c>
      <c r="L34" s="31" t="s">
        <v>147</v>
      </c>
      <c r="M34" s="15" t="s">
        <v>104</v>
      </c>
      <c r="N34" s="33">
        <v>66950</v>
      </c>
      <c r="O34" s="33">
        <v>0</v>
      </c>
      <c r="P34" s="33"/>
      <c r="Q34" s="33"/>
      <c r="R34" s="33">
        <v>66950</v>
      </c>
      <c r="S34" s="33">
        <v>0</v>
      </c>
      <c r="T34" s="33">
        <v>0</v>
      </c>
      <c r="U34" s="33">
        <v>66950</v>
      </c>
      <c r="V34" s="33">
        <v>62850</v>
      </c>
      <c r="W34" s="15">
        <v>1222331393</v>
      </c>
      <c r="X34" s="33">
        <v>0</v>
      </c>
      <c r="Y34" s="15"/>
      <c r="Z34" s="33"/>
      <c r="AA34" s="15"/>
      <c r="AB34" s="15"/>
      <c r="AC34" s="15"/>
      <c r="AD34" s="15"/>
      <c r="AE34" s="15"/>
      <c r="AF34" s="15"/>
      <c r="AG34" s="15"/>
      <c r="AH34" s="36">
        <v>45351</v>
      </c>
    </row>
    <row r="35" spans="1:34">
      <c r="A35" s="17">
        <v>800024390</v>
      </c>
      <c r="B35" s="15" t="s">
        <v>11</v>
      </c>
      <c r="C35" s="18" t="s">
        <v>12</v>
      </c>
      <c r="D35" s="18">
        <v>293066</v>
      </c>
      <c r="E35" s="18" t="s">
        <v>80</v>
      </c>
      <c r="F35" s="18" t="s">
        <v>81</v>
      </c>
      <c r="G35" s="19">
        <v>45138</v>
      </c>
      <c r="H35" s="19">
        <v>45211</v>
      </c>
      <c r="I35" s="19">
        <v>45211.591757256945</v>
      </c>
      <c r="J35" s="20">
        <v>10410749</v>
      </c>
      <c r="K35" s="27">
        <v>10410749</v>
      </c>
      <c r="L35" s="31" t="s">
        <v>148</v>
      </c>
      <c r="M35" s="15" t="s">
        <v>104</v>
      </c>
      <c r="N35" s="33">
        <v>10410749</v>
      </c>
      <c r="O35" s="33">
        <v>0</v>
      </c>
      <c r="P35" s="33"/>
      <c r="Q35" s="33"/>
      <c r="R35" s="33">
        <v>10410749</v>
      </c>
      <c r="S35" s="33">
        <v>4326724</v>
      </c>
      <c r="T35" s="33">
        <v>0</v>
      </c>
      <c r="U35" s="33">
        <v>6084025</v>
      </c>
      <c r="V35" s="33">
        <v>0</v>
      </c>
      <c r="W35" s="15"/>
      <c r="X35" s="33">
        <v>0</v>
      </c>
      <c r="Y35" s="15"/>
      <c r="Z35" s="33"/>
      <c r="AA35" s="15"/>
      <c r="AB35" s="15"/>
      <c r="AC35" s="15"/>
      <c r="AD35" s="15"/>
      <c r="AE35" s="15"/>
      <c r="AF35" s="15"/>
      <c r="AG35" s="15"/>
      <c r="AH35" s="36">
        <v>45351</v>
      </c>
    </row>
    <row r="36" spans="1:34" hidden="1">
      <c r="A36" s="17">
        <v>800024390</v>
      </c>
      <c r="B36" s="15" t="s">
        <v>11</v>
      </c>
      <c r="C36" s="18" t="s">
        <v>12</v>
      </c>
      <c r="D36" s="18">
        <v>297796</v>
      </c>
      <c r="E36" s="18" t="s">
        <v>82</v>
      </c>
      <c r="F36" s="18" t="s">
        <v>83</v>
      </c>
      <c r="G36" s="19">
        <v>45160</v>
      </c>
      <c r="H36" s="19">
        <v>45163</v>
      </c>
      <c r="I36" s="19">
        <v>45170.291666666664</v>
      </c>
      <c r="J36" s="20">
        <v>143437</v>
      </c>
      <c r="K36" s="27">
        <v>143437</v>
      </c>
      <c r="L36" s="31" t="s">
        <v>147</v>
      </c>
      <c r="M36" s="15" t="s">
        <v>104</v>
      </c>
      <c r="N36" s="33">
        <v>143437</v>
      </c>
      <c r="O36" s="33">
        <v>0</v>
      </c>
      <c r="P36" s="33"/>
      <c r="Q36" s="33"/>
      <c r="R36" s="33">
        <v>143437</v>
      </c>
      <c r="S36" s="33">
        <v>0</v>
      </c>
      <c r="T36" s="33">
        <v>0</v>
      </c>
      <c r="U36" s="33">
        <v>143437</v>
      </c>
      <c r="V36" s="33">
        <v>143437</v>
      </c>
      <c r="W36" s="15">
        <v>1222342897</v>
      </c>
      <c r="X36" s="33">
        <v>0</v>
      </c>
      <c r="Y36" s="15"/>
      <c r="Z36" s="33"/>
      <c r="AA36" s="15"/>
      <c r="AB36" s="15"/>
      <c r="AC36" s="15"/>
      <c r="AD36" s="15"/>
      <c r="AE36" s="15"/>
      <c r="AF36" s="15"/>
      <c r="AG36" s="15"/>
      <c r="AH36" s="36">
        <v>45351</v>
      </c>
    </row>
    <row r="37" spans="1:34" hidden="1">
      <c r="A37" s="17">
        <v>800024390</v>
      </c>
      <c r="B37" s="15" t="s">
        <v>11</v>
      </c>
      <c r="C37" s="18" t="s">
        <v>12</v>
      </c>
      <c r="D37" s="18">
        <v>303441</v>
      </c>
      <c r="E37" s="18" t="s">
        <v>84</v>
      </c>
      <c r="F37" s="18" t="s">
        <v>85</v>
      </c>
      <c r="G37" s="19">
        <v>45183</v>
      </c>
      <c r="H37" s="19">
        <v>45208</v>
      </c>
      <c r="I37" s="19">
        <v>45205.683393715277</v>
      </c>
      <c r="J37" s="20">
        <v>5674444</v>
      </c>
      <c r="K37" s="27">
        <v>5674444</v>
      </c>
      <c r="L37" s="31" t="s">
        <v>147</v>
      </c>
      <c r="M37" s="15" t="s">
        <v>104</v>
      </c>
      <c r="N37" s="33">
        <v>5674444</v>
      </c>
      <c r="O37" s="33">
        <v>0</v>
      </c>
      <c r="P37" s="33"/>
      <c r="Q37" s="33"/>
      <c r="R37" s="33">
        <v>5674444</v>
      </c>
      <c r="S37" s="33">
        <v>0</v>
      </c>
      <c r="T37" s="33">
        <v>0</v>
      </c>
      <c r="U37" s="33">
        <v>5674444</v>
      </c>
      <c r="V37" s="33">
        <v>5560955</v>
      </c>
      <c r="W37" s="15">
        <v>1222371057</v>
      </c>
      <c r="X37" s="33">
        <v>0</v>
      </c>
      <c r="Y37" s="15"/>
      <c r="Z37" s="33"/>
      <c r="AA37" s="15"/>
      <c r="AB37" s="15"/>
      <c r="AC37" s="15"/>
      <c r="AD37" s="15"/>
      <c r="AE37" s="15"/>
      <c r="AF37" s="15"/>
      <c r="AG37" s="15"/>
      <c r="AH37" s="36">
        <v>45351</v>
      </c>
    </row>
    <row r="38" spans="1:34" hidden="1">
      <c r="A38" s="17">
        <v>800024390</v>
      </c>
      <c r="B38" s="15" t="s">
        <v>11</v>
      </c>
      <c r="C38" s="18" t="s">
        <v>12</v>
      </c>
      <c r="D38" s="18">
        <v>304796</v>
      </c>
      <c r="E38" s="18" t="s">
        <v>86</v>
      </c>
      <c r="F38" s="18" t="s">
        <v>87</v>
      </c>
      <c r="G38" s="19">
        <v>45189</v>
      </c>
      <c r="H38" s="19">
        <v>45208</v>
      </c>
      <c r="I38" s="19">
        <v>45205.657906631946</v>
      </c>
      <c r="J38" s="20">
        <v>1633316</v>
      </c>
      <c r="K38" s="27">
        <v>1633316</v>
      </c>
      <c r="L38" s="31" t="s">
        <v>147</v>
      </c>
      <c r="M38" s="15" t="s">
        <v>104</v>
      </c>
      <c r="N38" s="33">
        <v>1633316</v>
      </c>
      <c r="O38" s="33">
        <v>0</v>
      </c>
      <c r="P38" s="33"/>
      <c r="Q38" s="33"/>
      <c r="R38" s="33">
        <v>1633316</v>
      </c>
      <c r="S38" s="33">
        <v>0</v>
      </c>
      <c r="T38" s="33">
        <v>0</v>
      </c>
      <c r="U38" s="33">
        <v>1633316</v>
      </c>
      <c r="V38" s="33">
        <v>0</v>
      </c>
      <c r="W38" s="15"/>
      <c r="X38" s="33">
        <v>0</v>
      </c>
      <c r="Y38" s="15"/>
      <c r="Z38" s="33"/>
      <c r="AA38" s="15"/>
      <c r="AB38" s="15"/>
      <c r="AC38" s="15"/>
      <c r="AD38" s="15"/>
      <c r="AE38" s="15"/>
      <c r="AF38" s="15"/>
      <c r="AG38" s="15"/>
      <c r="AH38" s="36">
        <v>45351</v>
      </c>
    </row>
    <row r="39" spans="1:34">
      <c r="A39" s="17">
        <v>800024390</v>
      </c>
      <c r="B39" s="15" t="s">
        <v>11</v>
      </c>
      <c r="C39" s="18" t="s">
        <v>12</v>
      </c>
      <c r="D39" s="18">
        <v>306016</v>
      </c>
      <c r="E39" s="18" t="s">
        <v>88</v>
      </c>
      <c r="F39" s="18" t="s">
        <v>89</v>
      </c>
      <c r="G39" s="19">
        <v>45195</v>
      </c>
      <c r="H39" s="19">
        <v>45211</v>
      </c>
      <c r="I39" s="19">
        <v>45211.490526354166</v>
      </c>
      <c r="J39" s="20">
        <v>1500000</v>
      </c>
      <c r="K39" s="27">
        <v>130435</v>
      </c>
      <c r="L39" s="31" t="s">
        <v>148</v>
      </c>
      <c r="M39" s="15" t="s">
        <v>104</v>
      </c>
      <c r="N39" s="33">
        <v>1500000</v>
      </c>
      <c r="O39" s="33">
        <v>0</v>
      </c>
      <c r="P39" s="33"/>
      <c r="Q39" s="33"/>
      <c r="R39" s="33">
        <v>1500000</v>
      </c>
      <c r="S39" s="33">
        <v>78759</v>
      </c>
      <c r="T39" s="33">
        <v>0</v>
      </c>
      <c r="U39" s="33">
        <v>1421241</v>
      </c>
      <c r="V39" s="33">
        <v>1342174</v>
      </c>
      <c r="W39" s="15">
        <v>1222331652</v>
      </c>
      <c r="X39" s="33">
        <v>0</v>
      </c>
      <c r="Y39" s="15"/>
      <c r="Z39" s="33"/>
      <c r="AA39" s="15"/>
      <c r="AB39" s="15"/>
      <c r="AC39" s="15"/>
      <c r="AD39" s="15"/>
      <c r="AE39" s="15"/>
      <c r="AF39" s="15"/>
      <c r="AG39" s="15"/>
      <c r="AH39" s="36">
        <v>45351</v>
      </c>
    </row>
    <row r="40" spans="1:34" hidden="1">
      <c r="A40" s="17">
        <v>800024390</v>
      </c>
      <c r="B40" s="15" t="s">
        <v>11</v>
      </c>
      <c r="C40" s="18" t="s">
        <v>12</v>
      </c>
      <c r="D40" s="18">
        <v>310157</v>
      </c>
      <c r="E40" s="18" t="s">
        <v>90</v>
      </c>
      <c r="F40" s="18" t="s">
        <v>91</v>
      </c>
      <c r="G40" s="19">
        <v>45216</v>
      </c>
      <c r="H40" s="19">
        <v>45306</v>
      </c>
      <c r="I40" s="19">
        <v>45306.442948842596</v>
      </c>
      <c r="J40" s="20">
        <v>2820107</v>
      </c>
      <c r="K40" s="27">
        <v>2820107</v>
      </c>
      <c r="L40" s="31" t="s">
        <v>130</v>
      </c>
      <c r="M40" s="15" t="s">
        <v>103</v>
      </c>
      <c r="N40" s="33">
        <v>0</v>
      </c>
      <c r="O40" s="33">
        <v>2820107</v>
      </c>
      <c r="P40" s="33"/>
      <c r="Q40" s="33" t="s">
        <v>138</v>
      </c>
      <c r="R40" s="33">
        <v>0</v>
      </c>
      <c r="S40" s="33">
        <v>0</v>
      </c>
      <c r="T40" s="33">
        <v>0</v>
      </c>
      <c r="U40" s="33">
        <v>0</v>
      </c>
      <c r="V40" s="33">
        <v>0</v>
      </c>
      <c r="W40" s="15"/>
      <c r="X40" s="33">
        <v>0</v>
      </c>
      <c r="Y40" s="15"/>
      <c r="Z40" s="33"/>
      <c r="AA40" s="15"/>
      <c r="AB40" s="15"/>
      <c r="AC40" s="15"/>
      <c r="AD40" s="15"/>
      <c r="AE40" s="15"/>
      <c r="AF40" s="15"/>
      <c r="AG40" s="15"/>
      <c r="AH40" s="36">
        <v>45351</v>
      </c>
    </row>
    <row r="41" spans="1:34" hidden="1">
      <c r="A41" s="17">
        <v>800024390</v>
      </c>
      <c r="B41" s="15" t="s">
        <v>11</v>
      </c>
      <c r="C41" s="18" t="s">
        <v>12</v>
      </c>
      <c r="D41" s="18">
        <v>310158</v>
      </c>
      <c r="E41" s="18" t="s">
        <v>92</v>
      </c>
      <c r="F41" s="18" t="s">
        <v>93</v>
      </c>
      <c r="G41" s="19">
        <v>45216</v>
      </c>
      <c r="H41" s="19">
        <v>45306</v>
      </c>
      <c r="I41" s="19">
        <v>45306.448695335646</v>
      </c>
      <c r="J41" s="20">
        <v>145383</v>
      </c>
      <c r="K41" s="27">
        <v>145383</v>
      </c>
      <c r="L41" s="31" t="s">
        <v>130</v>
      </c>
      <c r="M41" s="15" t="s">
        <v>103</v>
      </c>
      <c r="N41" s="33">
        <v>0</v>
      </c>
      <c r="O41" s="33">
        <v>145383</v>
      </c>
      <c r="P41" s="33"/>
      <c r="Q41" s="33" t="s">
        <v>139</v>
      </c>
      <c r="R41" s="33">
        <v>0</v>
      </c>
      <c r="S41" s="33">
        <v>0</v>
      </c>
      <c r="T41" s="33">
        <v>0</v>
      </c>
      <c r="U41" s="33">
        <v>0</v>
      </c>
      <c r="V41" s="33">
        <v>0</v>
      </c>
      <c r="W41" s="15"/>
      <c r="X41" s="33">
        <v>0</v>
      </c>
      <c r="Y41" s="15"/>
      <c r="Z41" s="33"/>
      <c r="AA41" s="15"/>
      <c r="AB41" s="15"/>
      <c r="AC41" s="15"/>
      <c r="AD41" s="15"/>
      <c r="AE41" s="15"/>
      <c r="AF41" s="15"/>
      <c r="AG41" s="15"/>
      <c r="AH41" s="36">
        <v>45351</v>
      </c>
    </row>
    <row r="42" spans="1:34" hidden="1">
      <c r="A42" s="17">
        <v>800024390</v>
      </c>
      <c r="B42" s="15" t="s">
        <v>11</v>
      </c>
      <c r="C42" s="18" t="s">
        <v>12</v>
      </c>
      <c r="D42" s="18">
        <v>310159</v>
      </c>
      <c r="E42" s="18" t="s">
        <v>94</v>
      </c>
      <c r="F42" s="18" t="s">
        <v>95</v>
      </c>
      <c r="G42" s="19">
        <v>45216</v>
      </c>
      <c r="H42" s="19">
        <v>45306</v>
      </c>
      <c r="I42" s="19">
        <v>45306.573523495368</v>
      </c>
      <c r="J42" s="20">
        <v>5515516</v>
      </c>
      <c r="K42" s="27">
        <v>5515516</v>
      </c>
      <c r="L42" s="31" t="s">
        <v>130</v>
      </c>
      <c r="M42" s="15" t="s">
        <v>103</v>
      </c>
      <c r="N42" s="33">
        <v>0</v>
      </c>
      <c r="O42" s="33">
        <v>5515516</v>
      </c>
      <c r="P42" s="33"/>
      <c r="Q42" s="33" t="s">
        <v>140</v>
      </c>
      <c r="R42" s="33">
        <v>0</v>
      </c>
      <c r="S42" s="33">
        <v>0</v>
      </c>
      <c r="T42" s="33">
        <v>0</v>
      </c>
      <c r="U42" s="33">
        <v>0</v>
      </c>
      <c r="V42" s="33">
        <v>0</v>
      </c>
      <c r="W42" s="15"/>
      <c r="X42" s="33">
        <v>0</v>
      </c>
      <c r="Y42" s="15"/>
      <c r="Z42" s="33"/>
      <c r="AA42" s="15"/>
      <c r="AB42" s="15"/>
      <c r="AC42" s="15"/>
      <c r="AD42" s="15"/>
      <c r="AE42" s="15"/>
      <c r="AF42" s="15"/>
      <c r="AG42" s="15"/>
      <c r="AH42" s="36">
        <v>45351</v>
      </c>
    </row>
    <row r="43" spans="1:34" hidden="1">
      <c r="A43" s="17">
        <v>800024390</v>
      </c>
      <c r="B43" s="15" t="s">
        <v>11</v>
      </c>
      <c r="C43" s="18" t="s">
        <v>12</v>
      </c>
      <c r="D43" s="18">
        <v>311769</v>
      </c>
      <c r="E43" s="18" t="s">
        <v>96</v>
      </c>
      <c r="F43" s="18" t="s">
        <v>97</v>
      </c>
      <c r="G43" s="19">
        <v>45223</v>
      </c>
      <c r="H43" s="19"/>
      <c r="I43" s="19">
        <v>45359.40191508102</v>
      </c>
      <c r="J43" s="20">
        <v>5992695</v>
      </c>
      <c r="K43" s="27">
        <v>5992695</v>
      </c>
      <c r="L43" s="31" t="s">
        <v>129</v>
      </c>
      <c r="M43" s="15" t="s">
        <v>107</v>
      </c>
      <c r="N43" s="33">
        <v>0</v>
      </c>
      <c r="O43" s="33">
        <v>0</v>
      </c>
      <c r="P43" s="33"/>
      <c r="Q43" s="33"/>
      <c r="R43" s="33">
        <v>0</v>
      </c>
      <c r="S43" s="33">
        <v>0</v>
      </c>
      <c r="T43" s="33">
        <v>0</v>
      </c>
      <c r="U43" s="33">
        <v>0</v>
      </c>
      <c r="V43" s="33">
        <v>0</v>
      </c>
      <c r="W43" s="15"/>
      <c r="X43" s="33">
        <v>0</v>
      </c>
      <c r="Y43" s="15"/>
      <c r="Z43" s="33"/>
      <c r="AA43" s="15"/>
      <c r="AB43" s="15"/>
      <c r="AC43" s="15"/>
      <c r="AD43" s="15"/>
      <c r="AE43" s="15"/>
      <c r="AF43" s="15"/>
      <c r="AG43" s="15"/>
      <c r="AH43" s="36">
        <v>45351</v>
      </c>
    </row>
    <row r="44" spans="1:34" hidden="1">
      <c r="A44" s="17">
        <v>800024390</v>
      </c>
      <c r="B44" s="15" t="s">
        <v>11</v>
      </c>
      <c r="C44" s="18" t="s">
        <v>12</v>
      </c>
      <c r="D44" s="18">
        <v>314561</v>
      </c>
      <c r="E44" s="18" t="s">
        <v>98</v>
      </c>
      <c r="F44" s="18" t="s">
        <v>99</v>
      </c>
      <c r="G44" s="19">
        <v>45238</v>
      </c>
      <c r="H44" s="19">
        <v>45273</v>
      </c>
      <c r="I44" s="19">
        <v>45272.499655983796</v>
      </c>
      <c r="J44" s="20">
        <v>75015884</v>
      </c>
      <c r="K44" s="27">
        <v>75015884</v>
      </c>
      <c r="L44" s="31" t="s">
        <v>147</v>
      </c>
      <c r="M44" s="15" t="s">
        <v>104</v>
      </c>
      <c r="N44" s="33">
        <v>75015884</v>
      </c>
      <c r="O44" s="33">
        <v>0</v>
      </c>
      <c r="P44" s="33"/>
      <c r="Q44" s="33"/>
      <c r="R44" s="33">
        <v>75015884</v>
      </c>
      <c r="S44" s="33">
        <v>0</v>
      </c>
      <c r="T44" s="33">
        <v>0</v>
      </c>
      <c r="U44" s="33">
        <v>75015884</v>
      </c>
      <c r="V44" s="33">
        <v>0</v>
      </c>
      <c r="W44" s="15"/>
      <c r="X44" s="33">
        <v>0</v>
      </c>
      <c r="Y44" s="15"/>
      <c r="Z44" s="33"/>
      <c r="AA44" s="15"/>
      <c r="AB44" s="15"/>
      <c r="AC44" s="15"/>
      <c r="AD44" s="15"/>
      <c r="AE44" s="15"/>
      <c r="AF44" s="15"/>
      <c r="AG44" s="15"/>
      <c r="AH44" s="36">
        <v>45351</v>
      </c>
    </row>
    <row r="46" spans="1:34">
      <c r="X46" s="41"/>
    </row>
    <row r="47" spans="1:34">
      <c r="V47" s="41"/>
      <c r="X47" s="41"/>
    </row>
    <row r="48" spans="1:34">
      <c r="L48" s="41"/>
    </row>
    <row r="49" spans="22:23">
      <c r="V49" s="41"/>
    </row>
    <row r="50" spans="22:23">
      <c r="W50" s="41"/>
    </row>
  </sheetData>
  <autoFilter ref="A2:AH44">
    <filterColumn colId="11">
      <filters>
        <filter val="FACTURA CANCELADA PARCIALMENTE - GLOSA ACEPTADA POR LA IPS"/>
        <filter val="FACTURA CANCELADA PARCIALMENTE - GLOSA ACEPTADA POR LA IPS - SALDO PENDIENTE EN PROGRAMACION DE PAGO"/>
        <filter val="FACTURA PENDIENTE EN PROGRAMACION DE PAGO - GLOSA ACEPTADA POR LA IPS"/>
      </filters>
    </filterColumn>
  </autoFilter>
  <dataValidations count="1">
    <dataValidation type="whole" operator="greaterThan" allowBlank="1" showInputMessage="1" showErrorMessage="1" errorTitle="DATO ERRADO" error="El valor debe ser diferente de cero" sqref="X1 O19:P19 J1:K1048576 N1:V1 AB1 AE1">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topLeftCell="A4" zoomScale="80" zoomScaleNormal="80" workbookViewId="0">
      <selection activeCell="I21" sqref="I21"/>
    </sheetView>
  </sheetViews>
  <sheetFormatPr baseColWidth="10" defaultRowHeight="12.5"/>
  <cols>
    <col min="1" max="1" width="1" style="51" customWidth="1"/>
    <col min="2" max="2" width="7.81640625" style="51" customWidth="1"/>
    <col min="3" max="3" width="17.54296875" style="51" customWidth="1"/>
    <col min="4" max="4" width="11.54296875" style="51" customWidth="1"/>
    <col min="5" max="6" width="11.453125" style="51" customWidth="1"/>
    <col min="7" max="7" width="8.1796875" style="51" customWidth="1"/>
    <col min="8" max="8" width="20.81640625" style="51" customWidth="1"/>
    <col min="9" max="9" width="25.453125" style="51" customWidth="1"/>
    <col min="10" max="10" width="12.453125" style="51" customWidth="1"/>
    <col min="11" max="11" width="1.7265625" style="51" customWidth="1"/>
    <col min="12" max="12" width="8.7265625" style="51" customWidth="1"/>
    <col min="13" max="13" width="16.54296875" style="80" bestFit="1" customWidth="1"/>
    <col min="14" max="14" width="13.81640625" style="51" bestFit="1" customWidth="1"/>
    <col min="15" max="15" width="7.453125" style="51" bestFit="1" customWidth="1"/>
    <col min="16" max="16" width="13.26953125" style="51" bestFit="1" customWidth="1"/>
    <col min="17" max="225" width="10.90625" style="51"/>
    <col min="226" max="226" width="4.453125" style="51" customWidth="1"/>
    <col min="227" max="227" width="10.90625" style="51"/>
    <col min="228" max="228" width="17.54296875" style="51" customWidth="1"/>
    <col min="229" max="229" width="11.54296875" style="51" customWidth="1"/>
    <col min="230" max="233" width="10.90625" style="51"/>
    <col min="234" max="234" width="22.54296875" style="51" customWidth="1"/>
    <col min="235" max="235" width="14" style="51" customWidth="1"/>
    <col min="236" max="236" width="1.7265625" style="51" customWidth="1"/>
    <col min="237" max="481" width="10.90625" style="51"/>
    <col min="482" max="482" width="4.453125" style="51" customWidth="1"/>
    <col min="483" max="483" width="10.90625" style="51"/>
    <col min="484" max="484" width="17.54296875" style="51" customWidth="1"/>
    <col min="485" max="485" width="11.54296875" style="51" customWidth="1"/>
    <col min="486" max="489" width="10.90625" style="51"/>
    <col min="490" max="490" width="22.54296875" style="51" customWidth="1"/>
    <col min="491" max="491" width="14" style="51" customWidth="1"/>
    <col min="492" max="492" width="1.7265625" style="51" customWidth="1"/>
    <col min="493" max="737" width="10.90625" style="51"/>
    <col min="738" max="738" width="4.453125" style="51" customWidth="1"/>
    <col min="739" max="739" width="10.90625" style="51"/>
    <col min="740" max="740" width="17.54296875" style="51" customWidth="1"/>
    <col min="741" max="741" width="11.54296875" style="51" customWidth="1"/>
    <col min="742" max="745" width="10.90625" style="51"/>
    <col min="746" max="746" width="22.54296875" style="51" customWidth="1"/>
    <col min="747" max="747" width="14" style="51" customWidth="1"/>
    <col min="748" max="748" width="1.7265625" style="51" customWidth="1"/>
    <col min="749" max="993" width="10.90625" style="51"/>
    <col min="994" max="994" width="4.453125" style="51" customWidth="1"/>
    <col min="995" max="995" width="10.90625" style="51"/>
    <col min="996" max="996" width="17.54296875" style="51" customWidth="1"/>
    <col min="997" max="997" width="11.54296875" style="51" customWidth="1"/>
    <col min="998" max="1001" width="10.90625" style="51"/>
    <col min="1002" max="1002" width="22.54296875" style="51" customWidth="1"/>
    <col min="1003" max="1003" width="14" style="51" customWidth="1"/>
    <col min="1004" max="1004" width="1.7265625" style="51" customWidth="1"/>
    <col min="1005" max="1249" width="10.90625" style="51"/>
    <col min="1250" max="1250" width="4.453125" style="51" customWidth="1"/>
    <col min="1251" max="1251" width="10.90625" style="51"/>
    <col min="1252" max="1252" width="17.54296875" style="51" customWidth="1"/>
    <col min="1253" max="1253" width="11.54296875" style="51" customWidth="1"/>
    <col min="1254" max="1257" width="10.90625" style="51"/>
    <col min="1258" max="1258" width="22.54296875" style="51" customWidth="1"/>
    <col min="1259" max="1259" width="14" style="51" customWidth="1"/>
    <col min="1260" max="1260" width="1.7265625" style="51" customWidth="1"/>
    <col min="1261" max="1505" width="10.90625" style="51"/>
    <col min="1506" max="1506" width="4.453125" style="51" customWidth="1"/>
    <col min="1507" max="1507" width="10.90625" style="51"/>
    <col min="1508" max="1508" width="17.54296875" style="51" customWidth="1"/>
    <col min="1509" max="1509" width="11.54296875" style="51" customWidth="1"/>
    <col min="1510" max="1513" width="10.90625" style="51"/>
    <col min="1514" max="1514" width="22.54296875" style="51" customWidth="1"/>
    <col min="1515" max="1515" width="14" style="51" customWidth="1"/>
    <col min="1516" max="1516" width="1.7265625" style="51" customWidth="1"/>
    <col min="1517" max="1761" width="10.90625" style="51"/>
    <col min="1762" max="1762" width="4.453125" style="51" customWidth="1"/>
    <col min="1763" max="1763" width="10.90625" style="51"/>
    <col min="1764" max="1764" width="17.54296875" style="51" customWidth="1"/>
    <col min="1765" max="1765" width="11.54296875" style="51" customWidth="1"/>
    <col min="1766" max="1769" width="10.90625" style="51"/>
    <col min="1770" max="1770" width="22.54296875" style="51" customWidth="1"/>
    <col min="1771" max="1771" width="14" style="51" customWidth="1"/>
    <col min="1772" max="1772" width="1.7265625" style="51" customWidth="1"/>
    <col min="1773" max="2017" width="10.90625" style="51"/>
    <col min="2018" max="2018" width="4.453125" style="51" customWidth="1"/>
    <col min="2019" max="2019" width="10.90625" style="51"/>
    <col min="2020" max="2020" width="17.54296875" style="51" customWidth="1"/>
    <col min="2021" max="2021" width="11.54296875" style="51" customWidth="1"/>
    <col min="2022" max="2025" width="10.90625" style="51"/>
    <col min="2026" max="2026" width="22.54296875" style="51" customWidth="1"/>
    <col min="2027" max="2027" width="14" style="51" customWidth="1"/>
    <col min="2028" max="2028" width="1.7265625" style="51" customWidth="1"/>
    <col min="2029" max="2273" width="10.90625" style="51"/>
    <col min="2274" max="2274" width="4.453125" style="51" customWidth="1"/>
    <col min="2275" max="2275" width="10.90625" style="51"/>
    <col min="2276" max="2276" width="17.54296875" style="51" customWidth="1"/>
    <col min="2277" max="2277" width="11.54296875" style="51" customWidth="1"/>
    <col min="2278" max="2281" width="10.90625" style="51"/>
    <col min="2282" max="2282" width="22.54296875" style="51" customWidth="1"/>
    <col min="2283" max="2283" width="14" style="51" customWidth="1"/>
    <col min="2284" max="2284" width="1.7265625" style="51" customWidth="1"/>
    <col min="2285" max="2529" width="10.90625" style="51"/>
    <col min="2530" max="2530" width="4.453125" style="51" customWidth="1"/>
    <col min="2531" max="2531" width="10.90625" style="51"/>
    <col min="2532" max="2532" width="17.54296875" style="51" customWidth="1"/>
    <col min="2533" max="2533" width="11.54296875" style="51" customWidth="1"/>
    <col min="2534" max="2537" width="10.90625" style="51"/>
    <col min="2538" max="2538" width="22.54296875" style="51" customWidth="1"/>
    <col min="2539" max="2539" width="14" style="51" customWidth="1"/>
    <col min="2540" max="2540" width="1.7265625" style="51" customWidth="1"/>
    <col min="2541" max="2785" width="10.90625" style="51"/>
    <col min="2786" max="2786" width="4.453125" style="51" customWidth="1"/>
    <col min="2787" max="2787" width="10.90625" style="51"/>
    <col min="2788" max="2788" width="17.54296875" style="51" customWidth="1"/>
    <col min="2789" max="2789" width="11.54296875" style="51" customWidth="1"/>
    <col min="2790" max="2793" width="10.90625" style="51"/>
    <col min="2794" max="2794" width="22.54296875" style="51" customWidth="1"/>
    <col min="2795" max="2795" width="14" style="51" customWidth="1"/>
    <col min="2796" max="2796" width="1.7265625" style="51" customWidth="1"/>
    <col min="2797" max="3041" width="10.90625" style="51"/>
    <col min="3042" max="3042" width="4.453125" style="51" customWidth="1"/>
    <col min="3043" max="3043" width="10.90625" style="51"/>
    <col min="3044" max="3044" width="17.54296875" style="51" customWidth="1"/>
    <col min="3045" max="3045" width="11.54296875" style="51" customWidth="1"/>
    <col min="3046" max="3049" width="10.90625" style="51"/>
    <col min="3050" max="3050" width="22.54296875" style="51" customWidth="1"/>
    <col min="3051" max="3051" width="14" style="51" customWidth="1"/>
    <col min="3052" max="3052" width="1.7265625" style="51" customWidth="1"/>
    <col min="3053" max="3297" width="10.90625" style="51"/>
    <col min="3298" max="3298" width="4.453125" style="51" customWidth="1"/>
    <col min="3299" max="3299" width="10.90625" style="51"/>
    <col min="3300" max="3300" width="17.54296875" style="51" customWidth="1"/>
    <col min="3301" max="3301" width="11.54296875" style="51" customWidth="1"/>
    <col min="3302" max="3305" width="10.90625" style="51"/>
    <col min="3306" max="3306" width="22.54296875" style="51" customWidth="1"/>
    <col min="3307" max="3307" width="14" style="51" customWidth="1"/>
    <col min="3308" max="3308" width="1.7265625" style="51" customWidth="1"/>
    <col min="3309" max="3553" width="10.90625" style="51"/>
    <col min="3554" max="3554" width="4.453125" style="51" customWidth="1"/>
    <col min="3555" max="3555" width="10.90625" style="51"/>
    <col min="3556" max="3556" width="17.54296875" style="51" customWidth="1"/>
    <col min="3557" max="3557" width="11.54296875" style="51" customWidth="1"/>
    <col min="3558" max="3561" width="10.90625" style="51"/>
    <col min="3562" max="3562" width="22.54296875" style="51" customWidth="1"/>
    <col min="3563" max="3563" width="14" style="51" customWidth="1"/>
    <col min="3564" max="3564" width="1.7265625" style="51" customWidth="1"/>
    <col min="3565" max="3809" width="10.90625" style="51"/>
    <col min="3810" max="3810" width="4.453125" style="51" customWidth="1"/>
    <col min="3811" max="3811" width="10.90625" style="51"/>
    <col min="3812" max="3812" width="17.54296875" style="51" customWidth="1"/>
    <col min="3813" max="3813" width="11.54296875" style="51" customWidth="1"/>
    <col min="3814" max="3817" width="10.90625" style="51"/>
    <col min="3818" max="3818" width="22.54296875" style="51" customWidth="1"/>
    <col min="3819" max="3819" width="14" style="51" customWidth="1"/>
    <col min="3820" max="3820" width="1.7265625" style="51" customWidth="1"/>
    <col min="3821" max="4065" width="10.90625" style="51"/>
    <col min="4066" max="4066" width="4.453125" style="51" customWidth="1"/>
    <col min="4067" max="4067" width="10.90625" style="51"/>
    <col min="4068" max="4068" width="17.54296875" style="51" customWidth="1"/>
    <col min="4069" max="4069" width="11.54296875" style="51" customWidth="1"/>
    <col min="4070" max="4073" width="10.90625" style="51"/>
    <col min="4074" max="4074" width="22.54296875" style="51" customWidth="1"/>
    <col min="4075" max="4075" width="14" style="51" customWidth="1"/>
    <col min="4076" max="4076" width="1.7265625" style="51" customWidth="1"/>
    <col min="4077" max="4321" width="10.90625" style="51"/>
    <col min="4322" max="4322" width="4.453125" style="51" customWidth="1"/>
    <col min="4323" max="4323" width="10.90625" style="51"/>
    <col min="4324" max="4324" width="17.54296875" style="51" customWidth="1"/>
    <col min="4325" max="4325" width="11.54296875" style="51" customWidth="1"/>
    <col min="4326" max="4329" width="10.90625" style="51"/>
    <col min="4330" max="4330" width="22.54296875" style="51" customWidth="1"/>
    <col min="4331" max="4331" width="14" style="51" customWidth="1"/>
    <col min="4332" max="4332" width="1.7265625" style="51" customWidth="1"/>
    <col min="4333" max="4577" width="10.90625" style="51"/>
    <col min="4578" max="4578" width="4.453125" style="51" customWidth="1"/>
    <col min="4579" max="4579" width="10.90625" style="51"/>
    <col min="4580" max="4580" width="17.54296875" style="51" customWidth="1"/>
    <col min="4581" max="4581" width="11.54296875" style="51" customWidth="1"/>
    <col min="4582" max="4585" width="10.90625" style="51"/>
    <col min="4586" max="4586" width="22.54296875" style="51" customWidth="1"/>
    <col min="4587" max="4587" width="14" style="51" customWidth="1"/>
    <col min="4588" max="4588" width="1.7265625" style="51" customWidth="1"/>
    <col min="4589" max="4833" width="10.90625" style="51"/>
    <col min="4834" max="4834" width="4.453125" style="51" customWidth="1"/>
    <col min="4835" max="4835" width="10.90625" style="51"/>
    <col min="4836" max="4836" width="17.54296875" style="51" customWidth="1"/>
    <col min="4837" max="4837" width="11.54296875" style="51" customWidth="1"/>
    <col min="4838" max="4841" width="10.90625" style="51"/>
    <col min="4842" max="4842" width="22.54296875" style="51" customWidth="1"/>
    <col min="4843" max="4843" width="14" style="51" customWidth="1"/>
    <col min="4844" max="4844" width="1.7265625" style="51" customWidth="1"/>
    <col min="4845" max="5089" width="10.90625" style="51"/>
    <col min="5090" max="5090" width="4.453125" style="51" customWidth="1"/>
    <col min="5091" max="5091" width="10.90625" style="51"/>
    <col min="5092" max="5092" width="17.54296875" style="51" customWidth="1"/>
    <col min="5093" max="5093" width="11.54296875" style="51" customWidth="1"/>
    <col min="5094" max="5097" width="10.90625" style="51"/>
    <col min="5098" max="5098" width="22.54296875" style="51" customWidth="1"/>
    <col min="5099" max="5099" width="14" style="51" customWidth="1"/>
    <col min="5100" max="5100" width="1.7265625" style="51" customWidth="1"/>
    <col min="5101" max="5345" width="10.90625" style="51"/>
    <col min="5346" max="5346" width="4.453125" style="51" customWidth="1"/>
    <col min="5347" max="5347" width="10.90625" style="51"/>
    <col min="5348" max="5348" width="17.54296875" style="51" customWidth="1"/>
    <col min="5349" max="5349" width="11.54296875" style="51" customWidth="1"/>
    <col min="5350" max="5353" width="10.90625" style="51"/>
    <col min="5354" max="5354" width="22.54296875" style="51" customWidth="1"/>
    <col min="5355" max="5355" width="14" style="51" customWidth="1"/>
    <col min="5356" max="5356" width="1.7265625" style="51" customWidth="1"/>
    <col min="5357" max="5601" width="10.90625" style="51"/>
    <col min="5602" max="5602" width="4.453125" style="51" customWidth="1"/>
    <col min="5603" max="5603" width="10.90625" style="51"/>
    <col min="5604" max="5604" width="17.54296875" style="51" customWidth="1"/>
    <col min="5605" max="5605" width="11.54296875" style="51" customWidth="1"/>
    <col min="5606" max="5609" width="10.90625" style="51"/>
    <col min="5610" max="5610" width="22.54296875" style="51" customWidth="1"/>
    <col min="5611" max="5611" width="14" style="51" customWidth="1"/>
    <col min="5612" max="5612" width="1.7265625" style="51" customWidth="1"/>
    <col min="5613" max="5857" width="10.90625" style="51"/>
    <col min="5858" max="5858" width="4.453125" style="51" customWidth="1"/>
    <col min="5859" max="5859" width="10.90625" style="51"/>
    <col min="5860" max="5860" width="17.54296875" style="51" customWidth="1"/>
    <col min="5861" max="5861" width="11.54296875" style="51" customWidth="1"/>
    <col min="5862" max="5865" width="10.90625" style="51"/>
    <col min="5866" max="5866" width="22.54296875" style="51" customWidth="1"/>
    <col min="5867" max="5867" width="14" style="51" customWidth="1"/>
    <col min="5868" max="5868" width="1.7265625" style="51" customWidth="1"/>
    <col min="5869" max="6113" width="10.90625" style="51"/>
    <col min="6114" max="6114" width="4.453125" style="51" customWidth="1"/>
    <col min="6115" max="6115" width="10.90625" style="51"/>
    <col min="6116" max="6116" width="17.54296875" style="51" customWidth="1"/>
    <col min="6117" max="6117" width="11.54296875" style="51" customWidth="1"/>
    <col min="6118" max="6121" width="10.90625" style="51"/>
    <col min="6122" max="6122" width="22.54296875" style="51" customWidth="1"/>
    <col min="6123" max="6123" width="14" style="51" customWidth="1"/>
    <col min="6124" max="6124" width="1.7265625" style="51" customWidth="1"/>
    <col min="6125" max="6369" width="10.90625" style="51"/>
    <col min="6370" max="6370" width="4.453125" style="51" customWidth="1"/>
    <col min="6371" max="6371" width="10.90625" style="51"/>
    <col min="6372" max="6372" width="17.54296875" style="51" customWidth="1"/>
    <col min="6373" max="6373" width="11.54296875" style="51" customWidth="1"/>
    <col min="6374" max="6377" width="10.90625" style="51"/>
    <col min="6378" max="6378" width="22.54296875" style="51" customWidth="1"/>
    <col min="6379" max="6379" width="14" style="51" customWidth="1"/>
    <col min="6380" max="6380" width="1.7265625" style="51" customWidth="1"/>
    <col min="6381" max="6625" width="10.90625" style="51"/>
    <col min="6626" max="6626" width="4.453125" style="51" customWidth="1"/>
    <col min="6627" max="6627" width="10.90625" style="51"/>
    <col min="6628" max="6628" width="17.54296875" style="51" customWidth="1"/>
    <col min="6629" max="6629" width="11.54296875" style="51" customWidth="1"/>
    <col min="6630" max="6633" width="10.90625" style="51"/>
    <col min="6634" max="6634" width="22.54296875" style="51" customWidth="1"/>
    <col min="6635" max="6635" width="14" style="51" customWidth="1"/>
    <col min="6636" max="6636" width="1.7265625" style="51" customWidth="1"/>
    <col min="6637" max="6881" width="10.90625" style="51"/>
    <col min="6882" max="6882" width="4.453125" style="51" customWidth="1"/>
    <col min="6883" max="6883" width="10.90625" style="51"/>
    <col min="6884" max="6884" width="17.54296875" style="51" customWidth="1"/>
    <col min="6885" max="6885" width="11.54296875" style="51" customWidth="1"/>
    <col min="6886" max="6889" width="10.90625" style="51"/>
    <col min="6890" max="6890" width="22.54296875" style="51" customWidth="1"/>
    <col min="6891" max="6891" width="14" style="51" customWidth="1"/>
    <col min="6892" max="6892" width="1.7265625" style="51" customWidth="1"/>
    <col min="6893" max="7137" width="10.90625" style="51"/>
    <col min="7138" max="7138" width="4.453125" style="51" customWidth="1"/>
    <col min="7139" max="7139" width="10.90625" style="51"/>
    <col min="7140" max="7140" width="17.54296875" style="51" customWidth="1"/>
    <col min="7141" max="7141" width="11.54296875" style="51" customWidth="1"/>
    <col min="7142" max="7145" width="10.90625" style="51"/>
    <col min="7146" max="7146" width="22.54296875" style="51" customWidth="1"/>
    <col min="7147" max="7147" width="14" style="51" customWidth="1"/>
    <col min="7148" max="7148" width="1.7265625" style="51" customWidth="1"/>
    <col min="7149" max="7393" width="10.90625" style="51"/>
    <col min="7394" max="7394" width="4.453125" style="51" customWidth="1"/>
    <col min="7395" max="7395" width="10.90625" style="51"/>
    <col min="7396" max="7396" width="17.54296875" style="51" customWidth="1"/>
    <col min="7397" max="7397" width="11.54296875" style="51" customWidth="1"/>
    <col min="7398" max="7401" width="10.90625" style="51"/>
    <col min="7402" max="7402" width="22.54296875" style="51" customWidth="1"/>
    <col min="7403" max="7403" width="14" style="51" customWidth="1"/>
    <col min="7404" max="7404" width="1.7265625" style="51" customWidth="1"/>
    <col min="7405" max="7649" width="10.90625" style="51"/>
    <col min="7650" max="7650" width="4.453125" style="51" customWidth="1"/>
    <col min="7651" max="7651" width="10.90625" style="51"/>
    <col min="7652" max="7652" width="17.54296875" style="51" customWidth="1"/>
    <col min="7653" max="7653" width="11.54296875" style="51" customWidth="1"/>
    <col min="7654" max="7657" width="10.90625" style="51"/>
    <col min="7658" max="7658" width="22.54296875" style="51" customWidth="1"/>
    <col min="7659" max="7659" width="14" style="51" customWidth="1"/>
    <col min="7660" max="7660" width="1.7265625" style="51" customWidth="1"/>
    <col min="7661" max="7905" width="10.90625" style="51"/>
    <col min="7906" max="7906" width="4.453125" style="51" customWidth="1"/>
    <col min="7907" max="7907" width="10.90625" style="51"/>
    <col min="7908" max="7908" width="17.54296875" style="51" customWidth="1"/>
    <col min="7909" max="7909" width="11.54296875" style="51" customWidth="1"/>
    <col min="7910" max="7913" width="10.90625" style="51"/>
    <col min="7914" max="7914" width="22.54296875" style="51" customWidth="1"/>
    <col min="7915" max="7915" width="14" style="51" customWidth="1"/>
    <col min="7916" max="7916" width="1.7265625" style="51" customWidth="1"/>
    <col min="7917" max="8161" width="10.90625" style="51"/>
    <col min="8162" max="8162" width="4.453125" style="51" customWidth="1"/>
    <col min="8163" max="8163" width="10.90625" style="51"/>
    <col min="8164" max="8164" width="17.54296875" style="51" customWidth="1"/>
    <col min="8165" max="8165" width="11.54296875" style="51" customWidth="1"/>
    <col min="8166" max="8169" width="10.90625" style="51"/>
    <col min="8170" max="8170" width="22.54296875" style="51" customWidth="1"/>
    <col min="8171" max="8171" width="14" style="51" customWidth="1"/>
    <col min="8172" max="8172" width="1.7265625" style="51" customWidth="1"/>
    <col min="8173" max="8417" width="10.90625" style="51"/>
    <col min="8418" max="8418" width="4.453125" style="51" customWidth="1"/>
    <col min="8419" max="8419" width="10.90625" style="51"/>
    <col min="8420" max="8420" width="17.54296875" style="51" customWidth="1"/>
    <col min="8421" max="8421" width="11.54296875" style="51" customWidth="1"/>
    <col min="8422" max="8425" width="10.90625" style="51"/>
    <col min="8426" max="8426" width="22.54296875" style="51" customWidth="1"/>
    <col min="8427" max="8427" width="14" style="51" customWidth="1"/>
    <col min="8428" max="8428" width="1.7265625" style="51" customWidth="1"/>
    <col min="8429" max="8673" width="10.90625" style="51"/>
    <col min="8674" max="8674" width="4.453125" style="51" customWidth="1"/>
    <col min="8675" max="8675" width="10.90625" style="51"/>
    <col min="8676" max="8676" width="17.54296875" style="51" customWidth="1"/>
    <col min="8677" max="8677" width="11.54296875" style="51" customWidth="1"/>
    <col min="8678" max="8681" width="10.90625" style="51"/>
    <col min="8682" max="8682" width="22.54296875" style="51" customWidth="1"/>
    <col min="8683" max="8683" width="14" style="51" customWidth="1"/>
    <col min="8684" max="8684" width="1.7265625" style="51" customWidth="1"/>
    <col min="8685" max="8929" width="10.90625" style="51"/>
    <col min="8930" max="8930" width="4.453125" style="51" customWidth="1"/>
    <col min="8931" max="8931" width="10.90625" style="51"/>
    <col min="8932" max="8932" width="17.54296875" style="51" customWidth="1"/>
    <col min="8933" max="8933" width="11.54296875" style="51" customWidth="1"/>
    <col min="8934" max="8937" width="10.90625" style="51"/>
    <col min="8938" max="8938" width="22.54296875" style="51" customWidth="1"/>
    <col min="8939" max="8939" width="14" style="51" customWidth="1"/>
    <col min="8940" max="8940" width="1.7265625" style="51" customWidth="1"/>
    <col min="8941" max="9185" width="10.90625" style="51"/>
    <col min="9186" max="9186" width="4.453125" style="51" customWidth="1"/>
    <col min="9187" max="9187" width="10.90625" style="51"/>
    <col min="9188" max="9188" width="17.54296875" style="51" customWidth="1"/>
    <col min="9189" max="9189" width="11.54296875" style="51" customWidth="1"/>
    <col min="9190" max="9193" width="10.90625" style="51"/>
    <col min="9194" max="9194" width="22.54296875" style="51" customWidth="1"/>
    <col min="9195" max="9195" width="14" style="51" customWidth="1"/>
    <col min="9196" max="9196" width="1.7265625" style="51" customWidth="1"/>
    <col min="9197" max="9441" width="10.90625" style="51"/>
    <col min="9442" max="9442" width="4.453125" style="51" customWidth="1"/>
    <col min="9443" max="9443" width="10.90625" style="51"/>
    <col min="9444" max="9444" width="17.54296875" style="51" customWidth="1"/>
    <col min="9445" max="9445" width="11.54296875" style="51" customWidth="1"/>
    <col min="9446" max="9449" width="10.90625" style="51"/>
    <col min="9450" max="9450" width="22.54296875" style="51" customWidth="1"/>
    <col min="9451" max="9451" width="14" style="51" customWidth="1"/>
    <col min="9452" max="9452" width="1.7265625" style="51" customWidth="1"/>
    <col min="9453" max="9697" width="10.90625" style="51"/>
    <col min="9698" max="9698" width="4.453125" style="51" customWidth="1"/>
    <col min="9699" max="9699" width="10.90625" style="51"/>
    <col min="9700" max="9700" width="17.54296875" style="51" customWidth="1"/>
    <col min="9701" max="9701" width="11.54296875" style="51" customWidth="1"/>
    <col min="9702" max="9705" width="10.90625" style="51"/>
    <col min="9706" max="9706" width="22.54296875" style="51" customWidth="1"/>
    <col min="9707" max="9707" width="14" style="51" customWidth="1"/>
    <col min="9708" max="9708" width="1.7265625" style="51" customWidth="1"/>
    <col min="9709" max="9953" width="10.90625" style="51"/>
    <col min="9954" max="9954" width="4.453125" style="51" customWidth="1"/>
    <col min="9955" max="9955" width="10.90625" style="51"/>
    <col min="9956" max="9956" width="17.54296875" style="51" customWidth="1"/>
    <col min="9957" max="9957" width="11.54296875" style="51" customWidth="1"/>
    <col min="9958" max="9961" width="10.90625" style="51"/>
    <col min="9962" max="9962" width="22.54296875" style="51" customWidth="1"/>
    <col min="9963" max="9963" width="14" style="51" customWidth="1"/>
    <col min="9964" max="9964" width="1.7265625" style="51" customWidth="1"/>
    <col min="9965" max="10209" width="10.90625" style="51"/>
    <col min="10210" max="10210" width="4.453125" style="51" customWidth="1"/>
    <col min="10211" max="10211" width="10.90625" style="51"/>
    <col min="10212" max="10212" width="17.54296875" style="51" customWidth="1"/>
    <col min="10213" max="10213" width="11.54296875" style="51" customWidth="1"/>
    <col min="10214" max="10217" width="10.90625" style="51"/>
    <col min="10218" max="10218" width="22.54296875" style="51" customWidth="1"/>
    <col min="10219" max="10219" width="14" style="51" customWidth="1"/>
    <col min="10220" max="10220" width="1.7265625" style="51" customWidth="1"/>
    <col min="10221" max="10465" width="10.90625" style="51"/>
    <col min="10466" max="10466" width="4.453125" style="51" customWidth="1"/>
    <col min="10467" max="10467" width="10.90625" style="51"/>
    <col min="10468" max="10468" width="17.54296875" style="51" customWidth="1"/>
    <col min="10469" max="10469" width="11.54296875" style="51" customWidth="1"/>
    <col min="10470" max="10473" width="10.90625" style="51"/>
    <col min="10474" max="10474" width="22.54296875" style="51" customWidth="1"/>
    <col min="10475" max="10475" width="14" style="51" customWidth="1"/>
    <col min="10476" max="10476" width="1.7265625" style="51" customWidth="1"/>
    <col min="10477" max="10721" width="10.90625" style="51"/>
    <col min="10722" max="10722" width="4.453125" style="51" customWidth="1"/>
    <col min="10723" max="10723" width="10.90625" style="51"/>
    <col min="10724" max="10724" width="17.54296875" style="51" customWidth="1"/>
    <col min="10725" max="10725" width="11.54296875" style="51" customWidth="1"/>
    <col min="10726" max="10729" width="10.90625" style="51"/>
    <col min="10730" max="10730" width="22.54296875" style="51" customWidth="1"/>
    <col min="10731" max="10731" width="14" style="51" customWidth="1"/>
    <col min="10732" max="10732" width="1.7265625" style="51" customWidth="1"/>
    <col min="10733" max="10977" width="10.90625" style="51"/>
    <col min="10978" max="10978" width="4.453125" style="51" customWidth="1"/>
    <col min="10979" max="10979" width="10.90625" style="51"/>
    <col min="10980" max="10980" width="17.54296875" style="51" customWidth="1"/>
    <col min="10981" max="10981" width="11.54296875" style="51" customWidth="1"/>
    <col min="10982" max="10985" width="10.90625" style="51"/>
    <col min="10986" max="10986" width="22.54296875" style="51" customWidth="1"/>
    <col min="10987" max="10987" width="14" style="51" customWidth="1"/>
    <col min="10988" max="10988" width="1.7265625" style="51" customWidth="1"/>
    <col min="10989" max="11233" width="10.90625" style="51"/>
    <col min="11234" max="11234" width="4.453125" style="51" customWidth="1"/>
    <col min="11235" max="11235" width="10.90625" style="51"/>
    <col min="11236" max="11236" width="17.54296875" style="51" customWidth="1"/>
    <col min="11237" max="11237" width="11.54296875" style="51" customWidth="1"/>
    <col min="11238" max="11241" width="10.90625" style="51"/>
    <col min="11242" max="11242" width="22.54296875" style="51" customWidth="1"/>
    <col min="11243" max="11243" width="14" style="51" customWidth="1"/>
    <col min="11244" max="11244" width="1.7265625" style="51" customWidth="1"/>
    <col min="11245" max="11489" width="10.90625" style="51"/>
    <col min="11490" max="11490" width="4.453125" style="51" customWidth="1"/>
    <col min="11491" max="11491" width="10.90625" style="51"/>
    <col min="11492" max="11492" width="17.54296875" style="51" customWidth="1"/>
    <col min="11493" max="11493" width="11.54296875" style="51" customWidth="1"/>
    <col min="11494" max="11497" width="10.90625" style="51"/>
    <col min="11498" max="11498" width="22.54296875" style="51" customWidth="1"/>
    <col min="11499" max="11499" width="14" style="51" customWidth="1"/>
    <col min="11500" max="11500" width="1.7265625" style="51" customWidth="1"/>
    <col min="11501" max="11745" width="10.90625" style="51"/>
    <col min="11746" max="11746" width="4.453125" style="51" customWidth="1"/>
    <col min="11747" max="11747" width="10.90625" style="51"/>
    <col min="11748" max="11748" width="17.54296875" style="51" customWidth="1"/>
    <col min="11749" max="11749" width="11.54296875" style="51" customWidth="1"/>
    <col min="11750" max="11753" width="10.90625" style="51"/>
    <col min="11754" max="11754" width="22.54296875" style="51" customWidth="1"/>
    <col min="11755" max="11755" width="14" style="51" customWidth="1"/>
    <col min="11756" max="11756" width="1.7265625" style="51" customWidth="1"/>
    <col min="11757" max="12001" width="10.90625" style="51"/>
    <col min="12002" max="12002" width="4.453125" style="51" customWidth="1"/>
    <col min="12003" max="12003" width="10.90625" style="51"/>
    <col min="12004" max="12004" width="17.54296875" style="51" customWidth="1"/>
    <col min="12005" max="12005" width="11.54296875" style="51" customWidth="1"/>
    <col min="12006" max="12009" width="10.90625" style="51"/>
    <col min="12010" max="12010" width="22.54296875" style="51" customWidth="1"/>
    <col min="12011" max="12011" width="14" style="51" customWidth="1"/>
    <col min="12012" max="12012" width="1.7265625" style="51" customWidth="1"/>
    <col min="12013" max="12257" width="10.90625" style="51"/>
    <col min="12258" max="12258" width="4.453125" style="51" customWidth="1"/>
    <col min="12259" max="12259" width="10.90625" style="51"/>
    <col min="12260" max="12260" width="17.54296875" style="51" customWidth="1"/>
    <col min="12261" max="12261" width="11.54296875" style="51" customWidth="1"/>
    <col min="12262" max="12265" width="10.90625" style="51"/>
    <col min="12266" max="12266" width="22.54296875" style="51" customWidth="1"/>
    <col min="12267" max="12267" width="14" style="51" customWidth="1"/>
    <col min="12268" max="12268" width="1.7265625" style="51" customWidth="1"/>
    <col min="12269" max="12513" width="10.90625" style="51"/>
    <col min="12514" max="12514" width="4.453125" style="51" customWidth="1"/>
    <col min="12515" max="12515" width="10.90625" style="51"/>
    <col min="12516" max="12516" width="17.54296875" style="51" customWidth="1"/>
    <col min="12517" max="12517" width="11.54296875" style="51" customWidth="1"/>
    <col min="12518" max="12521" width="10.90625" style="51"/>
    <col min="12522" max="12522" width="22.54296875" style="51" customWidth="1"/>
    <col min="12523" max="12523" width="14" style="51" customWidth="1"/>
    <col min="12524" max="12524" width="1.7265625" style="51" customWidth="1"/>
    <col min="12525" max="12769" width="10.90625" style="51"/>
    <col min="12770" max="12770" width="4.453125" style="51" customWidth="1"/>
    <col min="12771" max="12771" width="10.90625" style="51"/>
    <col min="12772" max="12772" width="17.54296875" style="51" customWidth="1"/>
    <col min="12773" max="12773" width="11.54296875" style="51" customWidth="1"/>
    <col min="12774" max="12777" width="10.90625" style="51"/>
    <col min="12778" max="12778" width="22.54296875" style="51" customWidth="1"/>
    <col min="12779" max="12779" width="14" style="51" customWidth="1"/>
    <col min="12780" max="12780" width="1.7265625" style="51" customWidth="1"/>
    <col min="12781" max="13025" width="10.90625" style="51"/>
    <col min="13026" max="13026" width="4.453125" style="51" customWidth="1"/>
    <col min="13027" max="13027" width="10.90625" style="51"/>
    <col min="13028" max="13028" width="17.54296875" style="51" customWidth="1"/>
    <col min="13029" max="13029" width="11.54296875" style="51" customWidth="1"/>
    <col min="13030" max="13033" width="10.90625" style="51"/>
    <col min="13034" max="13034" width="22.54296875" style="51" customWidth="1"/>
    <col min="13035" max="13035" width="14" style="51" customWidth="1"/>
    <col min="13036" max="13036" width="1.7265625" style="51" customWidth="1"/>
    <col min="13037" max="13281" width="10.90625" style="51"/>
    <col min="13282" max="13282" width="4.453125" style="51" customWidth="1"/>
    <col min="13283" max="13283" width="10.90625" style="51"/>
    <col min="13284" max="13284" width="17.54296875" style="51" customWidth="1"/>
    <col min="13285" max="13285" width="11.54296875" style="51" customWidth="1"/>
    <col min="13286" max="13289" width="10.90625" style="51"/>
    <col min="13290" max="13290" width="22.54296875" style="51" customWidth="1"/>
    <col min="13291" max="13291" width="14" style="51" customWidth="1"/>
    <col min="13292" max="13292" width="1.7265625" style="51" customWidth="1"/>
    <col min="13293" max="13537" width="10.90625" style="51"/>
    <col min="13538" max="13538" width="4.453125" style="51" customWidth="1"/>
    <col min="13539" max="13539" width="10.90625" style="51"/>
    <col min="13540" max="13540" width="17.54296875" style="51" customWidth="1"/>
    <col min="13541" max="13541" width="11.54296875" style="51" customWidth="1"/>
    <col min="13542" max="13545" width="10.90625" style="51"/>
    <col min="13546" max="13546" width="22.54296875" style="51" customWidth="1"/>
    <col min="13547" max="13547" width="14" style="51" customWidth="1"/>
    <col min="13548" max="13548" width="1.7265625" style="51" customWidth="1"/>
    <col min="13549" max="13793" width="10.90625" style="51"/>
    <col min="13794" max="13794" width="4.453125" style="51" customWidth="1"/>
    <col min="13795" max="13795" width="10.90625" style="51"/>
    <col min="13796" max="13796" width="17.54296875" style="51" customWidth="1"/>
    <col min="13797" max="13797" width="11.54296875" style="51" customWidth="1"/>
    <col min="13798" max="13801" width="10.90625" style="51"/>
    <col min="13802" max="13802" width="22.54296875" style="51" customWidth="1"/>
    <col min="13803" max="13803" width="14" style="51" customWidth="1"/>
    <col min="13804" max="13804" width="1.7265625" style="51" customWidth="1"/>
    <col min="13805" max="14049" width="10.90625" style="51"/>
    <col min="14050" max="14050" width="4.453125" style="51" customWidth="1"/>
    <col min="14051" max="14051" width="10.90625" style="51"/>
    <col min="14052" max="14052" width="17.54296875" style="51" customWidth="1"/>
    <col min="14053" max="14053" width="11.54296875" style="51" customWidth="1"/>
    <col min="14054" max="14057" width="10.90625" style="51"/>
    <col min="14058" max="14058" width="22.54296875" style="51" customWidth="1"/>
    <col min="14059" max="14059" width="14" style="51" customWidth="1"/>
    <col min="14060" max="14060" width="1.7265625" style="51" customWidth="1"/>
    <col min="14061" max="14305" width="10.90625" style="51"/>
    <col min="14306" max="14306" width="4.453125" style="51" customWidth="1"/>
    <col min="14307" max="14307" width="10.90625" style="51"/>
    <col min="14308" max="14308" width="17.54296875" style="51" customWidth="1"/>
    <col min="14309" max="14309" width="11.54296875" style="51" customWidth="1"/>
    <col min="14310" max="14313" width="10.90625" style="51"/>
    <col min="14314" max="14314" width="22.54296875" style="51" customWidth="1"/>
    <col min="14315" max="14315" width="14" style="51" customWidth="1"/>
    <col min="14316" max="14316" width="1.7265625" style="51" customWidth="1"/>
    <col min="14317" max="14561" width="10.90625" style="51"/>
    <col min="14562" max="14562" width="4.453125" style="51" customWidth="1"/>
    <col min="14563" max="14563" width="10.90625" style="51"/>
    <col min="14564" max="14564" width="17.54296875" style="51" customWidth="1"/>
    <col min="14565" max="14565" width="11.54296875" style="51" customWidth="1"/>
    <col min="14566" max="14569" width="10.90625" style="51"/>
    <col min="14570" max="14570" width="22.54296875" style="51" customWidth="1"/>
    <col min="14571" max="14571" width="14" style="51" customWidth="1"/>
    <col min="14572" max="14572" width="1.7265625" style="51" customWidth="1"/>
    <col min="14573" max="14817" width="10.90625" style="51"/>
    <col min="14818" max="14818" width="4.453125" style="51" customWidth="1"/>
    <col min="14819" max="14819" width="10.90625" style="51"/>
    <col min="14820" max="14820" width="17.54296875" style="51" customWidth="1"/>
    <col min="14821" max="14821" width="11.54296875" style="51" customWidth="1"/>
    <col min="14822" max="14825" width="10.90625" style="51"/>
    <col min="14826" max="14826" width="22.54296875" style="51" customWidth="1"/>
    <col min="14827" max="14827" width="14" style="51" customWidth="1"/>
    <col min="14828" max="14828" width="1.7265625" style="51" customWidth="1"/>
    <col min="14829" max="15073" width="10.90625" style="51"/>
    <col min="15074" max="15074" width="4.453125" style="51" customWidth="1"/>
    <col min="15075" max="15075" width="10.90625" style="51"/>
    <col min="15076" max="15076" width="17.54296875" style="51" customWidth="1"/>
    <col min="15077" max="15077" width="11.54296875" style="51" customWidth="1"/>
    <col min="15078" max="15081" width="10.90625" style="51"/>
    <col min="15082" max="15082" width="22.54296875" style="51" customWidth="1"/>
    <col min="15083" max="15083" width="14" style="51" customWidth="1"/>
    <col min="15084" max="15084" width="1.7265625" style="51" customWidth="1"/>
    <col min="15085" max="15329" width="10.90625" style="51"/>
    <col min="15330" max="15330" width="4.453125" style="51" customWidth="1"/>
    <col min="15331" max="15331" width="10.90625" style="51"/>
    <col min="15332" max="15332" width="17.54296875" style="51" customWidth="1"/>
    <col min="15333" max="15333" width="11.54296875" style="51" customWidth="1"/>
    <col min="15334" max="15337" width="10.90625" style="51"/>
    <col min="15338" max="15338" width="22.54296875" style="51" customWidth="1"/>
    <col min="15339" max="15339" width="14" style="51" customWidth="1"/>
    <col min="15340" max="15340" width="1.7265625" style="51" customWidth="1"/>
    <col min="15341" max="15585" width="10.90625" style="51"/>
    <col min="15586" max="15586" width="4.453125" style="51" customWidth="1"/>
    <col min="15587" max="15587" width="10.90625" style="51"/>
    <col min="15588" max="15588" width="17.54296875" style="51" customWidth="1"/>
    <col min="15589" max="15589" width="11.54296875" style="51" customWidth="1"/>
    <col min="15590" max="15593" width="10.90625" style="51"/>
    <col min="15594" max="15594" width="22.54296875" style="51" customWidth="1"/>
    <col min="15595" max="15595" width="14" style="51" customWidth="1"/>
    <col min="15596" max="15596" width="1.7265625" style="51" customWidth="1"/>
    <col min="15597" max="15841" width="10.90625" style="51"/>
    <col min="15842" max="15842" width="4.453125" style="51" customWidth="1"/>
    <col min="15843" max="15843" width="10.90625" style="51"/>
    <col min="15844" max="15844" width="17.54296875" style="51" customWidth="1"/>
    <col min="15845" max="15845" width="11.54296875" style="51" customWidth="1"/>
    <col min="15846" max="15849" width="10.90625" style="51"/>
    <col min="15850" max="15850" width="22.54296875" style="51" customWidth="1"/>
    <col min="15851" max="15851" width="14" style="51" customWidth="1"/>
    <col min="15852" max="15852" width="1.7265625" style="51" customWidth="1"/>
    <col min="15853" max="16097" width="10.90625" style="51"/>
    <col min="16098" max="16098" width="4.453125" style="51" customWidth="1"/>
    <col min="16099" max="16099" width="10.90625" style="51"/>
    <col min="16100" max="16100" width="17.54296875" style="51" customWidth="1"/>
    <col min="16101" max="16101" width="11.54296875" style="51" customWidth="1"/>
    <col min="16102" max="16105" width="10.90625" style="51"/>
    <col min="16106" max="16106" width="22.54296875" style="51" customWidth="1"/>
    <col min="16107" max="16107" width="14" style="51" customWidth="1"/>
    <col min="16108" max="16108" width="1.7265625" style="51" customWidth="1"/>
    <col min="16109" max="16384" width="10.90625" style="51"/>
  </cols>
  <sheetData>
    <row r="1" spans="2:10" ht="6" customHeight="1" thickBot="1"/>
    <row r="2" spans="2:10" ht="19.5" customHeight="1">
      <c r="B2" s="52"/>
      <c r="C2" s="53"/>
      <c r="D2" s="54" t="s">
        <v>160</v>
      </c>
      <c r="E2" s="55"/>
      <c r="F2" s="55"/>
      <c r="G2" s="55"/>
      <c r="H2" s="55"/>
      <c r="I2" s="56"/>
      <c r="J2" s="57" t="s">
        <v>161</v>
      </c>
    </row>
    <row r="3" spans="2:10" ht="4.5" customHeight="1" thickBot="1">
      <c r="B3" s="58"/>
      <c r="C3" s="59"/>
      <c r="D3" s="60"/>
      <c r="E3" s="61"/>
      <c r="F3" s="61"/>
      <c r="G3" s="61"/>
      <c r="H3" s="61"/>
      <c r="I3" s="62"/>
      <c r="J3" s="63"/>
    </row>
    <row r="4" spans="2:10" ht="13">
      <c r="B4" s="58"/>
      <c r="C4" s="59"/>
      <c r="D4" s="54" t="s">
        <v>162</v>
      </c>
      <c r="E4" s="55"/>
      <c r="F4" s="55"/>
      <c r="G4" s="55"/>
      <c r="H4" s="55"/>
      <c r="I4" s="56"/>
      <c r="J4" s="57" t="s">
        <v>163</v>
      </c>
    </row>
    <row r="5" spans="2:10" ht="5.25" customHeight="1">
      <c r="B5" s="58"/>
      <c r="C5" s="59"/>
      <c r="D5" s="64"/>
      <c r="E5" s="65"/>
      <c r="F5" s="65"/>
      <c r="G5" s="65"/>
      <c r="H5" s="65"/>
      <c r="I5" s="66"/>
      <c r="J5" s="67"/>
    </row>
    <row r="6" spans="2:10" ht="4.5" customHeight="1" thickBot="1">
      <c r="B6" s="68"/>
      <c r="C6" s="69"/>
      <c r="D6" s="60"/>
      <c r="E6" s="61"/>
      <c r="F6" s="61"/>
      <c r="G6" s="61"/>
      <c r="H6" s="61"/>
      <c r="I6" s="62"/>
      <c r="J6" s="63"/>
    </row>
    <row r="7" spans="2:10" ht="6" customHeight="1">
      <c r="B7" s="70"/>
      <c r="J7" s="71"/>
    </row>
    <row r="8" spans="2:10" ht="9" customHeight="1">
      <c r="B8" s="70"/>
      <c r="J8" s="71"/>
    </row>
    <row r="9" spans="2:10" ht="13">
      <c r="B9" s="70"/>
      <c r="C9" s="72" t="s">
        <v>185</v>
      </c>
      <c r="E9" s="73"/>
      <c r="H9" s="74"/>
      <c r="J9" s="71"/>
    </row>
    <row r="10" spans="2:10" ht="8.25" customHeight="1">
      <c r="B10" s="70"/>
      <c r="J10" s="71"/>
    </row>
    <row r="11" spans="2:10" ht="13">
      <c r="B11" s="70"/>
      <c r="C11" s="72" t="s">
        <v>183</v>
      </c>
      <c r="J11" s="71"/>
    </row>
    <row r="12" spans="2:10" ht="13">
      <c r="B12" s="70"/>
      <c r="C12" s="72" t="s">
        <v>184</v>
      </c>
      <c r="J12" s="71"/>
    </row>
    <row r="13" spans="2:10">
      <c r="B13" s="70"/>
      <c r="J13" s="71"/>
    </row>
    <row r="14" spans="2:10">
      <c r="B14" s="70"/>
      <c r="C14" s="51" t="s">
        <v>189</v>
      </c>
      <c r="G14" s="75"/>
      <c r="H14" s="75"/>
      <c r="I14" s="75"/>
      <c r="J14" s="71"/>
    </row>
    <row r="15" spans="2:10" ht="9" customHeight="1">
      <c r="B15" s="70"/>
      <c r="C15" s="76"/>
      <c r="G15" s="75"/>
      <c r="H15" s="75"/>
      <c r="I15" s="75"/>
      <c r="J15" s="71"/>
    </row>
    <row r="16" spans="2:10" ht="13">
      <c r="B16" s="70"/>
      <c r="C16" s="51" t="s">
        <v>186</v>
      </c>
      <c r="D16" s="73"/>
      <c r="G16" s="75"/>
      <c r="H16" s="77" t="s">
        <v>164</v>
      </c>
      <c r="I16" s="77" t="s">
        <v>165</v>
      </c>
      <c r="J16" s="71"/>
    </row>
    <row r="17" spans="2:14" ht="13">
      <c r="B17" s="70"/>
      <c r="C17" s="72" t="s">
        <v>166</v>
      </c>
      <c r="D17" s="72"/>
      <c r="E17" s="72"/>
      <c r="F17" s="72"/>
      <c r="G17" s="75"/>
      <c r="H17" s="78">
        <v>42</v>
      </c>
      <c r="I17" s="79">
        <v>211105207</v>
      </c>
      <c r="J17" s="71"/>
    </row>
    <row r="18" spans="2:14">
      <c r="B18" s="70"/>
      <c r="C18" s="51" t="s">
        <v>167</v>
      </c>
      <c r="G18" s="75"/>
      <c r="H18" s="81">
        <v>7</v>
      </c>
      <c r="I18" s="82">
        <v>36036278</v>
      </c>
      <c r="J18" s="71"/>
      <c r="L18" s="51" t="s">
        <v>201</v>
      </c>
    </row>
    <row r="19" spans="2:14">
      <c r="B19" s="70"/>
      <c r="C19" s="51" t="s">
        <v>168</v>
      </c>
      <c r="G19" s="75"/>
      <c r="H19" s="81">
        <v>13</v>
      </c>
      <c r="I19" s="82">
        <v>24888131</v>
      </c>
      <c r="J19" s="71"/>
      <c r="L19" s="51" t="s">
        <v>202</v>
      </c>
    </row>
    <row r="20" spans="2:14">
      <c r="B20" s="70"/>
      <c r="C20" s="51" t="s">
        <v>169</v>
      </c>
      <c r="H20" s="83">
        <v>2</v>
      </c>
      <c r="I20" s="84">
        <v>3457331</v>
      </c>
      <c r="J20" s="71"/>
    </row>
    <row r="21" spans="2:14">
      <c r="B21" s="70"/>
      <c r="C21" s="51" t="s">
        <v>182</v>
      </c>
      <c r="H21" s="83">
        <v>5</v>
      </c>
      <c r="I21" s="84">
        <v>5752040</v>
      </c>
      <c r="J21" s="71"/>
    </row>
    <row r="22" spans="2:14">
      <c r="B22" s="70"/>
      <c r="C22" s="51" t="s">
        <v>149</v>
      </c>
      <c r="H22" s="83">
        <v>1</v>
      </c>
      <c r="I22" s="84">
        <v>1855387</v>
      </c>
      <c r="J22" s="71"/>
      <c r="N22" s="85"/>
    </row>
    <row r="23" spans="2:14" ht="13" thickBot="1">
      <c r="B23" s="70"/>
      <c r="C23" s="51" t="s">
        <v>170</v>
      </c>
      <c r="H23" s="86">
        <v>2</v>
      </c>
      <c r="I23" s="87">
        <v>11802500</v>
      </c>
      <c r="J23" s="71"/>
    </row>
    <row r="24" spans="2:14" ht="13">
      <c r="B24" s="70"/>
      <c r="C24" s="72" t="s">
        <v>171</v>
      </c>
      <c r="D24" s="72"/>
      <c r="E24" s="72"/>
      <c r="F24" s="72"/>
      <c r="H24" s="88">
        <f>H18+H19+H20+H22+H23+H21</f>
        <v>30</v>
      </c>
      <c r="I24" s="89">
        <f>I18+I19+I20+I22+I23+I21</f>
        <v>83791667</v>
      </c>
      <c r="J24" s="71"/>
    </row>
    <row r="25" spans="2:14">
      <c r="B25" s="70"/>
      <c r="C25" s="51" t="s">
        <v>172</v>
      </c>
      <c r="H25" s="83">
        <v>10</v>
      </c>
      <c r="I25" s="84">
        <v>120256682</v>
      </c>
      <c r="J25" s="71"/>
    </row>
    <row r="26" spans="2:14" ht="13" thickBot="1">
      <c r="B26" s="70"/>
      <c r="C26" s="51" t="s">
        <v>129</v>
      </c>
      <c r="H26" s="86">
        <v>2</v>
      </c>
      <c r="I26" s="87">
        <v>7056858</v>
      </c>
      <c r="J26" s="71"/>
    </row>
    <row r="27" spans="2:14" ht="13">
      <c r="B27" s="70"/>
      <c r="C27" s="72" t="s">
        <v>173</v>
      </c>
      <c r="D27" s="72"/>
      <c r="E27" s="72"/>
      <c r="F27" s="72"/>
      <c r="H27" s="88">
        <f>H25+H26</f>
        <v>12</v>
      </c>
      <c r="I27" s="89">
        <f>I25+I26</f>
        <v>127313540</v>
      </c>
      <c r="J27" s="71"/>
    </row>
    <row r="28" spans="2:14" ht="13.5" thickBot="1">
      <c r="B28" s="70"/>
      <c r="C28" s="75" t="s">
        <v>174</v>
      </c>
      <c r="D28" s="90"/>
      <c r="E28" s="90"/>
      <c r="F28" s="90"/>
      <c r="G28" s="75"/>
      <c r="H28" s="91">
        <v>0</v>
      </c>
      <c r="I28" s="92">
        <v>0</v>
      </c>
      <c r="J28" s="93"/>
    </row>
    <row r="29" spans="2:14" ht="13">
      <c r="B29" s="70"/>
      <c r="C29" s="90" t="s">
        <v>175</v>
      </c>
      <c r="D29" s="90"/>
      <c r="E29" s="90"/>
      <c r="F29" s="90"/>
      <c r="G29" s="75"/>
      <c r="H29" s="94">
        <f>H28</f>
        <v>0</v>
      </c>
      <c r="I29" s="82">
        <f>I28</f>
        <v>0</v>
      </c>
      <c r="J29" s="93"/>
    </row>
    <row r="30" spans="2:14" ht="13">
      <c r="B30" s="70"/>
      <c r="C30" s="90"/>
      <c r="D30" s="90"/>
      <c r="E30" s="90"/>
      <c r="F30" s="90"/>
      <c r="G30" s="75"/>
      <c r="H30" s="81"/>
      <c r="I30" s="79"/>
      <c r="J30" s="93"/>
    </row>
    <row r="31" spans="2:14" ht="13.5" thickBot="1">
      <c r="B31" s="70"/>
      <c r="C31" s="90" t="s">
        <v>176</v>
      </c>
      <c r="D31" s="90"/>
      <c r="E31" s="75"/>
      <c r="F31" s="75"/>
      <c r="G31" s="75"/>
      <c r="H31" s="95"/>
      <c r="I31" s="96"/>
      <c r="J31" s="93"/>
    </row>
    <row r="32" spans="2:14" ht="13.5" thickTop="1">
      <c r="B32" s="70"/>
      <c r="C32" s="90"/>
      <c r="D32" s="90"/>
      <c r="E32" s="75"/>
      <c r="F32" s="75"/>
      <c r="G32" s="75"/>
      <c r="H32" s="82">
        <f>H24+H27+H29</f>
        <v>42</v>
      </c>
      <c r="I32" s="82">
        <f>I24+I27+I29</f>
        <v>211105207</v>
      </c>
      <c r="J32" s="93"/>
    </row>
    <row r="33" spans="2:10" ht="9.75" customHeight="1">
      <c r="B33" s="70"/>
      <c r="C33" s="75"/>
      <c r="D33" s="75"/>
      <c r="E33" s="75"/>
      <c r="F33" s="75"/>
      <c r="G33" s="97"/>
      <c r="H33" s="98"/>
      <c r="I33" s="99"/>
      <c r="J33" s="93"/>
    </row>
    <row r="34" spans="2:10" ht="9.75" customHeight="1">
      <c r="B34" s="70"/>
      <c r="C34" s="75"/>
      <c r="D34" s="75"/>
      <c r="E34" s="75"/>
      <c r="F34" s="75"/>
      <c r="G34" s="97"/>
      <c r="H34" s="98"/>
      <c r="I34" s="99"/>
      <c r="J34" s="93"/>
    </row>
    <row r="35" spans="2:10" ht="9.75" customHeight="1">
      <c r="B35" s="70"/>
      <c r="C35" s="75"/>
      <c r="D35" s="75"/>
      <c r="E35" s="75"/>
      <c r="F35" s="75"/>
      <c r="G35" s="97"/>
      <c r="H35" s="98"/>
      <c r="I35" s="99"/>
      <c r="J35" s="93"/>
    </row>
    <row r="36" spans="2:10" ht="9.75" customHeight="1">
      <c r="B36" s="70"/>
      <c r="C36" s="75"/>
      <c r="D36" s="75"/>
      <c r="E36" s="75"/>
      <c r="F36" s="75"/>
      <c r="G36" s="97"/>
      <c r="H36" s="98"/>
      <c r="I36" s="99"/>
      <c r="J36" s="93"/>
    </row>
    <row r="37" spans="2:10" ht="9.75" customHeight="1">
      <c r="B37" s="70"/>
      <c r="C37" s="75"/>
      <c r="D37" s="75"/>
      <c r="E37" s="75"/>
      <c r="F37" s="75"/>
      <c r="G37" s="97"/>
      <c r="H37" s="98"/>
      <c r="I37" s="99"/>
      <c r="J37" s="93"/>
    </row>
    <row r="38" spans="2:10" ht="13.5" thickBot="1">
      <c r="B38" s="70"/>
      <c r="C38" s="100"/>
      <c r="D38" s="101"/>
      <c r="E38" s="75"/>
      <c r="F38" s="75"/>
      <c r="G38" s="75"/>
      <c r="H38" s="102"/>
      <c r="I38" s="103"/>
      <c r="J38" s="93"/>
    </row>
    <row r="39" spans="2:10" ht="13">
      <c r="B39" s="70"/>
      <c r="C39" s="90" t="s">
        <v>187</v>
      </c>
      <c r="D39" s="97"/>
      <c r="E39" s="75"/>
      <c r="F39" s="75"/>
      <c r="G39" s="75"/>
      <c r="H39" s="104" t="s">
        <v>177</v>
      </c>
      <c r="I39" s="97"/>
      <c r="J39" s="93"/>
    </row>
    <row r="40" spans="2:10" ht="13">
      <c r="B40" s="70"/>
      <c r="C40" s="90" t="s">
        <v>188</v>
      </c>
      <c r="D40" s="75"/>
      <c r="E40" s="75"/>
      <c r="F40" s="75"/>
      <c r="G40" s="75"/>
      <c r="H40" s="90" t="s">
        <v>178</v>
      </c>
      <c r="I40" s="97"/>
      <c r="J40" s="93"/>
    </row>
    <row r="41" spans="2:10" ht="13">
      <c r="B41" s="70"/>
      <c r="C41" s="75"/>
      <c r="D41" s="75"/>
      <c r="E41" s="75"/>
      <c r="F41" s="75"/>
      <c r="G41" s="75"/>
      <c r="H41" s="90" t="s">
        <v>179</v>
      </c>
      <c r="I41" s="97"/>
      <c r="J41" s="93"/>
    </row>
    <row r="42" spans="2:10" ht="13">
      <c r="B42" s="70"/>
      <c r="C42" s="75"/>
      <c r="D42" s="75"/>
      <c r="E42" s="75"/>
      <c r="F42" s="75"/>
      <c r="G42" s="90"/>
      <c r="H42" s="97"/>
      <c r="I42" s="97"/>
      <c r="J42" s="93"/>
    </row>
    <row r="43" spans="2:10">
      <c r="B43" s="70"/>
      <c r="C43" s="130" t="s">
        <v>180</v>
      </c>
      <c r="D43" s="130"/>
      <c r="E43" s="130"/>
      <c r="F43" s="130"/>
      <c r="G43" s="130"/>
      <c r="H43" s="130"/>
      <c r="I43" s="130"/>
      <c r="J43" s="93"/>
    </row>
    <row r="44" spans="2:10">
      <c r="B44" s="70"/>
      <c r="C44" s="130"/>
      <c r="D44" s="130"/>
      <c r="E44" s="130"/>
      <c r="F44" s="130"/>
      <c r="G44" s="130"/>
      <c r="H44" s="130"/>
      <c r="I44" s="130"/>
      <c r="J44" s="93"/>
    </row>
    <row r="45" spans="2:10" ht="7.5" customHeight="1" thickBot="1">
      <c r="B45" s="105"/>
      <c r="C45" s="106"/>
      <c r="D45" s="106"/>
      <c r="E45" s="106"/>
      <c r="F45" s="106"/>
      <c r="G45" s="107"/>
      <c r="H45" s="107"/>
      <c r="I45" s="107"/>
      <c r="J45" s="108"/>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2"/>
  <sheetViews>
    <sheetView showGridLines="0" zoomScale="80" zoomScaleNormal="80" zoomScaleSheetLayoutView="100" workbookViewId="0">
      <selection activeCell="H20" sqref="H19:H20"/>
    </sheetView>
  </sheetViews>
  <sheetFormatPr baseColWidth="10" defaultRowHeight="12.5"/>
  <cols>
    <col min="1" max="1" width="4.453125" style="51" customWidth="1"/>
    <col min="2" max="2" width="10.90625" style="51"/>
    <col min="3" max="3" width="12.81640625" style="51" customWidth="1"/>
    <col min="4" max="4" width="22" style="51" customWidth="1"/>
    <col min="5" max="8" width="10.90625" style="51"/>
    <col min="9" max="9" width="24.7265625" style="51" customWidth="1"/>
    <col min="10" max="10" width="12.54296875" style="51" customWidth="1"/>
    <col min="11" max="11" width="1.7265625" style="51" customWidth="1"/>
    <col min="12" max="223" width="10.90625" style="51"/>
    <col min="224" max="224" width="4.453125" style="51" customWidth="1"/>
    <col min="225" max="225" width="10.90625" style="51"/>
    <col min="226" max="226" width="17.54296875" style="51" customWidth="1"/>
    <col min="227" max="227" width="11.54296875" style="51" customWidth="1"/>
    <col min="228" max="231" width="10.90625" style="51"/>
    <col min="232" max="232" width="22.54296875" style="51" customWidth="1"/>
    <col min="233" max="233" width="14" style="51" customWidth="1"/>
    <col min="234" max="234" width="1.7265625" style="51" customWidth="1"/>
    <col min="235" max="479" width="10.90625" style="51"/>
    <col min="480" max="480" width="4.453125" style="51" customWidth="1"/>
    <col min="481" max="481" width="10.90625" style="51"/>
    <col min="482" max="482" width="17.54296875" style="51" customWidth="1"/>
    <col min="483" max="483" width="11.54296875" style="51" customWidth="1"/>
    <col min="484" max="487" width="10.90625" style="51"/>
    <col min="488" max="488" width="22.54296875" style="51" customWidth="1"/>
    <col min="489" max="489" width="14" style="51" customWidth="1"/>
    <col min="490" max="490" width="1.7265625" style="51" customWidth="1"/>
    <col min="491" max="735" width="10.90625" style="51"/>
    <col min="736" max="736" width="4.453125" style="51" customWidth="1"/>
    <col min="737" max="737" width="10.90625" style="51"/>
    <col min="738" max="738" width="17.54296875" style="51" customWidth="1"/>
    <col min="739" max="739" width="11.54296875" style="51" customWidth="1"/>
    <col min="740" max="743" width="10.90625" style="51"/>
    <col min="744" max="744" width="22.54296875" style="51" customWidth="1"/>
    <col min="745" max="745" width="14" style="51" customWidth="1"/>
    <col min="746" max="746" width="1.7265625" style="51" customWidth="1"/>
    <col min="747" max="991" width="10.90625" style="51"/>
    <col min="992" max="992" width="4.453125" style="51" customWidth="1"/>
    <col min="993" max="993" width="10.90625" style="51"/>
    <col min="994" max="994" width="17.54296875" style="51" customWidth="1"/>
    <col min="995" max="995" width="11.54296875" style="51" customWidth="1"/>
    <col min="996" max="999" width="10.90625" style="51"/>
    <col min="1000" max="1000" width="22.54296875" style="51" customWidth="1"/>
    <col min="1001" max="1001" width="14" style="51" customWidth="1"/>
    <col min="1002" max="1002" width="1.7265625" style="51" customWidth="1"/>
    <col min="1003" max="1247" width="10.90625" style="51"/>
    <col min="1248" max="1248" width="4.453125" style="51" customWidth="1"/>
    <col min="1249" max="1249" width="10.90625" style="51"/>
    <col min="1250" max="1250" width="17.54296875" style="51" customWidth="1"/>
    <col min="1251" max="1251" width="11.54296875" style="51" customWidth="1"/>
    <col min="1252" max="1255" width="10.90625" style="51"/>
    <col min="1256" max="1256" width="22.54296875" style="51" customWidth="1"/>
    <col min="1257" max="1257" width="14" style="51" customWidth="1"/>
    <col min="1258" max="1258" width="1.7265625" style="51" customWidth="1"/>
    <col min="1259" max="1503" width="10.90625" style="51"/>
    <col min="1504" max="1504" width="4.453125" style="51" customWidth="1"/>
    <col min="1505" max="1505" width="10.90625" style="51"/>
    <col min="1506" max="1506" width="17.54296875" style="51" customWidth="1"/>
    <col min="1507" max="1507" width="11.54296875" style="51" customWidth="1"/>
    <col min="1508" max="1511" width="10.90625" style="51"/>
    <col min="1512" max="1512" width="22.54296875" style="51" customWidth="1"/>
    <col min="1513" max="1513" width="14" style="51" customWidth="1"/>
    <col min="1514" max="1514" width="1.7265625" style="51" customWidth="1"/>
    <col min="1515" max="1759" width="10.90625" style="51"/>
    <col min="1760" max="1760" width="4.453125" style="51" customWidth="1"/>
    <col min="1761" max="1761" width="10.90625" style="51"/>
    <col min="1762" max="1762" width="17.54296875" style="51" customWidth="1"/>
    <col min="1763" max="1763" width="11.54296875" style="51" customWidth="1"/>
    <col min="1764" max="1767" width="10.90625" style="51"/>
    <col min="1768" max="1768" width="22.54296875" style="51" customWidth="1"/>
    <col min="1769" max="1769" width="14" style="51" customWidth="1"/>
    <col min="1770" max="1770" width="1.7265625" style="51" customWidth="1"/>
    <col min="1771" max="2015" width="10.90625" style="51"/>
    <col min="2016" max="2016" width="4.453125" style="51" customWidth="1"/>
    <col min="2017" max="2017" width="10.90625" style="51"/>
    <col min="2018" max="2018" width="17.54296875" style="51" customWidth="1"/>
    <col min="2019" max="2019" width="11.54296875" style="51" customWidth="1"/>
    <col min="2020" max="2023" width="10.90625" style="51"/>
    <col min="2024" max="2024" width="22.54296875" style="51" customWidth="1"/>
    <col min="2025" max="2025" width="14" style="51" customWidth="1"/>
    <col min="2026" max="2026" width="1.7265625" style="51" customWidth="1"/>
    <col min="2027" max="2271" width="10.90625" style="51"/>
    <col min="2272" max="2272" width="4.453125" style="51" customWidth="1"/>
    <col min="2273" max="2273" width="10.90625" style="51"/>
    <col min="2274" max="2274" width="17.54296875" style="51" customWidth="1"/>
    <col min="2275" max="2275" width="11.54296875" style="51" customWidth="1"/>
    <col min="2276" max="2279" width="10.90625" style="51"/>
    <col min="2280" max="2280" width="22.54296875" style="51" customWidth="1"/>
    <col min="2281" max="2281" width="14" style="51" customWidth="1"/>
    <col min="2282" max="2282" width="1.7265625" style="51" customWidth="1"/>
    <col min="2283" max="2527" width="10.90625" style="51"/>
    <col min="2528" max="2528" width="4.453125" style="51" customWidth="1"/>
    <col min="2529" max="2529" width="10.90625" style="51"/>
    <col min="2530" max="2530" width="17.54296875" style="51" customWidth="1"/>
    <col min="2531" max="2531" width="11.54296875" style="51" customWidth="1"/>
    <col min="2532" max="2535" width="10.90625" style="51"/>
    <col min="2536" max="2536" width="22.54296875" style="51" customWidth="1"/>
    <col min="2537" max="2537" width="14" style="51" customWidth="1"/>
    <col min="2538" max="2538" width="1.7265625" style="51" customWidth="1"/>
    <col min="2539" max="2783" width="10.90625" style="51"/>
    <col min="2784" max="2784" width="4.453125" style="51" customWidth="1"/>
    <col min="2785" max="2785" width="10.90625" style="51"/>
    <col min="2786" max="2786" width="17.54296875" style="51" customWidth="1"/>
    <col min="2787" max="2787" width="11.54296875" style="51" customWidth="1"/>
    <col min="2788" max="2791" width="10.90625" style="51"/>
    <col min="2792" max="2792" width="22.54296875" style="51" customWidth="1"/>
    <col min="2793" max="2793" width="14" style="51" customWidth="1"/>
    <col min="2794" max="2794" width="1.7265625" style="51" customWidth="1"/>
    <col min="2795" max="3039" width="10.90625" style="51"/>
    <col min="3040" max="3040" width="4.453125" style="51" customWidth="1"/>
    <col min="3041" max="3041" width="10.90625" style="51"/>
    <col min="3042" max="3042" width="17.54296875" style="51" customWidth="1"/>
    <col min="3043" max="3043" width="11.54296875" style="51" customWidth="1"/>
    <col min="3044" max="3047" width="10.90625" style="51"/>
    <col min="3048" max="3048" width="22.54296875" style="51" customWidth="1"/>
    <col min="3049" max="3049" width="14" style="51" customWidth="1"/>
    <col min="3050" max="3050" width="1.7265625" style="51" customWidth="1"/>
    <col min="3051" max="3295" width="10.90625" style="51"/>
    <col min="3296" max="3296" width="4.453125" style="51" customWidth="1"/>
    <col min="3297" max="3297" width="10.90625" style="51"/>
    <col min="3298" max="3298" width="17.54296875" style="51" customWidth="1"/>
    <col min="3299" max="3299" width="11.54296875" style="51" customWidth="1"/>
    <col min="3300" max="3303" width="10.90625" style="51"/>
    <col min="3304" max="3304" width="22.54296875" style="51" customWidth="1"/>
    <col min="3305" max="3305" width="14" style="51" customWidth="1"/>
    <col min="3306" max="3306" width="1.7265625" style="51" customWidth="1"/>
    <col min="3307" max="3551" width="10.90625" style="51"/>
    <col min="3552" max="3552" width="4.453125" style="51" customWidth="1"/>
    <col min="3553" max="3553" width="10.90625" style="51"/>
    <col min="3554" max="3554" width="17.54296875" style="51" customWidth="1"/>
    <col min="3555" max="3555" width="11.54296875" style="51" customWidth="1"/>
    <col min="3556" max="3559" width="10.90625" style="51"/>
    <col min="3560" max="3560" width="22.54296875" style="51" customWidth="1"/>
    <col min="3561" max="3561" width="14" style="51" customWidth="1"/>
    <col min="3562" max="3562" width="1.7265625" style="51" customWidth="1"/>
    <col min="3563" max="3807" width="10.90625" style="51"/>
    <col min="3808" max="3808" width="4.453125" style="51" customWidth="1"/>
    <col min="3809" max="3809" width="10.90625" style="51"/>
    <col min="3810" max="3810" width="17.54296875" style="51" customWidth="1"/>
    <col min="3811" max="3811" width="11.54296875" style="51" customWidth="1"/>
    <col min="3812" max="3815" width="10.90625" style="51"/>
    <col min="3816" max="3816" width="22.54296875" style="51" customWidth="1"/>
    <col min="3817" max="3817" width="14" style="51" customWidth="1"/>
    <col min="3818" max="3818" width="1.7265625" style="51" customWidth="1"/>
    <col min="3819" max="4063" width="10.90625" style="51"/>
    <col min="4064" max="4064" width="4.453125" style="51" customWidth="1"/>
    <col min="4065" max="4065" width="10.90625" style="51"/>
    <col min="4066" max="4066" width="17.54296875" style="51" customWidth="1"/>
    <col min="4067" max="4067" width="11.54296875" style="51" customWidth="1"/>
    <col min="4068" max="4071" width="10.90625" style="51"/>
    <col min="4072" max="4072" width="22.54296875" style="51" customWidth="1"/>
    <col min="4073" max="4073" width="14" style="51" customWidth="1"/>
    <col min="4074" max="4074" width="1.7265625" style="51" customWidth="1"/>
    <col min="4075" max="4319" width="10.90625" style="51"/>
    <col min="4320" max="4320" width="4.453125" style="51" customWidth="1"/>
    <col min="4321" max="4321" width="10.90625" style="51"/>
    <col min="4322" max="4322" width="17.54296875" style="51" customWidth="1"/>
    <col min="4323" max="4323" width="11.54296875" style="51" customWidth="1"/>
    <col min="4324" max="4327" width="10.90625" style="51"/>
    <col min="4328" max="4328" width="22.54296875" style="51" customWidth="1"/>
    <col min="4329" max="4329" width="14" style="51" customWidth="1"/>
    <col min="4330" max="4330" width="1.7265625" style="51" customWidth="1"/>
    <col min="4331" max="4575" width="10.90625" style="51"/>
    <col min="4576" max="4576" width="4.453125" style="51" customWidth="1"/>
    <col min="4577" max="4577" width="10.90625" style="51"/>
    <col min="4578" max="4578" width="17.54296875" style="51" customWidth="1"/>
    <col min="4579" max="4579" width="11.54296875" style="51" customWidth="1"/>
    <col min="4580" max="4583" width="10.90625" style="51"/>
    <col min="4584" max="4584" width="22.54296875" style="51" customWidth="1"/>
    <col min="4585" max="4585" width="14" style="51" customWidth="1"/>
    <col min="4586" max="4586" width="1.7265625" style="51" customWidth="1"/>
    <col min="4587" max="4831" width="10.90625" style="51"/>
    <col min="4832" max="4832" width="4.453125" style="51" customWidth="1"/>
    <col min="4833" max="4833" width="10.90625" style="51"/>
    <col min="4834" max="4834" width="17.54296875" style="51" customWidth="1"/>
    <col min="4835" max="4835" width="11.54296875" style="51" customWidth="1"/>
    <col min="4836" max="4839" width="10.90625" style="51"/>
    <col min="4840" max="4840" width="22.54296875" style="51" customWidth="1"/>
    <col min="4841" max="4841" width="14" style="51" customWidth="1"/>
    <col min="4842" max="4842" width="1.7265625" style="51" customWidth="1"/>
    <col min="4843" max="5087" width="10.90625" style="51"/>
    <col min="5088" max="5088" width="4.453125" style="51" customWidth="1"/>
    <col min="5089" max="5089" width="10.90625" style="51"/>
    <col min="5090" max="5090" width="17.54296875" style="51" customWidth="1"/>
    <col min="5091" max="5091" width="11.54296875" style="51" customWidth="1"/>
    <col min="5092" max="5095" width="10.90625" style="51"/>
    <col min="5096" max="5096" width="22.54296875" style="51" customWidth="1"/>
    <col min="5097" max="5097" width="14" style="51" customWidth="1"/>
    <col min="5098" max="5098" width="1.7265625" style="51" customWidth="1"/>
    <col min="5099" max="5343" width="10.90625" style="51"/>
    <col min="5344" max="5344" width="4.453125" style="51" customWidth="1"/>
    <col min="5345" max="5345" width="10.90625" style="51"/>
    <col min="5346" max="5346" width="17.54296875" style="51" customWidth="1"/>
    <col min="5347" max="5347" width="11.54296875" style="51" customWidth="1"/>
    <col min="5348" max="5351" width="10.90625" style="51"/>
    <col min="5352" max="5352" width="22.54296875" style="51" customWidth="1"/>
    <col min="5353" max="5353" width="14" style="51" customWidth="1"/>
    <col min="5354" max="5354" width="1.7265625" style="51" customWidth="1"/>
    <col min="5355" max="5599" width="10.90625" style="51"/>
    <col min="5600" max="5600" width="4.453125" style="51" customWidth="1"/>
    <col min="5601" max="5601" width="10.90625" style="51"/>
    <col min="5602" max="5602" width="17.54296875" style="51" customWidth="1"/>
    <col min="5603" max="5603" width="11.54296875" style="51" customWidth="1"/>
    <col min="5604" max="5607" width="10.90625" style="51"/>
    <col min="5608" max="5608" width="22.54296875" style="51" customWidth="1"/>
    <col min="5609" max="5609" width="14" style="51" customWidth="1"/>
    <col min="5610" max="5610" width="1.7265625" style="51" customWidth="1"/>
    <col min="5611" max="5855" width="10.90625" style="51"/>
    <col min="5856" max="5856" width="4.453125" style="51" customWidth="1"/>
    <col min="5857" max="5857" width="10.90625" style="51"/>
    <col min="5858" max="5858" width="17.54296875" style="51" customWidth="1"/>
    <col min="5859" max="5859" width="11.54296875" style="51" customWidth="1"/>
    <col min="5860" max="5863" width="10.90625" style="51"/>
    <col min="5864" max="5864" width="22.54296875" style="51" customWidth="1"/>
    <col min="5865" max="5865" width="14" style="51" customWidth="1"/>
    <col min="5866" max="5866" width="1.7265625" style="51" customWidth="1"/>
    <col min="5867" max="6111" width="10.90625" style="51"/>
    <col min="6112" max="6112" width="4.453125" style="51" customWidth="1"/>
    <col min="6113" max="6113" width="10.90625" style="51"/>
    <col min="6114" max="6114" width="17.54296875" style="51" customWidth="1"/>
    <col min="6115" max="6115" width="11.54296875" style="51" customWidth="1"/>
    <col min="6116" max="6119" width="10.90625" style="51"/>
    <col min="6120" max="6120" width="22.54296875" style="51" customWidth="1"/>
    <col min="6121" max="6121" width="14" style="51" customWidth="1"/>
    <col min="6122" max="6122" width="1.7265625" style="51" customWidth="1"/>
    <col min="6123" max="6367" width="10.90625" style="51"/>
    <col min="6368" max="6368" width="4.453125" style="51" customWidth="1"/>
    <col min="6369" max="6369" width="10.90625" style="51"/>
    <col min="6370" max="6370" width="17.54296875" style="51" customWidth="1"/>
    <col min="6371" max="6371" width="11.54296875" style="51" customWidth="1"/>
    <col min="6372" max="6375" width="10.90625" style="51"/>
    <col min="6376" max="6376" width="22.54296875" style="51" customWidth="1"/>
    <col min="6377" max="6377" width="14" style="51" customWidth="1"/>
    <col min="6378" max="6378" width="1.7265625" style="51" customWidth="1"/>
    <col min="6379" max="6623" width="10.90625" style="51"/>
    <col min="6624" max="6624" width="4.453125" style="51" customWidth="1"/>
    <col min="6625" max="6625" width="10.90625" style="51"/>
    <col min="6626" max="6626" width="17.54296875" style="51" customWidth="1"/>
    <col min="6627" max="6627" width="11.54296875" style="51" customWidth="1"/>
    <col min="6628" max="6631" width="10.90625" style="51"/>
    <col min="6632" max="6632" width="22.54296875" style="51" customWidth="1"/>
    <col min="6633" max="6633" width="14" style="51" customWidth="1"/>
    <col min="6634" max="6634" width="1.7265625" style="51" customWidth="1"/>
    <col min="6635" max="6879" width="10.90625" style="51"/>
    <col min="6880" max="6880" width="4.453125" style="51" customWidth="1"/>
    <col min="6881" max="6881" width="10.90625" style="51"/>
    <col min="6882" max="6882" width="17.54296875" style="51" customWidth="1"/>
    <col min="6883" max="6883" width="11.54296875" style="51" customWidth="1"/>
    <col min="6884" max="6887" width="10.90625" style="51"/>
    <col min="6888" max="6888" width="22.54296875" style="51" customWidth="1"/>
    <col min="6889" max="6889" width="14" style="51" customWidth="1"/>
    <col min="6890" max="6890" width="1.7265625" style="51" customWidth="1"/>
    <col min="6891" max="7135" width="10.90625" style="51"/>
    <col min="7136" max="7136" width="4.453125" style="51" customWidth="1"/>
    <col min="7137" max="7137" width="10.90625" style="51"/>
    <col min="7138" max="7138" width="17.54296875" style="51" customWidth="1"/>
    <col min="7139" max="7139" width="11.54296875" style="51" customWidth="1"/>
    <col min="7140" max="7143" width="10.90625" style="51"/>
    <col min="7144" max="7144" width="22.54296875" style="51" customWidth="1"/>
    <col min="7145" max="7145" width="14" style="51" customWidth="1"/>
    <col min="7146" max="7146" width="1.7265625" style="51" customWidth="1"/>
    <col min="7147" max="7391" width="10.90625" style="51"/>
    <col min="7392" max="7392" width="4.453125" style="51" customWidth="1"/>
    <col min="7393" max="7393" width="10.90625" style="51"/>
    <col min="7394" max="7394" width="17.54296875" style="51" customWidth="1"/>
    <col min="7395" max="7395" width="11.54296875" style="51" customWidth="1"/>
    <col min="7396" max="7399" width="10.90625" style="51"/>
    <col min="7400" max="7400" width="22.54296875" style="51" customWidth="1"/>
    <col min="7401" max="7401" width="14" style="51" customWidth="1"/>
    <col min="7402" max="7402" width="1.7265625" style="51" customWidth="1"/>
    <col min="7403" max="7647" width="10.90625" style="51"/>
    <col min="7648" max="7648" width="4.453125" style="51" customWidth="1"/>
    <col min="7649" max="7649" width="10.90625" style="51"/>
    <col min="7650" max="7650" width="17.54296875" style="51" customWidth="1"/>
    <col min="7651" max="7651" width="11.54296875" style="51" customWidth="1"/>
    <col min="7652" max="7655" width="10.90625" style="51"/>
    <col min="7656" max="7656" width="22.54296875" style="51" customWidth="1"/>
    <col min="7657" max="7657" width="14" style="51" customWidth="1"/>
    <col min="7658" max="7658" width="1.7265625" style="51" customWidth="1"/>
    <col min="7659" max="7903" width="10.90625" style="51"/>
    <col min="7904" max="7904" width="4.453125" style="51" customWidth="1"/>
    <col min="7905" max="7905" width="10.90625" style="51"/>
    <col min="7906" max="7906" width="17.54296875" style="51" customWidth="1"/>
    <col min="7907" max="7907" width="11.54296875" style="51" customWidth="1"/>
    <col min="7908" max="7911" width="10.90625" style="51"/>
    <col min="7912" max="7912" width="22.54296875" style="51" customWidth="1"/>
    <col min="7913" max="7913" width="14" style="51" customWidth="1"/>
    <col min="7914" max="7914" width="1.7265625" style="51" customWidth="1"/>
    <col min="7915" max="8159" width="10.90625" style="51"/>
    <col min="8160" max="8160" width="4.453125" style="51" customWidth="1"/>
    <col min="8161" max="8161" width="10.90625" style="51"/>
    <col min="8162" max="8162" width="17.54296875" style="51" customWidth="1"/>
    <col min="8163" max="8163" width="11.54296875" style="51" customWidth="1"/>
    <col min="8164" max="8167" width="10.90625" style="51"/>
    <col min="8168" max="8168" width="22.54296875" style="51" customWidth="1"/>
    <col min="8169" max="8169" width="14" style="51" customWidth="1"/>
    <col min="8170" max="8170" width="1.7265625" style="51" customWidth="1"/>
    <col min="8171" max="8415" width="10.90625" style="51"/>
    <col min="8416" max="8416" width="4.453125" style="51" customWidth="1"/>
    <col min="8417" max="8417" width="10.90625" style="51"/>
    <col min="8418" max="8418" width="17.54296875" style="51" customWidth="1"/>
    <col min="8419" max="8419" width="11.54296875" style="51" customWidth="1"/>
    <col min="8420" max="8423" width="10.90625" style="51"/>
    <col min="8424" max="8424" width="22.54296875" style="51" customWidth="1"/>
    <col min="8425" max="8425" width="14" style="51" customWidth="1"/>
    <col min="8426" max="8426" width="1.7265625" style="51" customWidth="1"/>
    <col min="8427" max="8671" width="10.90625" style="51"/>
    <col min="8672" max="8672" width="4.453125" style="51" customWidth="1"/>
    <col min="8673" max="8673" width="10.90625" style="51"/>
    <col min="8674" max="8674" width="17.54296875" style="51" customWidth="1"/>
    <col min="8675" max="8675" width="11.54296875" style="51" customWidth="1"/>
    <col min="8676" max="8679" width="10.90625" style="51"/>
    <col min="8680" max="8680" width="22.54296875" style="51" customWidth="1"/>
    <col min="8681" max="8681" width="14" style="51" customWidth="1"/>
    <col min="8682" max="8682" width="1.7265625" style="51" customWidth="1"/>
    <col min="8683" max="8927" width="10.90625" style="51"/>
    <col min="8928" max="8928" width="4.453125" style="51" customWidth="1"/>
    <col min="8929" max="8929" width="10.90625" style="51"/>
    <col min="8930" max="8930" width="17.54296875" style="51" customWidth="1"/>
    <col min="8931" max="8931" width="11.54296875" style="51" customWidth="1"/>
    <col min="8932" max="8935" width="10.90625" style="51"/>
    <col min="8936" max="8936" width="22.54296875" style="51" customWidth="1"/>
    <col min="8937" max="8937" width="14" style="51" customWidth="1"/>
    <col min="8938" max="8938" width="1.7265625" style="51" customWidth="1"/>
    <col min="8939" max="9183" width="10.90625" style="51"/>
    <col min="9184" max="9184" width="4.453125" style="51" customWidth="1"/>
    <col min="9185" max="9185" width="10.90625" style="51"/>
    <col min="9186" max="9186" width="17.54296875" style="51" customWidth="1"/>
    <col min="9187" max="9187" width="11.54296875" style="51" customWidth="1"/>
    <col min="9188" max="9191" width="10.90625" style="51"/>
    <col min="9192" max="9192" width="22.54296875" style="51" customWidth="1"/>
    <col min="9193" max="9193" width="14" style="51" customWidth="1"/>
    <col min="9194" max="9194" width="1.7265625" style="51" customWidth="1"/>
    <col min="9195" max="9439" width="10.90625" style="51"/>
    <col min="9440" max="9440" width="4.453125" style="51" customWidth="1"/>
    <col min="9441" max="9441" width="10.90625" style="51"/>
    <col min="9442" max="9442" width="17.54296875" style="51" customWidth="1"/>
    <col min="9443" max="9443" width="11.54296875" style="51" customWidth="1"/>
    <col min="9444" max="9447" width="10.90625" style="51"/>
    <col min="9448" max="9448" width="22.54296875" style="51" customWidth="1"/>
    <col min="9449" max="9449" width="14" style="51" customWidth="1"/>
    <col min="9450" max="9450" width="1.7265625" style="51" customWidth="1"/>
    <col min="9451" max="9695" width="10.90625" style="51"/>
    <col min="9696" max="9696" width="4.453125" style="51" customWidth="1"/>
    <col min="9697" max="9697" width="10.90625" style="51"/>
    <col min="9698" max="9698" width="17.54296875" style="51" customWidth="1"/>
    <col min="9699" max="9699" width="11.54296875" style="51" customWidth="1"/>
    <col min="9700" max="9703" width="10.90625" style="51"/>
    <col min="9704" max="9704" width="22.54296875" style="51" customWidth="1"/>
    <col min="9705" max="9705" width="14" style="51" customWidth="1"/>
    <col min="9706" max="9706" width="1.7265625" style="51" customWidth="1"/>
    <col min="9707" max="9951" width="10.90625" style="51"/>
    <col min="9952" max="9952" width="4.453125" style="51" customWidth="1"/>
    <col min="9953" max="9953" width="10.90625" style="51"/>
    <col min="9954" max="9954" width="17.54296875" style="51" customWidth="1"/>
    <col min="9955" max="9955" width="11.54296875" style="51" customWidth="1"/>
    <col min="9956" max="9959" width="10.90625" style="51"/>
    <col min="9960" max="9960" width="22.54296875" style="51" customWidth="1"/>
    <col min="9961" max="9961" width="14" style="51" customWidth="1"/>
    <col min="9962" max="9962" width="1.7265625" style="51" customWidth="1"/>
    <col min="9963" max="10207" width="10.90625" style="51"/>
    <col min="10208" max="10208" width="4.453125" style="51" customWidth="1"/>
    <col min="10209" max="10209" width="10.90625" style="51"/>
    <col min="10210" max="10210" width="17.54296875" style="51" customWidth="1"/>
    <col min="10211" max="10211" width="11.54296875" style="51" customWidth="1"/>
    <col min="10212" max="10215" width="10.90625" style="51"/>
    <col min="10216" max="10216" width="22.54296875" style="51" customWidth="1"/>
    <col min="10217" max="10217" width="14" style="51" customWidth="1"/>
    <col min="10218" max="10218" width="1.7265625" style="51" customWidth="1"/>
    <col min="10219" max="10463" width="10.90625" style="51"/>
    <col min="10464" max="10464" width="4.453125" style="51" customWidth="1"/>
    <col min="10465" max="10465" width="10.90625" style="51"/>
    <col min="10466" max="10466" width="17.54296875" style="51" customWidth="1"/>
    <col min="10467" max="10467" width="11.54296875" style="51" customWidth="1"/>
    <col min="10468" max="10471" width="10.90625" style="51"/>
    <col min="10472" max="10472" width="22.54296875" style="51" customWidth="1"/>
    <col min="10473" max="10473" width="14" style="51" customWidth="1"/>
    <col min="10474" max="10474" width="1.7265625" style="51" customWidth="1"/>
    <col min="10475" max="10719" width="10.90625" style="51"/>
    <col min="10720" max="10720" width="4.453125" style="51" customWidth="1"/>
    <col min="10721" max="10721" width="10.90625" style="51"/>
    <col min="10722" max="10722" width="17.54296875" style="51" customWidth="1"/>
    <col min="10723" max="10723" width="11.54296875" style="51" customWidth="1"/>
    <col min="10724" max="10727" width="10.90625" style="51"/>
    <col min="10728" max="10728" width="22.54296875" style="51" customWidth="1"/>
    <col min="10729" max="10729" width="14" style="51" customWidth="1"/>
    <col min="10730" max="10730" width="1.7265625" style="51" customWidth="1"/>
    <col min="10731" max="10975" width="10.90625" style="51"/>
    <col min="10976" max="10976" width="4.453125" style="51" customWidth="1"/>
    <col min="10977" max="10977" width="10.90625" style="51"/>
    <col min="10978" max="10978" width="17.54296875" style="51" customWidth="1"/>
    <col min="10979" max="10979" width="11.54296875" style="51" customWidth="1"/>
    <col min="10980" max="10983" width="10.90625" style="51"/>
    <col min="10984" max="10984" width="22.54296875" style="51" customWidth="1"/>
    <col min="10985" max="10985" width="14" style="51" customWidth="1"/>
    <col min="10986" max="10986" width="1.7265625" style="51" customWidth="1"/>
    <col min="10987" max="11231" width="10.90625" style="51"/>
    <col min="11232" max="11232" width="4.453125" style="51" customWidth="1"/>
    <col min="11233" max="11233" width="10.90625" style="51"/>
    <col min="11234" max="11234" width="17.54296875" style="51" customWidth="1"/>
    <col min="11235" max="11235" width="11.54296875" style="51" customWidth="1"/>
    <col min="11236" max="11239" width="10.90625" style="51"/>
    <col min="11240" max="11240" width="22.54296875" style="51" customWidth="1"/>
    <col min="11241" max="11241" width="14" style="51" customWidth="1"/>
    <col min="11242" max="11242" width="1.7265625" style="51" customWidth="1"/>
    <col min="11243" max="11487" width="10.90625" style="51"/>
    <col min="11488" max="11488" width="4.453125" style="51" customWidth="1"/>
    <col min="11489" max="11489" width="10.90625" style="51"/>
    <col min="11490" max="11490" width="17.54296875" style="51" customWidth="1"/>
    <col min="11491" max="11491" width="11.54296875" style="51" customWidth="1"/>
    <col min="11492" max="11495" width="10.90625" style="51"/>
    <col min="11496" max="11496" width="22.54296875" style="51" customWidth="1"/>
    <col min="11497" max="11497" width="14" style="51" customWidth="1"/>
    <col min="11498" max="11498" width="1.7265625" style="51" customWidth="1"/>
    <col min="11499" max="11743" width="10.90625" style="51"/>
    <col min="11744" max="11744" width="4.453125" style="51" customWidth="1"/>
    <col min="11745" max="11745" width="10.90625" style="51"/>
    <col min="11746" max="11746" width="17.54296875" style="51" customWidth="1"/>
    <col min="11747" max="11747" width="11.54296875" style="51" customWidth="1"/>
    <col min="11748" max="11751" width="10.90625" style="51"/>
    <col min="11752" max="11752" width="22.54296875" style="51" customWidth="1"/>
    <col min="11753" max="11753" width="14" style="51" customWidth="1"/>
    <col min="11754" max="11754" width="1.7265625" style="51" customWidth="1"/>
    <col min="11755" max="11999" width="10.90625" style="51"/>
    <col min="12000" max="12000" width="4.453125" style="51" customWidth="1"/>
    <col min="12001" max="12001" width="10.90625" style="51"/>
    <col min="12002" max="12002" width="17.54296875" style="51" customWidth="1"/>
    <col min="12003" max="12003" width="11.54296875" style="51" customWidth="1"/>
    <col min="12004" max="12007" width="10.90625" style="51"/>
    <col min="12008" max="12008" width="22.54296875" style="51" customWidth="1"/>
    <col min="12009" max="12009" width="14" style="51" customWidth="1"/>
    <col min="12010" max="12010" width="1.7265625" style="51" customWidth="1"/>
    <col min="12011" max="12255" width="10.90625" style="51"/>
    <col min="12256" max="12256" width="4.453125" style="51" customWidth="1"/>
    <col min="12257" max="12257" width="10.90625" style="51"/>
    <col min="12258" max="12258" width="17.54296875" style="51" customWidth="1"/>
    <col min="12259" max="12259" width="11.54296875" style="51" customWidth="1"/>
    <col min="12260" max="12263" width="10.90625" style="51"/>
    <col min="12264" max="12264" width="22.54296875" style="51" customWidth="1"/>
    <col min="12265" max="12265" width="14" style="51" customWidth="1"/>
    <col min="12266" max="12266" width="1.7265625" style="51" customWidth="1"/>
    <col min="12267" max="12511" width="10.90625" style="51"/>
    <col min="12512" max="12512" width="4.453125" style="51" customWidth="1"/>
    <col min="12513" max="12513" width="10.90625" style="51"/>
    <col min="12514" max="12514" width="17.54296875" style="51" customWidth="1"/>
    <col min="12515" max="12515" width="11.54296875" style="51" customWidth="1"/>
    <col min="12516" max="12519" width="10.90625" style="51"/>
    <col min="12520" max="12520" width="22.54296875" style="51" customWidth="1"/>
    <col min="12521" max="12521" width="14" style="51" customWidth="1"/>
    <col min="12522" max="12522" width="1.7265625" style="51" customWidth="1"/>
    <col min="12523" max="12767" width="10.90625" style="51"/>
    <col min="12768" max="12768" width="4.453125" style="51" customWidth="1"/>
    <col min="12769" max="12769" width="10.90625" style="51"/>
    <col min="12770" max="12770" width="17.54296875" style="51" customWidth="1"/>
    <col min="12771" max="12771" width="11.54296875" style="51" customWidth="1"/>
    <col min="12772" max="12775" width="10.90625" style="51"/>
    <col min="12776" max="12776" width="22.54296875" style="51" customWidth="1"/>
    <col min="12777" max="12777" width="14" style="51" customWidth="1"/>
    <col min="12778" max="12778" width="1.7265625" style="51" customWidth="1"/>
    <col min="12779" max="13023" width="10.90625" style="51"/>
    <col min="13024" max="13024" width="4.453125" style="51" customWidth="1"/>
    <col min="13025" max="13025" width="10.90625" style="51"/>
    <col min="13026" max="13026" width="17.54296875" style="51" customWidth="1"/>
    <col min="13027" max="13027" width="11.54296875" style="51" customWidth="1"/>
    <col min="13028" max="13031" width="10.90625" style="51"/>
    <col min="13032" max="13032" width="22.54296875" style="51" customWidth="1"/>
    <col min="13033" max="13033" width="14" style="51" customWidth="1"/>
    <col min="13034" max="13034" width="1.7265625" style="51" customWidth="1"/>
    <col min="13035" max="13279" width="10.90625" style="51"/>
    <col min="13280" max="13280" width="4.453125" style="51" customWidth="1"/>
    <col min="13281" max="13281" width="10.90625" style="51"/>
    <col min="13282" max="13282" width="17.54296875" style="51" customWidth="1"/>
    <col min="13283" max="13283" width="11.54296875" style="51" customWidth="1"/>
    <col min="13284" max="13287" width="10.90625" style="51"/>
    <col min="13288" max="13288" width="22.54296875" style="51" customWidth="1"/>
    <col min="13289" max="13289" width="14" style="51" customWidth="1"/>
    <col min="13290" max="13290" width="1.7265625" style="51" customWidth="1"/>
    <col min="13291" max="13535" width="10.90625" style="51"/>
    <col min="13536" max="13536" width="4.453125" style="51" customWidth="1"/>
    <col min="13537" max="13537" width="10.90625" style="51"/>
    <col min="13538" max="13538" width="17.54296875" style="51" customWidth="1"/>
    <col min="13539" max="13539" width="11.54296875" style="51" customWidth="1"/>
    <col min="13540" max="13543" width="10.90625" style="51"/>
    <col min="13544" max="13544" width="22.54296875" style="51" customWidth="1"/>
    <col min="13545" max="13545" width="14" style="51" customWidth="1"/>
    <col min="13546" max="13546" width="1.7265625" style="51" customWidth="1"/>
    <col min="13547" max="13791" width="10.90625" style="51"/>
    <col min="13792" max="13792" width="4.453125" style="51" customWidth="1"/>
    <col min="13793" max="13793" width="10.90625" style="51"/>
    <col min="13794" max="13794" width="17.54296875" style="51" customWidth="1"/>
    <col min="13795" max="13795" width="11.54296875" style="51" customWidth="1"/>
    <col min="13796" max="13799" width="10.90625" style="51"/>
    <col min="13800" max="13800" width="22.54296875" style="51" customWidth="1"/>
    <col min="13801" max="13801" width="14" style="51" customWidth="1"/>
    <col min="13802" max="13802" width="1.7265625" style="51" customWidth="1"/>
    <col min="13803" max="14047" width="10.90625" style="51"/>
    <col min="14048" max="14048" width="4.453125" style="51" customWidth="1"/>
    <col min="14049" max="14049" width="10.90625" style="51"/>
    <col min="14050" max="14050" width="17.54296875" style="51" customWidth="1"/>
    <col min="14051" max="14051" width="11.54296875" style="51" customWidth="1"/>
    <col min="14052" max="14055" width="10.90625" style="51"/>
    <col min="14056" max="14056" width="22.54296875" style="51" customWidth="1"/>
    <col min="14057" max="14057" width="14" style="51" customWidth="1"/>
    <col min="14058" max="14058" width="1.7265625" style="51" customWidth="1"/>
    <col min="14059" max="14303" width="10.90625" style="51"/>
    <col min="14304" max="14304" width="4.453125" style="51" customWidth="1"/>
    <col min="14305" max="14305" width="10.90625" style="51"/>
    <col min="14306" max="14306" width="17.54296875" style="51" customWidth="1"/>
    <col min="14307" max="14307" width="11.54296875" style="51" customWidth="1"/>
    <col min="14308" max="14311" width="10.90625" style="51"/>
    <col min="14312" max="14312" width="22.54296875" style="51" customWidth="1"/>
    <col min="14313" max="14313" width="14" style="51" customWidth="1"/>
    <col min="14314" max="14314" width="1.7265625" style="51" customWidth="1"/>
    <col min="14315" max="14559" width="10.90625" style="51"/>
    <col min="14560" max="14560" width="4.453125" style="51" customWidth="1"/>
    <col min="14561" max="14561" width="10.90625" style="51"/>
    <col min="14562" max="14562" width="17.54296875" style="51" customWidth="1"/>
    <col min="14563" max="14563" width="11.54296875" style="51" customWidth="1"/>
    <col min="14564" max="14567" width="10.90625" style="51"/>
    <col min="14568" max="14568" width="22.54296875" style="51" customWidth="1"/>
    <col min="14569" max="14569" width="14" style="51" customWidth="1"/>
    <col min="14570" max="14570" width="1.7265625" style="51" customWidth="1"/>
    <col min="14571" max="14815" width="10.90625" style="51"/>
    <col min="14816" max="14816" width="4.453125" style="51" customWidth="1"/>
    <col min="14817" max="14817" width="10.90625" style="51"/>
    <col min="14818" max="14818" width="17.54296875" style="51" customWidth="1"/>
    <col min="14819" max="14819" width="11.54296875" style="51" customWidth="1"/>
    <col min="14820" max="14823" width="10.90625" style="51"/>
    <col min="14824" max="14824" width="22.54296875" style="51" customWidth="1"/>
    <col min="14825" max="14825" width="14" style="51" customWidth="1"/>
    <col min="14826" max="14826" width="1.7265625" style="51" customWidth="1"/>
    <col min="14827" max="15071" width="10.90625" style="51"/>
    <col min="15072" max="15072" width="4.453125" style="51" customWidth="1"/>
    <col min="15073" max="15073" width="10.90625" style="51"/>
    <col min="15074" max="15074" width="17.54296875" style="51" customWidth="1"/>
    <col min="15075" max="15075" width="11.54296875" style="51" customWidth="1"/>
    <col min="15076" max="15079" width="10.90625" style="51"/>
    <col min="15080" max="15080" width="22.54296875" style="51" customWidth="1"/>
    <col min="15081" max="15081" width="14" style="51" customWidth="1"/>
    <col min="15082" max="15082" width="1.7265625" style="51" customWidth="1"/>
    <col min="15083" max="15327" width="10.90625" style="51"/>
    <col min="15328" max="15328" width="4.453125" style="51" customWidth="1"/>
    <col min="15329" max="15329" width="10.90625" style="51"/>
    <col min="15330" max="15330" width="17.54296875" style="51" customWidth="1"/>
    <col min="15331" max="15331" width="11.54296875" style="51" customWidth="1"/>
    <col min="15332" max="15335" width="10.90625" style="51"/>
    <col min="15336" max="15336" width="22.54296875" style="51" customWidth="1"/>
    <col min="15337" max="15337" width="14" style="51" customWidth="1"/>
    <col min="15338" max="15338" width="1.7265625" style="51" customWidth="1"/>
    <col min="15339" max="15583" width="10.90625" style="51"/>
    <col min="15584" max="15584" width="4.453125" style="51" customWidth="1"/>
    <col min="15585" max="15585" width="10.90625" style="51"/>
    <col min="15586" max="15586" width="17.54296875" style="51" customWidth="1"/>
    <col min="15587" max="15587" width="11.54296875" style="51" customWidth="1"/>
    <col min="15588" max="15591" width="10.90625" style="51"/>
    <col min="15592" max="15592" width="22.54296875" style="51" customWidth="1"/>
    <col min="15593" max="15593" width="14" style="51" customWidth="1"/>
    <col min="15594" max="15594" width="1.7265625" style="51" customWidth="1"/>
    <col min="15595" max="15839" width="10.90625" style="51"/>
    <col min="15840" max="15840" width="4.453125" style="51" customWidth="1"/>
    <col min="15841" max="15841" width="10.90625" style="51"/>
    <col min="15842" max="15842" width="17.54296875" style="51" customWidth="1"/>
    <col min="15843" max="15843" width="11.54296875" style="51" customWidth="1"/>
    <col min="15844" max="15847" width="10.90625" style="51"/>
    <col min="15848" max="15848" width="22.54296875" style="51" customWidth="1"/>
    <col min="15849" max="15849" width="14" style="51" customWidth="1"/>
    <col min="15850" max="15850" width="1.7265625" style="51" customWidth="1"/>
    <col min="15851" max="16095" width="10.90625" style="51"/>
    <col min="16096" max="16096" width="4.453125" style="51" customWidth="1"/>
    <col min="16097" max="16097" width="10.90625" style="51"/>
    <col min="16098" max="16098" width="17.54296875" style="51" customWidth="1"/>
    <col min="16099" max="16099" width="11.54296875" style="51" customWidth="1"/>
    <col min="16100" max="16103" width="10.90625" style="51"/>
    <col min="16104" max="16104" width="22.54296875" style="51" customWidth="1"/>
    <col min="16105" max="16105" width="21.54296875" style="51" bestFit="1" customWidth="1"/>
    <col min="16106" max="16106" width="1.7265625" style="51" customWidth="1"/>
    <col min="16107" max="16384" width="10.90625" style="51"/>
  </cols>
  <sheetData>
    <row r="1" spans="2:10 16102:16105" ht="18" customHeight="1" thickBot="1"/>
    <row r="2" spans="2:10 16102:16105" ht="19.5" customHeight="1">
      <c r="B2" s="52"/>
      <c r="C2" s="53"/>
      <c r="D2" s="54" t="s">
        <v>190</v>
      </c>
      <c r="E2" s="55"/>
      <c r="F2" s="55"/>
      <c r="G2" s="55"/>
      <c r="H2" s="55"/>
      <c r="I2" s="56"/>
      <c r="J2" s="57" t="s">
        <v>161</v>
      </c>
    </row>
    <row r="3" spans="2:10 16102:16105" ht="13.5" thickBot="1">
      <c r="B3" s="58"/>
      <c r="C3" s="59"/>
      <c r="D3" s="60"/>
      <c r="E3" s="61"/>
      <c r="F3" s="61"/>
      <c r="G3" s="61"/>
      <c r="H3" s="61"/>
      <c r="I3" s="62"/>
      <c r="J3" s="63"/>
    </row>
    <row r="4" spans="2:10 16102:16105" ht="13">
      <c r="B4" s="58"/>
      <c r="C4" s="59"/>
      <c r="E4" s="55"/>
      <c r="F4" s="55"/>
      <c r="G4" s="55"/>
      <c r="H4" s="55"/>
      <c r="I4" s="56"/>
      <c r="J4" s="57" t="s">
        <v>191</v>
      </c>
    </row>
    <row r="5" spans="2:10 16102:16105" ht="13">
      <c r="B5" s="58"/>
      <c r="C5" s="59"/>
      <c r="D5" s="131" t="s">
        <v>192</v>
      </c>
      <c r="E5" s="132"/>
      <c r="F5" s="132"/>
      <c r="G5" s="132"/>
      <c r="H5" s="132"/>
      <c r="I5" s="133"/>
      <c r="J5" s="67"/>
      <c r="WUH5" s="73"/>
    </row>
    <row r="6" spans="2:10 16102:16105" ht="13.5" thickBot="1">
      <c r="B6" s="68"/>
      <c r="C6" s="69"/>
      <c r="D6" s="60"/>
      <c r="E6" s="61"/>
      <c r="F6" s="61"/>
      <c r="G6" s="61"/>
      <c r="H6" s="61"/>
      <c r="I6" s="62"/>
      <c r="J6" s="63"/>
      <c r="WUI6" s="51" t="s">
        <v>193</v>
      </c>
      <c r="WUJ6" s="51" t="s">
        <v>194</v>
      </c>
      <c r="WUK6" s="74">
        <f ca="1">+TODAY()</f>
        <v>45377</v>
      </c>
    </row>
    <row r="7" spans="2:10 16102:16105">
      <c r="B7" s="70"/>
      <c r="J7" s="71"/>
    </row>
    <row r="8" spans="2:10 16102:16105">
      <c r="B8" s="70"/>
      <c r="J8" s="71"/>
    </row>
    <row r="9" spans="2:10 16102:16105" ht="13">
      <c r="B9" s="70"/>
      <c r="C9" s="72" t="s">
        <v>185</v>
      </c>
      <c r="D9" s="74"/>
      <c r="E9" s="73"/>
      <c r="J9" s="71"/>
    </row>
    <row r="10" spans="2:10 16102:16105">
      <c r="B10" s="70"/>
      <c r="J10" s="71"/>
    </row>
    <row r="11" spans="2:10 16102:16105" ht="13">
      <c r="B11" s="70"/>
      <c r="C11" s="72" t="s">
        <v>183</v>
      </c>
      <c r="J11" s="71"/>
    </row>
    <row r="12" spans="2:10 16102:16105" ht="13">
      <c r="B12" s="70"/>
      <c r="C12" s="72" t="s">
        <v>184</v>
      </c>
      <c r="J12" s="71"/>
    </row>
    <row r="13" spans="2:10 16102:16105">
      <c r="B13" s="70"/>
      <c r="J13" s="71"/>
    </row>
    <row r="14" spans="2:10 16102:16105">
      <c r="B14" s="70"/>
      <c r="C14" s="51" t="s">
        <v>195</v>
      </c>
      <c r="J14" s="71"/>
    </row>
    <row r="15" spans="2:10 16102:16105">
      <c r="B15" s="70"/>
      <c r="C15" s="76"/>
      <c r="J15" s="71"/>
    </row>
    <row r="16" spans="2:10 16102:16105" ht="13">
      <c r="B16" s="70"/>
      <c r="C16" s="51" t="s">
        <v>186</v>
      </c>
      <c r="D16" s="73"/>
      <c r="H16" s="116" t="s">
        <v>196</v>
      </c>
      <c r="I16" s="116" t="s">
        <v>197</v>
      </c>
      <c r="J16" s="71"/>
    </row>
    <row r="17" spans="2:10" ht="13">
      <c r="B17" s="70"/>
      <c r="C17" s="72" t="s">
        <v>166</v>
      </c>
      <c r="D17" s="72"/>
      <c r="E17" s="72"/>
      <c r="F17" s="72"/>
      <c r="H17" s="117">
        <f>H24</f>
        <v>30</v>
      </c>
      <c r="I17" s="118">
        <f>I24</f>
        <v>83791667</v>
      </c>
      <c r="J17" s="71"/>
    </row>
    <row r="18" spans="2:10">
      <c r="B18" s="70"/>
      <c r="C18" s="51" t="s">
        <v>167</v>
      </c>
      <c r="H18" s="119">
        <v>7</v>
      </c>
      <c r="I18" s="120">
        <v>36036278</v>
      </c>
      <c r="J18" s="71"/>
    </row>
    <row r="19" spans="2:10">
      <c r="B19" s="70"/>
      <c r="C19" s="51" t="s">
        <v>168</v>
      </c>
      <c r="H19" s="119">
        <v>13</v>
      </c>
      <c r="I19" s="120">
        <v>24888131</v>
      </c>
      <c r="J19" s="71"/>
    </row>
    <row r="20" spans="2:10">
      <c r="B20" s="70"/>
      <c r="C20" s="51" t="s">
        <v>169</v>
      </c>
      <c r="H20" s="119">
        <v>2</v>
      </c>
      <c r="I20" s="120">
        <v>3457331</v>
      </c>
      <c r="J20" s="71"/>
    </row>
    <row r="21" spans="2:10">
      <c r="B21" s="70"/>
      <c r="C21" s="51" t="s">
        <v>182</v>
      </c>
      <c r="H21" s="119">
        <v>5</v>
      </c>
      <c r="I21" s="120">
        <v>5752040</v>
      </c>
      <c r="J21" s="71"/>
    </row>
    <row r="22" spans="2:10">
      <c r="B22" s="70"/>
      <c r="C22" s="51" t="s">
        <v>149</v>
      </c>
      <c r="H22" s="119">
        <v>1</v>
      </c>
      <c r="I22" s="120">
        <v>1855387</v>
      </c>
      <c r="J22" s="71"/>
    </row>
    <row r="23" spans="2:10">
      <c r="B23" s="70"/>
      <c r="C23" s="51" t="s">
        <v>198</v>
      </c>
      <c r="H23" s="121">
        <v>2</v>
      </c>
      <c r="I23" s="122">
        <v>11802500</v>
      </c>
      <c r="J23" s="71"/>
    </row>
    <row r="24" spans="2:10" ht="13">
      <c r="B24" s="70"/>
      <c r="C24" s="72" t="s">
        <v>199</v>
      </c>
      <c r="D24" s="72"/>
      <c r="E24" s="72"/>
      <c r="F24" s="72"/>
      <c r="H24" s="119">
        <f>SUM(H18:H23)</f>
        <v>30</v>
      </c>
      <c r="I24" s="118">
        <f>(I18+I19+I20+I22+I23+I21)</f>
        <v>83791667</v>
      </c>
      <c r="J24" s="71"/>
    </row>
    <row r="25" spans="2:10" ht="13.5" thickBot="1">
      <c r="B25" s="70"/>
      <c r="C25" s="72"/>
      <c r="D25" s="72"/>
      <c r="H25" s="123"/>
      <c r="I25" s="124"/>
      <c r="J25" s="71"/>
    </row>
    <row r="26" spans="2:10" ht="15" thickTop="1">
      <c r="B26" s="70"/>
      <c r="C26" s="72"/>
      <c r="D26" s="72"/>
      <c r="F26" s="125"/>
      <c r="H26" s="126"/>
      <c r="I26" s="127"/>
      <c r="J26" s="71"/>
    </row>
    <row r="27" spans="2:10" ht="13">
      <c r="B27" s="70"/>
      <c r="C27" s="72"/>
      <c r="D27" s="72"/>
      <c r="H27" s="126"/>
      <c r="I27" s="127"/>
      <c r="J27" s="71"/>
    </row>
    <row r="28" spans="2:10" ht="13">
      <c r="B28" s="70"/>
      <c r="C28" s="72"/>
      <c r="D28" s="72"/>
      <c r="H28" s="126"/>
      <c r="I28" s="127"/>
      <c r="J28" s="71"/>
    </row>
    <row r="29" spans="2:10">
      <c r="B29" s="70"/>
      <c r="G29" s="126"/>
      <c r="H29" s="126"/>
      <c r="I29" s="126"/>
      <c r="J29" s="71"/>
    </row>
    <row r="30" spans="2:10" ht="13.5" thickBot="1">
      <c r="B30" s="70"/>
      <c r="C30" s="107"/>
      <c r="D30" s="107"/>
      <c r="G30" s="128" t="s">
        <v>178</v>
      </c>
      <c r="H30" s="107"/>
      <c r="I30" s="126"/>
      <c r="J30" s="71"/>
    </row>
    <row r="31" spans="2:10" ht="13">
      <c r="B31" s="70"/>
      <c r="C31" s="126" t="s">
        <v>11</v>
      </c>
      <c r="D31" s="126"/>
      <c r="G31" s="129" t="s">
        <v>200</v>
      </c>
      <c r="H31" s="126"/>
      <c r="I31" s="126"/>
      <c r="J31" s="71"/>
    </row>
    <row r="32" spans="2:10" ht="18.75" customHeight="1" thickBot="1">
      <c r="B32" s="105"/>
      <c r="C32" s="106"/>
      <c r="D32" s="106"/>
      <c r="E32" s="106"/>
      <c r="F32" s="106"/>
      <c r="G32" s="107"/>
      <c r="H32" s="107"/>
      <c r="I32" s="107"/>
      <c r="J32" s="10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2024-03-21T19:36:27Z</cp:lastPrinted>
  <dcterms:created xsi:type="dcterms:W3CDTF">2022-06-01T14:39:12Z</dcterms:created>
  <dcterms:modified xsi:type="dcterms:W3CDTF">2024-03-26T19:19:09Z</dcterms:modified>
</cp:coreProperties>
</file>