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esktop\NIT 800209710 SUB RED SUR OCCIDENTE BOSA\"/>
    </mc:Choice>
  </mc:AlternateContent>
  <xr:revisionPtr revIDLastSave="0" documentId="13_ncr:1_{5D0BA1C8-6478-43C4-AC61-8DD1C85406C9}" xr6:coauthVersionLast="47" xr6:coauthVersionMax="47" xr10:uidLastSave="{00000000-0000-0000-0000-000000000000}"/>
  <bookViews>
    <workbookView xWindow="-110" yWindow="-110" windowWidth="19420" windowHeight="10420" activeTab="1" xr2:uid="{ECB8C7C5-8A17-4B7B-A328-FFDAA6EB9A61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I23" i="4" s="1"/>
  <c r="I17" i="4" s="1"/>
  <c r="H23" i="4"/>
  <c r="H17" i="4" s="1"/>
  <c r="WUK6" i="4"/>
  <c r="I28" i="3"/>
  <c r="H28" i="3"/>
  <c r="I26" i="3"/>
  <c r="H26" i="3"/>
  <c r="I23" i="3"/>
  <c r="I31" i="3" s="1"/>
  <c r="H23" i="3"/>
  <c r="H31" i="3" s="1"/>
  <c r="J3" i="1" l="1"/>
  <c r="I3" i="1"/>
  <c r="H3" i="1"/>
</calcChain>
</file>

<file path=xl/sharedStrings.xml><?xml version="1.0" encoding="utf-8"?>
<sst xmlns="http://schemas.openxmlformats.org/spreadsheetml/2006/main" count="97" uniqueCount="66">
  <si>
    <t>NIT IPS</t>
  </si>
  <si>
    <t>Nombre IPS</t>
  </si>
  <si>
    <t>PREFIJO</t>
  </si>
  <si>
    <t>FACTURA</t>
  </si>
  <si>
    <t>FECHA FACTURA</t>
  </si>
  <si>
    <t>IPS Fecha radicado</t>
  </si>
  <si>
    <t>VIGENCIA</t>
  </si>
  <si>
    <t>VR FACTURA</t>
  </si>
  <si>
    <t>SALDO</t>
  </si>
  <si>
    <t>TOTAL</t>
  </si>
  <si>
    <t>Tipo de Contrato</t>
  </si>
  <si>
    <t>Sede / Ciudad</t>
  </si>
  <si>
    <t>Tipo de Prestación</t>
  </si>
  <si>
    <t>Numero de Contrato</t>
  </si>
  <si>
    <t>SUBRED SUR OCCIDENTE E.S.E.</t>
  </si>
  <si>
    <t>50050592</t>
  </si>
  <si>
    <t>EVENTO</t>
  </si>
  <si>
    <t>BOGOTA</t>
  </si>
  <si>
    <t>URGENCIAS</t>
  </si>
  <si>
    <t xml:space="preserve">Llave </t>
  </si>
  <si>
    <t>800209710_50050592</t>
  </si>
  <si>
    <t>Estado de Factura EPS 19/03/2024</t>
  </si>
  <si>
    <t xml:space="preserve">Factura no radicada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</si>
  <si>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</si>
  <si>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</si>
  <si>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</si>
  <si>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</si>
  <si>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</si>
  <si>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</si>
  <si>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</si>
  <si>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</si>
  <si>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</si>
  <si>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</si>
  <si>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</si>
  <si>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</si>
  <si>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</si>
  <si>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</si>
  <si>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</si>
  <si>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</si>
  <si>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</si>
  <si>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</si>
  <si>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</si>
  <si>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</si>
  <si>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</si>
  <si>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</si>
  <si>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</si>
  <si>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</si>
  <si>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</si>
  <si>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</si>
  <si>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</si>
  <si>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</si>
  <si>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</si>
  <si>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</si>
  <si>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</si>
  <si>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</si>
  <si>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</si>
  <si>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</si>
  <si>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</si>
  <si>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marzo 2024</t>
  </si>
  <si>
    <t>Señores: SUBRED SUR OCCIDENTE E.S.E. - BOSA</t>
  </si>
  <si>
    <t>NIT: 800209710</t>
  </si>
  <si>
    <t xml:space="preserve">Fernando Antonio Piraban Muñoz </t>
  </si>
  <si>
    <t xml:space="preserve">Ejecutivo de Cuenta </t>
  </si>
  <si>
    <t>A continuacion me permito remitir nuestra respuesta al estado de cartera presentado en la fecha: 13/03/2024</t>
  </si>
  <si>
    <t>Con Corte al dia: 29/02/2024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</si>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</sst>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5" fillId="3" borderId="1" xfId="2" applyFont="1" applyFill="1" applyBorder="1" applyAlignment="1">
      <alignment horizontal="center"/>
    </xf>
    <xf numFmtId="0" fontId="2" fillId="2" borderId="1" xfId="2" applyFont="1" applyBorder="1" applyAlignment="1">
      <alignment horizontal="center" wrapText="1"/>
    </xf>
    <xf numFmtId="1" fontId="2" fillId="2" borderId="1" xfId="2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0" fontId="3" fillId="0" borderId="1" xfId="0" applyFont="1" applyBorder="1"/>
    <xf numFmtId="14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64" fontId="5" fillId="3" borderId="1" xfId="1" applyNumberFormat="1" applyFont="1" applyFill="1" applyBorder="1"/>
    <xf numFmtId="0" fontId="3" fillId="0" borderId="0" xfId="0" applyFont="1"/>
    <xf numFmtId="1" fontId="0" fillId="0" borderId="0" xfId="0" applyNumberFormat="1" applyAlignment="1">
      <alignment horizontal="center"/>
    </xf>
    <xf numFmtId="164" fontId="0" fillId="0" borderId="0" xfId="1" applyNumberFormat="1" applyFont="1"/>
    <xf numFmtId="0" fontId="0" fillId="0" borderId="0" xfId="0" applyFill="1"/>
    <xf numFmtId="0" fontId="6" fillId="0" borderId="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wrapText="1"/>
    </xf>
    <xf numFmtId="1" fontId="6" fillId="0" borderId="1" xfId="2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0" fontId="7" fillId="0" borderId="1" xfId="0" applyFont="1" applyFill="1" applyBorder="1"/>
    <xf numFmtId="14" fontId="7" fillId="0" borderId="1" xfId="0" applyNumberFormat="1" applyFont="1" applyFill="1" applyBorder="1"/>
    <xf numFmtId="1" fontId="7" fillId="0" borderId="1" xfId="0" applyNumberFormat="1" applyFont="1" applyFill="1" applyBorder="1" applyAlignment="1">
      <alignment horizontal="center"/>
    </xf>
    <xf numFmtId="164" fontId="7" fillId="0" borderId="1" xfId="1" applyNumberFormat="1" applyFont="1" applyFill="1" applyBorder="1"/>
    <xf numFmtId="0" fontId="6" fillId="4" borderId="1" xfId="2" applyFont="1" applyFill="1" applyBorder="1" applyAlignment="1">
      <alignment horizontal="center"/>
    </xf>
    <xf numFmtId="0" fontId="6" fillId="5" borderId="1" xfId="2" applyFont="1" applyFill="1" applyBorder="1" applyAlignment="1">
      <alignment horizontal="center" wrapText="1"/>
    </xf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65" fontId="9" fillId="0" borderId="0" xfId="4" applyNumberFormat="1" applyFont="1"/>
    <xf numFmtId="0" fontId="8" fillId="0" borderId="0" xfId="4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9" fillId="0" borderId="0" xfId="3" applyNumberFormat="1" applyFont="1"/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7" fontId="9" fillId="0" borderId="0" xfId="5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68" fontId="9" fillId="0" borderId="0" xfId="4" applyNumberFormat="1" applyFont="1"/>
    <xf numFmtId="167" fontId="9" fillId="0" borderId="9" xfId="5" applyNumberFormat="1" applyFont="1" applyBorder="1" applyAlignment="1">
      <alignment horizontal="center"/>
    </xf>
    <xf numFmtId="168" fontId="9" fillId="0" borderId="9" xfId="3" applyNumberFormat="1" applyFont="1" applyBorder="1" applyAlignment="1">
      <alignment horizontal="right"/>
    </xf>
    <xf numFmtId="167" fontId="10" fillId="0" borderId="0" xfId="3" applyNumberFormat="1" applyFont="1" applyAlignment="1">
      <alignment horizontal="right"/>
    </xf>
    <xf numFmtId="168" fontId="10" fillId="0" borderId="0" xfId="3" applyNumberFormat="1" applyFont="1" applyAlignment="1">
      <alignment horizontal="right"/>
    </xf>
    <xf numFmtId="0" fontId="11" fillId="0" borderId="0" xfId="4" applyFont="1"/>
    <xf numFmtId="167" fontId="8" fillId="0" borderId="9" xfId="5" applyNumberFormat="1" applyFont="1" applyBorder="1" applyAlignment="1">
      <alignment horizontal="center"/>
    </xf>
    <xf numFmtId="168" fontId="8" fillId="0" borderId="9" xfId="3" applyNumberFormat="1" applyFont="1" applyBorder="1" applyAlignment="1">
      <alignment horizontal="right"/>
    </xf>
    <xf numFmtId="0" fontId="8" fillId="0" borderId="7" xfId="4" applyBorder="1"/>
    <xf numFmtId="167" fontId="8" fillId="0" borderId="0" xfId="3" applyNumberFormat="1" applyFont="1" applyAlignment="1">
      <alignment horizontal="right"/>
    </xf>
    <xf numFmtId="167" fontId="11" fillId="0" borderId="13" xfId="5" applyNumberFormat="1" applyFont="1" applyBorder="1" applyAlignment="1">
      <alignment horizontal="center"/>
    </xf>
    <xf numFmtId="168" fontId="11" fillId="0" borderId="13" xfId="3" applyNumberFormat="1" applyFont="1" applyBorder="1" applyAlignment="1">
      <alignment horizontal="right"/>
    </xf>
    <xf numFmtId="169" fontId="8" fillId="0" borderId="0" xfId="4" applyNumberFormat="1"/>
    <xf numFmtId="166" fontId="8" fillId="0" borderId="0" xfId="5" applyFont="1"/>
    <xf numFmtId="168" fontId="8" fillId="0" borderId="0" xfId="3" applyNumberFormat="1" applyFont="1"/>
    <xf numFmtId="169" fontId="11" fillId="0" borderId="9" xfId="4" applyNumberFormat="1" applyFont="1" applyBorder="1"/>
    <xf numFmtId="169" fontId="8" fillId="0" borderId="9" xfId="4" applyNumberFormat="1" applyBorder="1"/>
    <xf numFmtId="166" fontId="11" fillId="0" borderId="9" xfId="5" applyFont="1" applyBorder="1"/>
    <xf numFmtId="168" fontId="8" fillId="0" borderId="9" xfId="3" applyNumberFormat="1" applyFont="1" applyBorder="1"/>
    <xf numFmtId="169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169" fontId="9" fillId="0" borderId="9" xfId="4" applyNumberFormat="1" applyFont="1" applyBorder="1"/>
    <xf numFmtId="0" fontId="9" fillId="0" borderId="10" xfId="4" applyFont="1" applyBorder="1"/>
    <xf numFmtId="0" fontId="10" fillId="0" borderId="6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9" fillId="6" borderId="0" xfId="4" applyFont="1" applyFill="1"/>
    <xf numFmtId="0" fontId="10" fillId="0" borderId="0" xfId="4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14" xfId="1" applyNumberFormat="1" applyFont="1" applyBorder="1" applyAlignment="1">
      <alignment horizontal="center"/>
    </xf>
    <xf numFmtId="170" fontId="9" fillId="0" borderId="14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0" fontId="0" fillId="0" borderId="0" xfId="4" applyFont="1"/>
    <xf numFmtId="169" fontId="9" fillId="0" borderId="0" xfId="4" applyNumberFormat="1" applyFont="1"/>
    <xf numFmtId="169" fontId="9" fillId="0" borderId="0" xfId="4" applyNumberFormat="1" applyFont="1" applyAlignment="1">
      <alignment horizontal="right"/>
    </xf>
    <xf numFmtId="169" fontId="10" fillId="0" borderId="9" xfId="4" applyNumberFormat="1" applyFont="1" applyBorder="1"/>
    <xf numFmtId="169" fontId="10" fillId="0" borderId="0" xfId="4" applyNumberFormat="1" applyFont="1"/>
    <xf numFmtId="0" fontId="11" fillId="0" borderId="9" xfId="4" applyFont="1" applyBorder="1"/>
  </cellXfs>
  <cellStyles count="6">
    <cellStyle name="Énfasis1" xfId="2" builtinId="29"/>
    <cellStyle name="Millares" xfId="1" builtinId="3"/>
    <cellStyle name="Millares 2" xfId="5" xr:uid="{27CF5B34-B68D-4CAD-88C6-BBE6F9A02608}"/>
    <cellStyle name="Moneda" xfId="3" builtinId="4"/>
    <cellStyle name="Normal" xfId="0" builtinId="0"/>
    <cellStyle name="Normal 2 2" xfId="4" xr:uid="{4A9AB665-3465-4B3B-8958-D66FC8E43C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F034C9B-131F-416F-97E8-E38F87528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98CF8C-806C-45B6-AFA7-70E3205AE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9D314F5-0B80-48CD-B1F2-4BF4DA5F4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99728D3-98C7-42D4-BEC9-A3E448FB2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F314-EC42-4BD2-8834-0315EB45A678}">
  <dimension ref="A1:N3"/>
  <sheetViews>
    <sheetView workbookViewId="0">
      <selection sqref="A1:XFD3"/>
    </sheetView>
  </sheetViews>
  <sheetFormatPr baseColWidth="10" defaultRowHeight="14.5" x14ac:dyDescent="0.35"/>
  <cols>
    <col min="2" max="2" width="27.7265625" bestFit="1" customWidth="1"/>
    <col min="7" max="7" width="9.7265625" style="14" bestFit="1" customWidth="1"/>
    <col min="8" max="9" width="15.54296875" style="15" bestFit="1" customWidth="1"/>
    <col min="10" max="10" width="16.7265625" style="15" bestFit="1" customWidth="1"/>
  </cols>
  <sheetData>
    <row r="1" spans="1:14" ht="35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5">
      <c r="A2" s="5">
        <v>800209710</v>
      </c>
      <c r="B2" s="5" t="s">
        <v>14</v>
      </c>
      <c r="C2" s="5" t="s">
        <v>15</v>
      </c>
      <c r="D2" s="5">
        <v>50050592</v>
      </c>
      <c r="E2" s="6">
        <v>42767</v>
      </c>
      <c r="F2" s="6">
        <v>42815</v>
      </c>
      <c r="G2" s="7">
        <v>2017</v>
      </c>
      <c r="H2" s="8">
        <v>292710</v>
      </c>
      <c r="I2" s="8">
        <v>292710</v>
      </c>
      <c r="J2" s="8">
        <v>292710</v>
      </c>
      <c r="K2" s="5" t="s">
        <v>16</v>
      </c>
      <c r="L2" s="5" t="s">
        <v>17</v>
      </c>
      <c r="M2" s="5" t="s">
        <v>18</v>
      </c>
      <c r="N2" s="5"/>
    </row>
    <row r="3" spans="1:14" s="13" customFormat="1" x14ac:dyDescent="0.35">
      <c r="A3" s="9" t="s">
        <v>9</v>
      </c>
      <c r="B3" s="9"/>
      <c r="C3" s="9"/>
      <c r="D3" s="9"/>
      <c r="E3" s="10"/>
      <c r="F3" s="10"/>
      <c r="G3" s="11"/>
      <c r="H3" s="12">
        <f>SUM(H2:H2)</f>
        <v>292710</v>
      </c>
      <c r="I3" s="12">
        <f>SUM(I2:I2)</f>
        <v>292710</v>
      </c>
      <c r="J3" s="12">
        <f>SUM(J2:J2)</f>
        <v>292710</v>
      </c>
      <c r="K3" s="9"/>
      <c r="L3" s="9"/>
      <c r="M3" s="9"/>
      <c r="N3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BF3D-2F4D-4DA5-A999-834AEA286695}">
  <dimension ref="A1:P2"/>
  <sheetViews>
    <sheetView tabSelected="1" workbookViewId="0">
      <selection activeCell="A2" sqref="A2"/>
    </sheetView>
  </sheetViews>
  <sheetFormatPr baseColWidth="10" defaultRowHeight="14.5" x14ac:dyDescent="0.35"/>
  <cols>
    <col min="1" max="1" width="8.1796875" style="16" bestFit="1" customWidth="1"/>
    <col min="2" max="2" width="22.26953125" style="16" bestFit="1" customWidth="1"/>
    <col min="3" max="3" width="7.36328125" style="16" bestFit="1" customWidth="1"/>
    <col min="4" max="4" width="8" style="16" bestFit="1" customWidth="1"/>
    <col min="5" max="5" width="15.54296875" style="16" bestFit="1" customWidth="1"/>
    <col min="6" max="6" width="8" style="16" bestFit="1" customWidth="1"/>
    <col min="7" max="7" width="8.453125" style="16" bestFit="1" customWidth="1"/>
    <col min="8" max="8" width="8.26953125" style="16" bestFit="1" customWidth="1"/>
    <col min="9" max="9" width="11.81640625" style="16" bestFit="1" customWidth="1"/>
    <col min="10" max="11" width="7.26953125" style="16" bestFit="1" customWidth="1"/>
    <col min="12" max="12" width="7.36328125" style="16" bestFit="1" customWidth="1"/>
    <col min="13" max="13" width="6.7265625" style="16" bestFit="1" customWidth="1"/>
    <col min="14" max="14" width="8.81640625" style="16" bestFit="1" customWidth="1"/>
    <col min="15" max="15" width="13.81640625" style="16" bestFit="1" customWidth="1"/>
    <col min="16" max="16384" width="10.90625" style="16"/>
  </cols>
  <sheetData>
    <row r="1" spans="1:16" ht="35.25" customHeight="1" x14ac:dyDescent="0.35">
      <c r="A1" s="17" t="s">
        <v>0</v>
      </c>
      <c r="B1" s="17" t="s">
        <v>1</v>
      </c>
      <c r="C1" s="17" t="s">
        <v>2</v>
      </c>
      <c r="D1" s="17" t="s">
        <v>3</v>
      </c>
      <c r="E1" s="25" t="s">
        <v>19</v>
      </c>
      <c r="F1" s="18" t="s">
        <v>4</v>
      </c>
      <c r="G1" s="18" t="s">
        <v>5</v>
      </c>
      <c r="H1" s="19" t="s">
        <v>6</v>
      </c>
      <c r="I1" s="20" t="s">
        <v>7</v>
      </c>
      <c r="J1" s="20" t="s">
        <v>8</v>
      </c>
      <c r="K1" s="20" t="s">
        <v>9</v>
      </c>
      <c r="L1" s="18" t="s">
        <v>10</v>
      </c>
      <c r="M1" s="18" t="s">
        <v>11</v>
      </c>
      <c r="N1" s="18" t="s">
        <v>12</v>
      </c>
      <c r="O1" s="26" t="s">
        <v>21</v>
      </c>
      <c r="P1" s="18" t="s">
        <v>23</v>
      </c>
    </row>
    <row r="2" spans="1:16" x14ac:dyDescent="0.35">
      <c r="A2" s="21">
        <v>800209710</v>
      </c>
      <c r="B2" s="21" t="s">
        <v>14</v>
      </c>
      <c r="C2" s="21" t="s">
        <v>15</v>
      </c>
      <c r="D2" s="21">
        <v>50050592</v>
      </c>
      <c r="E2" s="21" t="s">
        <v>20</v>
      </c>
      <c r="F2" s="22">
        <v>42767</v>
      </c>
      <c r="G2" s="22">
        <v>42815</v>
      </c>
      <c r="H2" s="23">
        <v>2017</v>
      </c>
      <c r="I2" s="24">
        <v>292710</v>
      </c>
      <c r="J2" s="24">
        <v>292710</v>
      </c>
      <c r="K2" s="24">
        <v>292710</v>
      </c>
      <c r="L2" s="21" t="s">
        <v>16</v>
      </c>
      <c r="M2" s="21" t="s">
        <v>17</v>
      </c>
      <c r="N2" s="21" t="s">
        <v>18</v>
      </c>
      <c r="O2" s="21" t="s">
        <v>22</v>
      </c>
      <c r="P2" s="22">
        <v>45351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E024A-11FB-405F-867D-2AEB8A581F0F}">
  <dimension ref="B1:N44"/>
  <sheetViews>
    <sheetView showGridLines="0" zoomScale="80" zoomScaleNormal="80" workbookViewId="0">
      <selection activeCell="C38" sqref="C38:C39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24</v>
      </c>
      <c r="E2" s="31"/>
      <c r="F2" s="31"/>
      <c r="G2" s="31"/>
      <c r="H2" s="31"/>
      <c r="I2" s="32"/>
      <c r="J2" s="33" t="s">
        <v>25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26</v>
      </c>
      <c r="E4" s="31"/>
      <c r="F4" s="31"/>
      <c r="G4" s="31"/>
      <c r="H4" s="31"/>
      <c r="I4" s="32"/>
      <c r="J4" s="33" t="s">
        <v>27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58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59</v>
      </c>
      <c r="J11" s="47"/>
    </row>
    <row r="12" spans="2:10" ht="13" x14ac:dyDescent="0.3">
      <c r="B12" s="46"/>
      <c r="C12" s="48" t="s">
        <v>60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63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64</v>
      </c>
      <c r="D16" s="49"/>
      <c r="G16" s="51"/>
      <c r="H16" s="53" t="s">
        <v>28</v>
      </c>
      <c r="I16" s="53" t="s">
        <v>29</v>
      </c>
      <c r="J16" s="47"/>
    </row>
    <row r="17" spans="2:14" ht="13" x14ac:dyDescent="0.3">
      <c r="B17" s="46"/>
      <c r="C17" s="48" t="s">
        <v>30</v>
      </c>
      <c r="D17" s="48"/>
      <c r="E17" s="48"/>
      <c r="F17" s="48"/>
      <c r="G17" s="51"/>
      <c r="H17" s="54">
        <v>1</v>
      </c>
      <c r="I17" s="55">
        <v>292710</v>
      </c>
      <c r="J17" s="47"/>
    </row>
    <row r="18" spans="2:14" x14ac:dyDescent="0.25">
      <c r="B18" s="46"/>
      <c r="C18" s="27" t="s">
        <v>31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32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33</v>
      </c>
      <c r="H20" s="59">
        <v>1</v>
      </c>
      <c r="I20" s="60">
        <v>292710</v>
      </c>
      <c r="J20" s="47"/>
    </row>
    <row r="21" spans="2:14" x14ac:dyDescent="0.25">
      <c r="B21" s="46"/>
      <c r="C21" s="27" t="s">
        <v>34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35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36</v>
      </c>
      <c r="D23" s="48"/>
      <c r="E23" s="48"/>
      <c r="F23" s="48"/>
      <c r="H23" s="64">
        <f>H18+H19+H20+H21+H22</f>
        <v>1</v>
      </c>
      <c r="I23" s="65">
        <f>I18+I19+I20+I21+I22</f>
        <v>292710</v>
      </c>
      <c r="J23" s="47"/>
    </row>
    <row r="24" spans="2:14" x14ac:dyDescent="0.25">
      <c r="B24" s="46"/>
      <c r="C24" s="27" t="s">
        <v>37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38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39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40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41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42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</v>
      </c>
      <c r="I31" s="58">
        <f>I23+I26+I28</f>
        <v>292710</v>
      </c>
      <c r="J31" s="69"/>
    </row>
    <row r="32" spans="2:14" ht="9.75" customHeight="1" x14ac:dyDescent="0.35">
      <c r="B32" s="46"/>
      <c r="C32" s="51"/>
      <c r="D32" s="51"/>
      <c r="E32" s="51"/>
      <c r="F32" s="51"/>
      <c r="G32" s="73"/>
      <c r="H32" s="74"/>
      <c r="I32" s="75"/>
      <c r="J32" s="69"/>
      <c r="L32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61</v>
      </c>
      <c r="D38" s="73"/>
      <c r="E38" s="51"/>
      <c r="F38" s="51"/>
      <c r="G38" s="51"/>
      <c r="H38" s="80" t="s">
        <v>43</v>
      </c>
      <c r="I38" s="73"/>
      <c r="J38" s="69"/>
    </row>
    <row r="39" spans="2:10" ht="13" x14ac:dyDescent="0.3">
      <c r="B39" s="46"/>
      <c r="C39" s="66" t="s">
        <v>62</v>
      </c>
      <c r="D39" s="51"/>
      <c r="E39" s="51"/>
      <c r="F39" s="51"/>
      <c r="G39" s="51"/>
      <c r="H39" s="66" t="s">
        <v>44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45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46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4CDA0-B8DE-4B5C-B78C-D8A1AEA75CEA}">
  <dimension ref="B1:WUK31"/>
  <sheetViews>
    <sheetView showGridLines="0" topLeftCell="A10" zoomScale="80" zoomScaleNormal="80" zoomScaleSheetLayoutView="100" workbookViewId="0">
      <selection activeCell="F21" sqref="F21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47</v>
      </c>
      <c r="E2" s="31"/>
      <c r="F2" s="31"/>
      <c r="G2" s="31"/>
      <c r="H2" s="31"/>
      <c r="I2" s="32"/>
      <c r="J2" s="33" t="s">
        <v>25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48</v>
      </c>
    </row>
    <row r="5" spans="2:10 16102:16105" ht="13" x14ac:dyDescent="0.25">
      <c r="B5" s="34"/>
      <c r="C5" s="35"/>
      <c r="D5" s="86" t="s">
        <v>49</v>
      </c>
      <c r="E5" s="87"/>
      <c r="F5" s="87"/>
      <c r="G5" s="87"/>
      <c r="H5" s="87"/>
      <c r="I5" s="88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50</v>
      </c>
      <c r="WUJ6" s="27" t="s">
        <v>51</v>
      </c>
      <c r="WUK6" s="50">
        <f ca="1">+TODAY()</f>
        <v>45370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58</v>
      </c>
      <c r="D9" s="50"/>
      <c r="E9" s="49"/>
      <c r="J9" s="47"/>
    </row>
    <row r="10" spans="2:10 16102:16105" x14ac:dyDescent="0.25">
      <c r="B10" s="46"/>
      <c r="J10" s="47"/>
    </row>
    <row r="11" spans="2:10 16102:16105" ht="13" x14ac:dyDescent="0.3">
      <c r="B11" s="46"/>
      <c r="C11" s="48" t="s">
        <v>59</v>
      </c>
      <c r="J11" s="47"/>
    </row>
    <row r="12" spans="2:10 16102:16105" ht="13" x14ac:dyDescent="0.3">
      <c r="B12" s="46"/>
      <c r="C12" s="48" t="s">
        <v>60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52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89" t="s">
        <v>65</v>
      </c>
      <c r="D16" s="49"/>
      <c r="H16" s="90" t="s">
        <v>53</v>
      </c>
      <c r="I16" s="90" t="s">
        <v>54</v>
      </c>
      <c r="J16" s="47"/>
    </row>
    <row r="17" spans="2:10" ht="13" x14ac:dyDescent="0.3">
      <c r="B17" s="46"/>
      <c r="C17" s="48" t="s">
        <v>30</v>
      </c>
      <c r="D17" s="48"/>
      <c r="E17" s="48"/>
      <c r="F17" s="48"/>
      <c r="H17" s="91">
        <f>H23</f>
        <v>1</v>
      </c>
      <c r="I17" s="92">
        <f>I23</f>
        <v>292710</v>
      </c>
      <c r="J17" s="47"/>
    </row>
    <row r="18" spans="2:10" x14ac:dyDescent="0.25">
      <c r="B18" s="46"/>
      <c r="C18" s="27" t="s">
        <v>31</v>
      </c>
      <c r="H18" s="93">
        <v>0</v>
      </c>
      <c r="I18" s="94">
        <v>0</v>
      </c>
      <c r="J18" s="47"/>
    </row>
    <row r="19" spans="2:10" x14ac:dyDescent="0.25">
      <c r="B19" s="46"/>
      <c r="C19" s="27" t="s">
        <v>32</v>
      </c>
      <c r="H19" s="93">
        <v>0</v>
      </c>
      <c r="I19" s="94">
        <v>0</v>
      </c>
      <c r="J19" s="47"/>
    </row>
    <row r="20" spans="2:10" x14ac:dyDescent="0.25">
      <c r="B20" s="46"/>
      <c r="C20" s="27" t="s">
        <v>33</v>
      </c>
      <c r="H20" s="93">
        <v>1</v>
      </c>
      <c r="I20" s="94">
        <f>'FOR-CSA-018 '!I20</f>
        <v>292710</v>
      </c>
      <c r="J20" s="47"/>
    </row>
    <row r="21" spans="2:10" x14ac:dyDescent="0.25">
      <c r="B21" s="46"/>
      <c r="C21" s="27" t="s">
        <v>34</v>
      </c>
      <c r="H21" s="93">
        <v>0</v>
      </c>
      <c r="I21" s="94">
        <v>0</v>
      </c>
      <c r="J21" s="47"/>
    </row>
    <row r="22" spans="2:10" x14ac:dyDescent="0.25">
      <c r="B22" s="46"/>
      <c r="C22" s="27" t="s">
        <v>55</v>
      </c>
      <c r="H22" s="95">
        <v>0</v>
      </c>
      <c r="I22" s="96">
        <v>0</v>
      </c>
      <c r="J22" s="47"/>
    </row>
    <row r="23" spans="2:10" ht="13" x14ac:dyDescent="0.3">
      <c r="B23" s="46"/>
      <c r="C23" s="48" t="s">
        <v>56</v>
      </c>
      <c r="D23" s="48"/>
      <c r="E23" s="48"/>
      <c r="F23" s="48"/>
      <c r="H23" s="93">
        <f>SUM(H18:H22)</f>
        <v>1</v>
      </c>
      <c r="I23" s="92">
        <f>(I18+I19+I20+I21+I22)</f>
        <v>292710</v>
      </c>
      <c r="J23" s="47"/>
    </row>
    <row r="24" spans="2:10" ht="13.5" thickBot="1" x14ac:dyDescent="0.35">
      <c r="B24" s="46"/>
      <c r="C24" s="48"/>
      <c r="D24" s="48"/>
      <c r="H24" s="97"/>
      <c r="I24" s="98"/>
      <c r="J24" s="47"/>
    </row>
    <row r="25" spans="2:10" ht="15" thickTop="1" x14ac:dyDescent="0.35">
      <c r="B25" s="46"/>
      <c r="C25" s="48"/>
      <c r="D25" s="48"/>
      <c r="F25" s="99"/>
      <c r="H25" s="100"/>
      <c r="I25" s="101"/>
      <c r="J25" s="47"/>
    </row>
    <row r="26" spans="2:10" ht="13" x14ac:dyDescent="0.3">
      <c r="B26" s="46"/>
      <c r="C26" s="48"/>
      <c r="D26" s="48"/>
      <c r="H26" s="100"/>
      <c r="I26" s="101"/>
      <c r="J26" s="47"/>
    </row>
    <row r="27" spans="2:10" ht="13" x14ac:dyDescent="0.3">
      <c r="B27" s="46"/>
      <c r="C27" s="48"/>
      <c r="D27" s="48"/>
      <c r="H27" s="100"/>
      <c r="I27" s="101"/>
      <c r="J27" s="47"/>
    </row>
    <row r="28" spans="2:10" x14ac:dyDescent="0.25">
      <c r="B28" s="46"/>
      <c r="G28" s="100"/>
      <c r="H28" s="100"/>
      <c r="I28" s="100"/>
      <c r="J28" s="47"/>
    </row>
    <row r="29" spans="2:10" ht="13.5" thickBot="1" x14ac:dyDescent="0.35">
      <c r="B29" s="46"/>
      <c r="C29" s="104" t="s">
        <v>61</v>
      </c>
      <c r="D29" s="84"/>
      <c r="G29" s="102" t="s">
        <v>44</v>
      </c>
      <c r="H29" s="84"/>
      <c r="I29" s="100"/>
      <c r="J29" s="47"/>
    </row>
    <row r="30" spans="2:10" ht="13" x14ac:dyDescent="0.3">
      <c r="B30" s="46"/>
      <c r="C30" s="66" t="s">
        <v>62</v>
      </c>
      <c r="D30" s="100"/>
      <c r="G30" s="103" t="s">
        <v>57</v>
      </c>
      <c r="H30" s="100"/>
      <c r="I30" s="100"/>
      <c r="J30" s="47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cp:lastPrinted>2024-03-19T21:07:09Z</cp:lastPrinted>
  <dcterms:created xsi:type="dcterms:W3CDTF">2024-03-19T20:46:41Z</dcterms:created>
  <dcterms:modified xsi:type="dcterms:W3CDTF">2024-03-19T21:07:17Z</dcterms:modified>
</cp:coreProperties>
</file>