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0203189 ORTOPEDICA AMERICANA LTD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FACTURA'!$A$2:$AA$145</definedName>
  </definedNames>
  <calcPr calcId="152511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H23" i="5"/>
  <c r="H17" i="5" s="1"/>
  <c r="I17" i="5"/>
  <c r="WUK6" i="5"/>
  <c r="I28" i="4"/>
  <c r="H28" i="4"/>
  <c r="I26" i="4"/>
  <c r="H26" i="4"/>
  <c r="I23" i="4"/>
  <c r="I31" i="4" s="1"/>
  <c r="H23" i="4"/>
  <c r="H31" i="4" s="1"/>
  <c r="V1" i="2"/>
  <c r="P1" i="2"/>
  <c r="O1" i="2"/>
  <c r="X1" i="2"/>
  <c r="G8" i="3"/>
  <c r="U1" i="2" l="1"/>
  <c r="T1" i="2"/>
  <c r="S1" i="2"/>
  <c r="N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<sst xmlns="http://schemas.openxmlformats.org/spreadsheetml/2006/main" count="1893" uniqueCount="557">
  <si>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</si>
  <si>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</si>
  <si>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</si>
  <si>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</si>
  <si>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</si>
  <si>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</si>
  <si>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</si>
  <si>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</si>
  <si>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</si>
  <si>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</si>
  <si>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</si>
  <si>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</si>
  <si>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</si>
  <si>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AMBULATORIO</t>
  </si>
  <si>
    <t>ORTOPEDICA AMERICANA LTDA</t>
  </si>
  <si>
    <t>OA</t>
  </si>
  <si>
    <t>2058</t>
  </si>
  <si>
    <t>3961</t>
  </si>
  <si>
    <t>3962</t>
  </si>
  <si>
    <t>3963</t>
  </si>
  <si>
    <t>3990</t>
  </si>
  <si>
    <t>3993</t>
  </si>
  <si>
    <t>3994</t>
  </si>
  <si>
    <t>3995</t>
  </si>
  <si>
    <t>3996</t>
  </si>
  <si>
    <t>3998</t>
  </si>
  <si>
    <t>4974</t>
  </si>
  <si>
    <t>5091</t>
  </si>
  <si>
    <t>5095</t>
  </si>
  <si>
    <t>5610</t>
  </si>
  <si>
    <t>5612</t>
  </si>
  <si>
    <t>5974</t>
  </si>
  <si>
    <t>6036</t>
  </si>
  <si>
    <t>6413</t>
  </si>
  <si>
    <t>7088</t>
  </si>
  <si>
    <t>7297</t>
  </si>
  <si>
    <t>7423</t>
  </si>
  <si>
    <t>7422</t>
  </si>
  <si>
    <t>8215</t>
  </si>
  <si>
    <t>8380</t>
  </si>
  <si>
    <t>8450</t>
  </si>
  <si>
    <t>8452</t>
  </si>
  <si>
    <t>8487</t>
  </si>
  <si>
    <t>8799</t>
  </si>
  <si>
    <t>9041</t>
  </si>
  <si>
    <t>9042</t>
  </si>
  <si>
    <t>9045</t>
  </si>
  <si>
    <t>9047</t>
  </si>
  <si>
    <t>9088</t>
  </si>
  <si>
    <t>9089</t>
  </si>
  <si>
    <t>9090</t>
  </si>
  <si>
    <t>9091</t>
  </si>
  <si>
    <t>9093</t>
  </si>
  <si>
    <t>9094</t>
  </si>
  <si>
    <t>9095</t>
  </si>
  <si>
    <t>10048</t>
  </si>
  <si>
    <t>10049</t>
  </si>
  <si>
    <t>10050</t>
  </si>
  <si>
    <t>10051</t>
  </si>
  <si>
    <t>10052</t>
  </si>
  <si>
    <t>10053</t>
  </si>
  <si>
    <t>10054</t>
  </si>
  <si>
    <t>10055</t>
  </si>
  <si>
    <t>10056</t>
  </si>
  <si>
    <t>10057</t>
  </si>
  <si>
    <t>10499</t>
  </si>
  <si>
    <t>11627</t>
  </si>
  <si>
    <t>11632</t>
  </si>
  <si>
    <t>12359</t>
  </si>
  <si>
    <t>12622</t>
  </si>
  <si>
    <t>12746</t>
  </si>
  <si>
    <t>13085</t>
  </si>
  <si>
    <t>13084</t>
  </si>
  <si>
    <t>13080</t>
  </si>
  <si>
    <t>13073</t>
  </si>
  <si>
    <t>13071</t>
  </si>
  <si>
    <t>13078</t>
  </si>
  <si>
    <t>13074</t>
  </si>
  <si>
    <t>13086</t>
  </si>
  <si>
    <t>13229</t>
  </si>
  <si>
    <t>13232</t>
  </si>
  <si>
    <t>13231</t>
  </si>
  <si>
    <t>13387</t>
  </si>
  <si>
    <t>13386</t>
  </si>
  <si>
    <t>13542</t>
  </si>
  <si>
    <t>13537</t>
  </si>
  <si>
    <t>13687</t>
  </si>
  <si>
    <t>13686</t>
  </si>
  <si>
    <t>13685</t>
  </si>
  <si>
    <t>13684</t>
  </si>
  <si>
    <t>13683</t>
  </si>
  <si>
    <t>13682</t>
  </si>
  <si>
    <t>13824</t>
  </si>
  <si>
    <t>13834</t>
  </si>
  <si>
    <t>13963</t>
  </si>
  <si>
    <t>13958</t>
  </si>
  <si>
    <t>13959</t>
  </si>
  <si>
    <t>13956</t>
  </si>
  <si>
    <t>13960</t>
  </si>
  <si>
    <t>13961</t>
  </si>
  <si>
    <t>13943</t>
  </si>
  <si>
    <t>13962</t>
  </si>
  <si>
    <t>13955</t>
  </si>
  <si>
    <t>13957</t>
  </si>
  <si>
    <t>14087</t>
  </si>
  <si>
    <t>14084</t>
  </si>
  <si>
    <t>14085</t>
  </si>
  <si>
    <t>14086</t>
  </si>
  <si>
    <t>14083</t>
  </si>
  <si>
    <t>14098</t>
  </si>
  <si>
    <t>14104</t>
  </si>
  <si>
    <t>14097</t>
  </si>
  <si>
    <t>14101</t>
  </si>
  <si>
    <t>14100</t>
  </si>
  <si>
    <t>14102</t>
  </si>
  <si>
    <t>14103</t>
  </si>
  <si>
    <t>14099</t>
  </si>
  <si>
    <t>14105</t>
  </si>
  <si>
    <t>14096</t>
  </si>
  <si>
    <t>14088</t>
  </si>
  <si>
    <t>14095</t>
  </si>
  <si>
    <t>14090</t>
  </si>
  <si>
    <t>14091</t>
  </si>
  <si>
    <t>14092</t>
  </si>
  <si>
    <t>14093</t>
  </si>
  <si>
    <t>14094</t>
  </si>
  <si>
    <t>14110</t>
  </si>
  <si>
    <t>14107</t>
  </si>
  <si>
    <t>14106</t>
  </si>
  <si>
    <t>14109</t>
  </si>
  <si>
    <t>14111</t>
  </si>
  <si>
    <t>14108</t>
  </si>
  <si>
    <t>14112</t>
  </si>
  <si>
    <t>14113</t>
  </si>
  <si>
    <t>14114</t>
  </si>
  <si>
    <t>14115</t>
  </si>
  <si>
    <t>14116</t>
  </si>
  <si>
    <t>14117</t>
  </si>
  <si>
    <t>14118</t>
  </si>
  <si>
    <t>14273</t>
  </si>
  <si>
    <t>14275</t>
  </si>
  <si>
    <t>14276</t>
  </si>
  <si>
    <t>14277</t>
  </si>
  <si>
    <t>14274</t>
  </si>
  <si>
    <t>14286</t>
  </si>
  <si>
    <t>14279</t>
  </si>
  <si>
    <t>14280</t>
  </si>
  <si>
    <t>14281</t>
  </si>
  <si>
    <t>14282</t>
  </si>
  <si>
    <t>14287</t>
  </si>
  <si>
    <t>14283</t>
  </si>
  <si>
    <t>14284</t>
  </si>
  <si>
    <t>14285</t>
  </si>
  <si>
    <t>14278</t>
  </si>
  <si>
    <t>14289</t>
  </si>
  <si>
    <t>14288</t>
  </si>
  <si>
    <t>14292</t>
  </si>
  <si>
    <t>14291</t>
  </si>
  <si>
    <t>14299</t>
  </si>
  <si>
    <t>CALI</t>
  </si>
  <si>
    <t>SETT</t>
  </si>
  <si>
    <t>Alf+Fact</t>
  </si>
  <si>
    <t>Llave</t>
  </si>
  <si>
    <t>OA2058</t>
  </si>
  <si>
    <t>OA3961</t>
  </si>
  <si>
    <t>OA3962</t>
  </si>
  <si>
    <t>OA3963</t>
  </si>
  <si>
    <t>OA3990</t>
  </si>
  <si>
    <t>OA3993</t>
  </si>
  <si>
    <t>OA3994</t>
  </si>
  <si>
    <t>OA3995</t>
  </si>
  <si>
    <t>OA3996</t>
  </si>
  <si>
    <t>OA3998</t>
  </si>
  <si>
    <t>OA4974</t>
  </si>
  <si>
    <t>OA5091</t>
  </si>
  <si>
    <t>OA5095</t>
  </si>
  <si>
    <t>OA5610</t>
  </si>
  <si>
    <t>OA5612</t>
  </si>
  <si>
    <t>OA5974</t>
  </si>
  <si>
    <t>OA6036</t>
  </si>
  <si>
    <t>OA6413</t>
  </si>
  <si>
    <t>SETT7088</t>
  </si>
  <si>
    <t>SETT7297</t>
  </si>
  <si>
    <t>SETT7423</t>
  </si>
  <si>
    <t>SETT7422</t>
  </si>
  <si>
    <t>OA8215</t>
  </si>
  <si>
    <t>OA8380</t>
  </si>
  <si>
    <t>OA8450</t>
  </si>
  <si>
    <t>OA8452</t>
  </si>
  <si>
    <t>OA8487</t>
  </si>
  <si>
    <t>OA8799</t>
  </si>
  <si>
    <t>OA9041</t>
  </si>
  <si>
    <t>OA9042</t>
  </si>
  <si>
    <t>OA9045</t>
  </si>
  <si>
    <t>OA9047</t>
  </si>
  <si>
    <t>OA9088</t>
  </si>
  <si>
    <t>OA9089</t>
  </si>
  <si>
    <t>OA9090</t>
  </si>
  <si>
    <t>OA9091</t>
  </si>
  <si>
    <t>OA9093</t>
  </si>
  <si>
    <t>OA9094</t>
  </si>
  <si>
    <t>OA9095</t>
  </si>
  <si>
    <t>OA10048</t>
  </si>
  <si>
    <t>OA10049</t>
  </si>
  <si>
    <t>OA10050</t>
  </si>
  <si>
    <t>OA10051</t>
  </si>
  <si>
    <t>OA10052</t>
  </si>
  <si>
    <t>OA10053</t>
  </si>
  <si>
    <t>OA10054</t>
  </si>
  <si>
    <t>OA10055</t>
  </si>
  <si>
    <t>OA10056</t>
  </si>
  <si>
    <t>OA10057</t>
  </si>
  <si>
    <t>OA10499</t>
  </si>
  <si>
    <t>OA11627</t>
  </si>
  <si>
    <t>OA11632</t>
  </si>
  <si>
    <t>OA12359</t>
  </si>
  <si>
    <t>OA12622</t>
  </si>
  <si>
    <t>OA12746</t>
  </si>
  <si>
    <t>OA13085</t>
  </si>
  <si>
    <t>OA13084</t>
  </si>
  <si>
    <t>OA13080</t>
  </si>
  <si>
    <t>OA13073</t>
  </si>
  <si>
    <t>OA13071</t>
  </si>
  <si>
    <t>OA13078</t>
  </si>
  <si>
    <t>OA13074</t>
  </si>
  <si>
    <t>OA13086</t>
  </si>
  <si>
    <t>OA13229</t>
  </si>
  <si>
    <t>OA13232</t>
  </si>
  <si>
    <t>OA13231</t>
  </si>
  <si>
    <t>OA13387</t>
  </si>
  <si>
    <t>OA13386</t>
  </si>
  <si>
    <t>OA13542</t>
  </si>
  <si>
    <t>OA13537</t>
  </si>
  <si>
    <t>OA13687</t>
  </si>
  <si>
    <t>OA13686</t>
  </si>
  <si>
    <t>OA13685</t>
  </si>
  <si>
    <t>OA13684</t>
  </si>
  <si>
    <t>OA13683</t>
  </si>
  <si>
    <t>OA13682</t>
  </si>
  <si>
    <t>OA13824</t>
  </si>
  <si>
    <t>OA13834</t>
  </si>
  <si>
    <t>OA13963</t>
  </si>
  <si>
    <t>OA13958</t>
  </si>
  <si>
    <t>OA13959</t>
  </si>
  <si>
    <t>OA13956</t>
  </si>
  <si>
    <t>OA13960</t>
  </si>
  <si>
    <t>OA13961</t>
  </si>
  <si>
    <t>OA13943</t>
  </si>
  <si>
    <t>OA13962</t>
  </si>
  <si>
    <t>OA13955</t>
  </si>
  <si>
    <t>OA13957</t>
  </si>
  <si>
    <t>OA14087</t>
  </si>
  <si>
    <t>OA14084</t>
  </si>
  <si>
    <t>OA14085</t>
  </si>
  <si>
    <t>OA14086</t>
  </si>
  <si>
    <t>OA14083</t>
  </si>
  <si>
    <t>OA14098</t>
  </si>
  <si>
    <t>OA14104</t>
  </si>
  <si>
    <t>OA14097</t>
  </si>
  <si>
    <t>OA14101</t>
  </si>
  <si>
    <t>OA14100</t>
  </si>
  <si>
    <t>OA14102</t>
  </si>
  <si>
    <t>OA14103</t>
  </si>
  <si>
    <t>OA14099</t>
  </si>
  <si>
    <t>OA14105</t>
  </si>
  <si>
    <t>OA14096</t>
  </si>
  <si>
    <t>OA14088</t>
  </si>
  <si>
    <t>OA14095</t>
  </si>
  <si>
    <t>OA14090</t>
  </si>
  <si>
    <t>OA14091</t>
  </si>
  <si>
    <t>OA14092</t>
  </si>
  <si>
    <t>OA14093</t>
  </si>
  <si>
    <t>OA14094</t>
  </si>
  <si>
    <t>OA14110</t>
  </si>
  <si>
    <t>OA14107</t>
  </si>
  <si>
    <t>OA14106</t>
  </si>
  <si>
    <t>OA14109</t>
  </si>
  <si>
    <t>OA14111</t>
  </si>
  <si>
    <t>OA14108</t>
  </si>
  <si>
    <t>OA14112</t>
  </si>
  <si>
    <t>OA14113</t>
  </si>
  <si>
    <t>OA14114</t>
  </si>
  <si>
    <t>OA14115</t>
  </si>
  <si>
    <t>OA14116</t>
  </si>
  <si>
    <t>OA14117</t>
  </si>
  <si>
    <t>OA14118</t>
  </si>
  <si>
    <t>OA14273</t>
  </si>
  <si>
    <t>OA14275</t>
  </si>
  <si>
    <t>OA14276</t>
  </si>
  <si>
    <t>OA14277</t>
  </si>
  <si>
    <t>OA14274</t>
  </si>
  <si>
    <t>OA14286</t>
  </si>
  <si>
    <t>OA14279</t>
  </si>
  <si>
    <t>OA14280</t>
  </si>
  <si>
    <t>OA14281</t>
  </si>
  <si>
    <t>OA14282</t>
  </si>
  <si>
    <t>OA14287</t>
  </si>
  <si>
    <t>OA14283</t>
  </si>
  <si>
    <t>OA14284</t>
  </si>
  <si>
    <t>OA14285</t>
  </si>
  <si>
    <t>OA14278</t>
  </si>
  <si>
    <t>OA14289</t>
  </si>
  <si>
    <t>OA14288</t>
  </si>
  <si>
    <t>OA14292</t>
  </si>
  <si>
    <t>OA14291</t>
  </si>
  <si>
    <t>OA14299</t>
  </si>
  <si>
    <t>800203189_OA2058</t>
  </si>
  <si>
    <t>800203189_OA3961</t>
  </si>
  <si>
    <t>800203189_OA3962</t>
  </si>
  <si>
    <t>800203189_OA3963</t>
  </si>
  <si>
    <t>800203189_OA3990</t>
  </si>
  <si>
    <t>800203189_OA3993</t>
  </si>
  <si>
    <t>800203189_OA3994</t>
  </si>
  <si>
    <t>800203189_OA3995</t>
  </si>
  <si>
    <t>800203189_OA3996</t>
  </si>
  <si>
    <t>800203189_OA3998</t>
  </si>
  <si>
    <t>800203189_OA4974</t>
  </si>
  <si>
    <t>800203189_OA5091</t>
  </si>
  <si>
    <t>800203189_OA5095</t>
  </si>
  <si>
    <t>800203189_OA5610</t>
  </si>
  <si>
    <t>800203189_OA5612</t>
  </si>
  <si>
    <t>800203189_OA5974</t>
  </si>
  <si>
    <t>800203189_OA6036</t>
  </si>
  <si>
    <t>800203189_OA6413</t>
  </si>
  <si>
    <t>800203189_SETT7088</t>
  </si>
  <si>
    <t>800203189_SETT7297</t>
  </si>
  <si>
    <t>800203189_SETT7423</t>
  </si>
  <si>
    <t>800203189_SETT7422</t>
  </si>
  <si>
    <t>800203189_OA8215</t>
  </si>
  <si>
    <t>800203189_OA8380</t>
  </si>
  <si>
    <t>800203189_OA8450</t>
  </si>
  <si>
    <t>800203189_OA8452</t>
  </si>
  <si>
    <t>800203189_OA8487</t>
  </si>
  <si>
    <t>800203189_OA8799</t>
  </si>
  <si>
    <t>800203189_OA9041</t>
  </si>
  <si>
    <t>800203189_OA9042</t>
  </si>
  <si>
    <t>800203189_OA9045</t>
  </si>
  <si>
    <t>800203189_OA9047</t>
  </si>
  <si>
    <t>800203189_OA9088</t>
  </si>
  <si>
    <t>800203189_OA9089</t>
  </si>
  <si>
    <t>800203189_OA9090</t>
  </si>
  <si>
    <t>800203189_OA9091</t>
  </si>
  <si>
    <t>800203189_OA9093</t>
  </si>
  <si>
    <t>800203189_OA9094</t>
  </si>
  <si>
    <t>800203189_OA9095</t>
  </si>
  <si>
    <t>800203189_OA10048</t>
  </si>
  <si>
    <t>800203189_OA10049</t>
  </si>
  <si>
    <t>800203189_OA10050</t>
  </si>
  <si>
    <t>800203189_OA10051</t>
  </si>
  <si>
    <t>800203189_OA10052</t>
  </si>
  <si>
    <t>800203189_OA10053</t>
  </si>
  <si>
    <t>800203189_OA10054</t>
  </si>
  <si>
    <t>800203189_OA10055</t>
  </si>
  <si>
    <t>800203189_OA10056</t>
  </si>
  <si>
    <t>800203189_OA10057</t>
  </si>
  <si>
    <t>800203189_OA10499</t>
  </si>
  <si>
    <t>800203189_OA11627</t>
  </si>
  <si>
    <t>800203189_OA11632</t>
  </si>
  <si>
    <t>800203189_OA12359</t>
  </si>
  <si>
    <t>800203189_OA12622</t>
  </si>
  <si>
    <t>800203189_OA12746</t>
  </si>
  <si>
    <t>800203189_OA13085</t>
  </si>
  <si>
    <t>800203189_OA13084</t>
  </si>
  <si>
    <t>800203189_OA13080</t>
  </si>
  <si>
    <t>800203189_OA13073</t>
  </si>
  <si>
    <t>800203189_OA13071</t>
  </si>
  <si>
    <t>800203189_OA13078</t>
  </si>
  <si>
    <t>800203189_OA13074</t>
  </si>
  <si>
    <t>800203189_OA13086</t>
  </si>
  <si>
    <t>800203189_OA13229</t>
  </si>
  <si>
    <t>800203189_OA13232</t>
  </si>
  <si>
    <t>800203189_OA13231</t>
  </si>
  <si>
    <t>800203189_OA13387</t>
  </si>
  <si>
    <t>800203189_OA13386</t>
  </si>
  <si>
    <t>800203189_OA13542</t>
  </si>
  <si>
    <t>800203189_OA13537</t>
  </si>
  <si>
    <t>800203189_OA13687</t>
  </si>
  <si>
    <t>800203189_OA13686</t>
  </si>
  <si>
    <t>800203189_OA13685</t>
  </si>
  <si>
    <t>800203189_OA13684</t>
  </si>
  <si>
    <t>800203189_OA13683</t>
  </si>
  <si>
    <t>800203189_OA13682</t>
  </si>
  <si>
    <t>800203189_OA13824</t>
  </si>
  <si>
    <t>800203189_OA13834</t>
  </si>
  <si>
    <t>800203189_OA13963</t>
  </si>
  <si>
    <t>800203189_OA13958</t>
  </si>
  <si>
    <t>800203189_OA13959</t>
  </si>
  <si>
    <t>800203189_OA13956</t>
  </si>
  <si>
    <t>800203189_OA13960</t>
  </si>
  <si>
    <t>800203189_OA13961</t>
  </si>
  <si>
    <t>800203189_OA13943</t>
  </si>
  <si>
    <t>800203189_OA13962</t>
  </si>
  <si>
    <t>800203189_OA13955</t>
  </si>
  <si>
    <t>800203189_OA13957</t>
  </si>
  <si>
    <t>800203189_OA14087</t>
  </si>
  <si>
    <t>800203189_OA14084</t>
  </si>
  <si>
    <t>800203189_OA14085</t>
  </si>
  <si>
    <t>800203189_OA14086</t>
  </si>
  <si>
    <t>800203189_OA14083</t>
  </si>
  <si>
    <t>800203189_OA14098</t>
  </si>
  <si>
    <t>800203189_OA14104</t>
  </si>
  <si>
    <t>800203189_OA14097</t>
  </si>
  <si>
    <t>800203189_OA14101</t>
  </si>
  <si>
    <t>800203189_OA14100</t>
  </si>
  <si>
    <t>800203189_OA14102</t>
  </si>
  <si>
    <t>800203189_OA14103</t>
  </si>
  <si>
    <t>800203189_OA14099</t>
  </si>
  <si>
    <t>800203189_OA14105</t>
  </si>
  <si>
    <t>800203189_OA14096</t>
  </si>
  <si>
    <t>800203189_OA14088</t>
  </si>
  <si>
    <t>800203189_OA14095</t>
  </si>
  <si>
    <t>800203189_OA14090</t>
  </si>
  <si>
    <t>800203189_OA14091</t>
  </si>
  <si>
    <t>800203189_OA14092</t>
  </si>
  <si>
    <t>800203189_OA14093</t>
  </si>
  <si>
    <t>800203189_OA14094</t>
  </si>
  <si>
    <t>800203189_OA14110</t>
  </si>
  <si>
    <t>800203189_OA14107</t>
  </si>
  <si>
    <t>800203189_OA14106</t>
  </si>
  <si>
    <t>800203189_OA14109</t>
  </si>
  <si>
    <t>800203189_OA14111</t>
  </si>
  <si>
    <t>800203189_OA14108</t>
  </si>
  <si>
    <t>800203189_OA14112</t>
  </si>
  <si>
    <t>800203189_OA14113</t>
  </si>
  <si>
    <t>800203189_OA14114</t>
  </si>
  <si>
    <t>800203189_OA14115</t>
  </si>
  <si>
    <t>800203189_OA14116</t>
  </si>
  <si>
    <t>800203189_OA14117</t>
  </si>
  <si>
    <t>800203189_OA14118</t>
  </si>
  <si>
    <t>800203189_OA14273</t>
  </si>
  <si>
    <t>800203189_OA14275</t>
  </si>
  <si>
    <t>800203189_OA14276</t>
  </si>
  <si>
    <t>800203189_OA14277</t>
  </si>
  <si>
    <t>800203189_OA14274</t>
  </si>
  <si>
    <t>800203189_OA14286</t>
  </si>
  <si>
    <t>800203189_OA14279</t>
  </si>
  <si>
    <t>800203189_OA14280</t>
  </si>
  <si>
    <t>800203189_OA14281</t>
  </si>
  <si>
    <t>800203189_OA14282</t>
  </si>
  <si>
    <t>800203189_OA14287</t>
  </si>
  <si>
    <t>800203189_OA14283</t>
  </si>
  <si>
    <t>800203189_OA14284</t>
  </si>
  <si>
    <t>800203189_OA14285</t>
  </si>
  <si>
    <t>800203189_OA14278</t>
  </si>
  <si>
    <t>800203189_OA14289</t>
  </si>
  <si>
    <t>800203189_OA14288</t>
  </si>
  <si>
    <t>800203189_OA14292</t>
  </si>
  <si>
    <t>800203189_OA14291</t>
  </si>
  <si>
    <t>800203189_OA14299</t>
  </si>
  <si>
    <t>Estado de Factura EPS Marzo 24</t>
  </si>
  <si>
    <t>Bozalud</t>
  </si>
  <si>
    <t xml:space="preserve">Fecha de radicacion EPS </t>
  </si>
  <si>
    <t>Finalizada</t>
  </si>
  <si>
    <t>Devuelta</t>
  </si>
  <si>
    <t>Para respuesta prestador</t>
  </si>
  <si>
    <t>Para cargar RIPS o soportes</t>
  </si>
  <si>
    <t>Por pagar SAP</t>
  </si>
  <si>
    <t>P. abiertas doc</t>
  </si>
  <si>
    <t>Valor compensacion SAP</t>
  </si>
  <si>
    <t xml:space="preserve">Doc compensacion </t>
  </si>
  <si>
    <t>Fecha de compensacion</t>
  </si>
  <si>
    <t>Fecha de corte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</si>
  <si>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</si>
  <si>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</si>
  <si>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</si>
  <si>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</si>
  <si>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</si>
  <si>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</si>
  <si>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</si>
  <si>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29.12.2017</t>
  </si>
  <si>
    <t>30.10.2019</t>
  </si>
  <si>
    <t>24.01.2020</t>
  </si>
  <si>
    <t>12.03.2020</t>
  </si>
  <si>
    <t>07.07.2021</t>
  </si>
  <si>
    <t>24.03.2023</t>
  </si>
  <si>
    <t>26.04.2023</t>
  </si>
  <si>
    <t>31.08.2023</t>
  </si>
  <si>
    <t>31.10.2023</t>
  </si>
  <si>
    <t>13.12.2023</t>
  </si>
  <si>
    <t>29.12.2023</t>
  </si>
  <si>
    <t>13.03.2024</t>
  </si>
  <si>
    <t>29.02.2024</t>
  </si>
  <si>
    <t>FACTURA CANCELADA</t>
  </si>
  <si>
    <t>FACTURA NO RADICADA</t>
  </si>
  <si>
    <t>FACTURA DEVUELTA</t>
  </si>
  <si>
    <t xml:space="preserve">SE DEVUELVE LA FACTURA POR QUE NO APTA PARA PAGO//ENTREGA ANTES DE LA GENERACION DEL MIPRES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</si>
  <si>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NOPBS. SE DEVUELVE LA FACTURA PARA QUE VERIFIQUE QUE NO QUEDO REGISTRADA EN LA WEB SERVICE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</si>
  <si>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NPBS. SE DEVUELVE LA FACTURA POR QUE NO ESTA EN LA WEB SERVICE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</si>
  <si>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PBS:DEVOLUCION DE FACTURA CON SOPORTES COMPLETOS. 1.Silla de Ruedas (1ra validación) No se carga para validaci       ón porque Cojin Antiescaras esta bajo cotización Casa Ortope dica $2400000 Autorización emitida por la EPS esta bajo   el costo de $1.350.000 2.La diferencia de valor del cojin no permite realizar la va                                     lidación. 3.Se solicita validar con la CAP esta diferencia ajustar en                                                   la WebService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</si>
  <si>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SOPORTE. DEVOLUCION DE FACTURA CON SOPORTES  SUMINISTRADOS 1.NO SE EVINDECIA COTIZACION No. 22599                       2.LA COTIZACION PRESENTADA EN LA FACTURA NO ES SLA MISMA QUE  LA AUT. (COT.PRESENTADA nO.14826)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</si>
  <si>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realiza DEVOLUCION de factura, se evidencia en la auditoría realizada: Adjuntan los soportes de la factura OA-13084,  por lo cual se solicita cargar los soportes correspondientes de la factura No. OA13085  </t>
  </si>
  <si>
    <t>Se realiza DEVOLUCION de factura, se evidencia en la auditoría realizada: Adjuntan los soportes de la factura OA-13083,  por lo cual se solicita cargar los soportes correspondientes de la factura No. OA13084</t>
  </si>
  <si>
    <t>Se realiza DEVOLUCION de factura NO PBS, se evidencia en la auditoría realizada: Adjuntan los soportes de la factura OA-13077,  por lo cual se solicita cargar los soportes correspondientes de la factura No. OA13080</t>
  </si>
  <si>
    <t xml:space="preserve">Se realiza auditoria de la cuenta, durante la revisión se hace DEVOLUCION de factura; al validar convenio el CUPS OR0092 LINER Y OTROS ELEMENTOS DE PROTESIS, está pactado por el valor de $ 2.372.000. Validar información con convenios porque no se evidencia en la observación donde se identifique el valor presentado en la factura. </t>
  </si>
  <si>
    <t>Se realiza DEVOLUCION de la factura, Se evidencia que el soporte de la factura pertenece a la cuenta No. OA13077 la cual indica que es un BASTON CANADIENSE GRADUABLE  por valor de $47.000. Se solicita validar nuevamente y adjuntar los soportes correspondientes a la factura No. OA13078.</t>
  </si>
  <si>
    <t>Se realiza DEVOLUCION de la factura FERULA ANTIESPASTICA, Se validan valores reportados en la cuenta no corresponden al valor bruto de la factura. Valor reportado en Boxalud de $86.700, se valida valor bruto de factura es de $98.000. Se solicita corregir y presentar nuevamente.</t>
  </si>
  <si>
    <t>Se realiza devolucion de factura, se valida soportes y la cotización aprobada en la autorización es la No, 25348 y presentan la No.23088 Favor presentar el soporte solicitado para dar continuidada al tramite.</t>
  </si>
  <si>
    <t>Se realia DEVOLUCION de factura No, OA13834 NO PBS. Se identifica en auditoria: 1. El reporte en la webservice es por cantidad 2 y facturan 1 2. Se evidencia en el acta de entrega por 2 unidades y se factura por 1. Se indica realizar las correcciones correspondientes y presentar nuevamente. dado el caso de anulacion de factura responder con nota credito para el cierre de la misma.</t>
  </si>
  <si>
    <t>Se realiza DEVOLUCION de la  factura No. OA13956, Se evidencia que la autorización No.  122300135859 No esta direccionada al prestador. S indica corregir y validar en el aplicativo boxlalud el direccionamiento de cada una de las autorizaciones emitidas,</t>
  </si>
  <si>
    <t>GLOSA PENDIENTE CON CONCILIAR</t>
  </si>
  <si>
    <t>FACTURA PENDIENTE EN PROGRAMACION DE PAGO - GLOSA PENDIENTE DE CONCILIAR</t>
  </si>
  <si>
    <t xml:space="preserve">.CUOTAM./COPAGO DESCONTAMOS CUOTA M. DEJADA DE PAGAR POR EL P CIENTE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</si>
  <si>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.CUOTAM./COPAGO DESCONTAMOS COPAGO DEJADO DE PAGAR POR EL PTE POR $10600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1107854915 SAMUEL HERNANDEZ RIVERA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</si>
  <si>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OBJETA ´POR NO COBRO DE COPAGO/CUOTA MODERADORA</t>
  </si>
  <si>
    <t xml:space="preserve">SE OBJETA EL VALOR DE $923.000 INCLUIDOS EN LA COTIZACION PERO NO AUTORIZADOS, SE VALIDA AUTORIZACION No. 122300029056 LA CUAL SE GENERO PARA LA IPS ORTOPEDICA AMERICANA LTDA , CON LA ACTIVIDAD COCOP66 CAMBIO DE SOCKET, POR VALOR SEGÚN COTIZACION DE $$ 4.414.200 </t>
  </si>
  <si>
    <t>FACTURA CERRADA POR EXTEMPORANEIDAD</t>
  </si>
  <si>
    <t>FACTURA PENDIENTE EN PROGRAMACION DE PAGO</t>
  </si>
  <si>
    <t>Tipificacion objeccion</t>
  </si>
  <si>
    <t>Se realiza DEVOLUCION de la factura, No se evidencia cotización aprobada por la EPS. Se indica corregir rips y reportar los numeros de autorización de acuerdo a cada item facturado.</t>
  </si>
  <si>
    <t>AUTORIZACION</t>
  </si>
  <si>
    <t>NO PBS</t>
  </si>
  <si>
    <t>SOPORTE</t>
  </si>
  <si>
    <t>FACTURACION</t>
  </si>
  <si>
    <t>Se objeta un bastón canadiense. se valida autorización solo hay uno autorizado, y se valida el acta de entrega y solo se evidencia que se entrego uno.</t>
  </si>
  <si>
    <t>Total general</t>
  </si>
  <si>
    <t>Tipificación</t>
  </si>
  <si>
    <t>Cant. Facturas</t>
  </si>
  <si>
    <t>Saldo IPS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</si>
  <si>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</si>
  <si>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</si>
  <si>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</si>
  <si>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</si>
  <si>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</si>
  <si>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</si>
  <si>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</si>
  <si>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</si>
  <si>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</si>
  <si>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</si>
  <si>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</si>
  <si>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</si>
  <si>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</si>
  <si>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</si>
  <si>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</si>
  <si>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</si>
  <si>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</si>
  <si>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</si>
  <si>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</si>
  <si>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</si>
  <si>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</si>
  <si>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</si>
  <si>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</si>
  <si>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ORTOPEDICA AMERICANA LTDA</t>
  </si>
  <si>
    <t>NIT: 800203189</t>
  </si>
  <si>
    <t>Santiago de Cali,  Marzo 24 del 2024</t>
  </si>
  <si>
    <t>Con Corte al dia:  29/03/2024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</si>
  <si>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</si>
  <si>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</si>
  <si>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</si>
  <si>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</si>
  <si>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</si>
  <si>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</si>
  <si>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</si>
  <si>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</si>
  <si>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TOTAL CARTERA REVISADA CIRCULAR 030</t>
  </si>
  <si>
    <t>Cartera - EPS Comfenalco Valle Delagente</t>
  </si>
  <si>
    <t>Cartera</t>
  </si>
  <si>
    <t>A continuacion me permito remitir nuestra respuesta al estado de cartera presentado en la fecha: 15/03/2024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</si>
</sst>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2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2" xfId="0" applyBorder="1"/>
    <xf numFmtId="49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14" fontId="0" fillId="0" borderId="1" xfId="0" applyNumberFormat="1" applyBorder="1"/>
    <xf numFmtId="0" fontId="0" fillId="0" borderId="1" xfId="0" applyFont="1" applyBorder="1"/>
    <xf numFmtId="0" fontId="0" fillId="0" borderId="2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0" fontId="0" fillId="0" borderId="0" xfId="0" applyFont="1"/>
    <xf numFmtId="0" fontId="0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4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1" fillId="6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6" fillId="8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0" fontId="0" fillId="2" borderId="1" xfId="0" applyFont="1" applyFill="1" applyBorder="1" applyAlignment="1">
      <alignment horizontal="center"/>
    </xf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9" xfId="1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165" fontId="0" fillId="0" borderId="14" xfId="0" applyNumberFormat="1" applyBorder="1"/>
    <xf numFmtId="0" fontId="0" fillId="0" borderId="4" xfId="0" pivotButton="1" applyBorder="1"/>
    <xf numFmtId="0" fontId="0" fillId="0" borderId="4" xfId="0" applyBorder="1"/>
    <xf numFmtId="165" fontId="0" fillId="0" borderId="4" xfId="0" applyNumberFormat="1" applyBorder="1"/>
    <xf numFmtId="165" fontId="0" fillId="0" borderId="16" xfId="1" applyNumberFormat="1" applyFont="1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8" fillId="0" borderId="0" xfId="3" applyFont="1"/>
    <xf numFmtId="0" fontId="8" fillId="0" borderId="5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1" xfId="4" applyNumberFormat="1" applyFont="1" applyBorder="1" applyAlignment="1">
      <alignment horizontal="center"/>
    </xf>
    <xf numFmtId="169" fontId="8" fillId="0" borderId="11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1" xfId="4" applyNumberFormat="1" applyFont="1" applyBorder="1" applyAlignment="1">
      <alignment horizontal="center"/>
    </xf>
    <xf numFmtId="169" fontId="7" fillId="0" borderId="11" xfId="2" applyNumberFormat="1" applyFont="1" applyBorder="1" applyAlignment="1">
      <alignment horizontal="right"/>
    </xf>
    <xf numFmtId="0" fontId="7" fillId="0" borderId="9" xfId="3" applyFont="1" applyBorder="1"/>
    <xf numFmtId="168" fontId="7" fillId="0" borderId="0" xfId="2" applyNumberFormat="1" applyFont="1" applyAlignment="1">
      <alignment horizontal="right"/>
    </xf>
    <xf numFmtId="168" fontId="10" fillId="0" borderId="17" xfId="4" applyNumberFormat="1" applyFont="1" applyBorder="1" applyAlignment="1">
      <alignment horizontal="center"/>
    </xf>
    <xf numFmtId="169" fontId="10" fillId="0" borderId="17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1" xfId="3" applyNumberFormat="1" applyFont="1" applyBorder="1"/>
    <xf numFmtId="170" fontId="7" fillId="0" borderId="11" xfId="3" applyNumberFormat="1" applyFont="1" applyBorder="1"/>
    <xf numFmtId="167" fontId="10" fillId="0" borderId="11" xfId="4" applyFont="1" applyBorder="1"/>
    <xf numFmtId="169" fontId="7" fillId="0" borderId="11" xfId="2" applyNumberFormat="1" applyFont="1" applyBorder="1"/>
    <xf numFmtId="170" fontId="10" fillId="0" borderId="0" xfId="3" applyNumberFormat="1" applyFont="1"/>
    <xf numFmtId="0" fontId="8" fillId="0" borderId="10" xfId="3" applyFont="1" applyBorder="1"/>
    <xf numFmtId="0" fontId="8" fillId="0" borderId="11" xfId="3" applyFont="1" applyBorder="1"/>
    <xf numFmtId="170" fontId="8" fillId="0" borderId="11" xfId="3" applyNumberFormat="1" applyFont="1" applyBorder="1"/>
    <xf numFmtId="0" fontId="8" fillId="0" borderId="12" xfId="3" applyFont="1" applyBorder="1"/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8" fillId="0" borderId="3" xfId="1" applyNumberFormat="1" applyFont="1" applyBorder="1" applyAlignment="1">
      <alignment horizontal="center"/>
    </xf>
    <xf numFmtId="171" fontId="8" fillId="0" borderId="3" xfId="1" applyNumberFormat="1" applyFont="1" applyBorder="1" applyAlignment="1">
      <alignment horizontal="right"/>
    </xf>
    <xf numFmtId="165" fontId="8" fillId="0" borderId="17" xfId="1" applyNumberFormat="1" applyFont="1" applyBorder="1" applyAlignment="1">
      <alignment horizontal="center"/>
    </xf>
    <xf numFmtId="171" fontId="8" fillId="0" borderId="17" xfId="1" applyNumberFormat="1" applyFont="1" applyBorder="1" applyAlignment="1">
      <alignment horizontal="right"/>
    </xf>
    <xf numFmtId="0" fontId="0" fillId="0" borderId="0" xfId="3" applyFont="1"/>
    <xf numFmtId="170" fontId="8" fillId="0" borderId="0" xfId="3" applyNumberFormat="1" applyFont="1"/>
    <xf numFmtId="170" fontId="8" fillId="0" borderId="0" xfId="3" applyNumberFormat="1" applyFont="1" applyAlignment="1">
      <alignment horizontal="right"/>
    </xf>
    <xf numFmtId="170" fontId="9" fillId="0" borderId="11" xfId="3" applyNumberFormat="1" applyFont="1" applyBorder="1"/>
    <xf numFmtId="170" fontId="9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2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75.623462847223" createdVersion="5" refreshedVersion="5" minRefreshableVersion="3" recordCount="143">
  <cacheSource type="worksheet">
    <worksheetSource ref="A2:AA145" sheet="ESTADO DE CADA FACTURA"/>
  </cacheSource>
  <cacheFields count="27">
    <cacheField name="NIT IPS" numFmtId="0">
      <sharedItems containsSemiMixedTypes="0" containsString="0" containsNumber="1" containsInteger="1" minValue="800203189" maxValue="80020318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58" maxValue="14299"/>
    </cacheField>
    <cacheField name="Alf+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6-06-16T00:00:00" maxDate="2024-03-13T00:00:00"/>
    </cacheField>
    <cacheField name="IPS Fecha radicado" numFmtId="0">
      <sharedItems containsNonDate="0" containsString="0" containsBlank="1"/>
    </cacheField>
    <cacheField name="Fecha de radicacion EPS " numFmtId="14">
      <sharedItems containsDate="1" containsMixedTypes="1" minDate="1899-12-30T00:00:00" maxDate="2024-03-12T14:30:51"/>
    </cacheField>
    <cacheField name="IPS Valor Factura" numFmtId="165">
      <sharedItems containsSemiMixedTypes="0" containsString="0" containsNumber="1" containsInteger="1" minValue="330" maxValue="28600000"/>
    </cacheField>
    <cacheField name="IPS Saldo Factura" numFmtId="165">
      <sharedItems containsSemiMixedTypes="0" containsString="0" containsNumber="1" containsInteger="1" minValue="330" maxValue="28600000"/>
    </cacheField>
    <cacheField name="Estado de Factura EPS Marzo 24" numFmtId="0">
      <sharedItems count="7">
        <s v="FACTURA CERRADA POR EXTEMPORANEIDAD"/>
        <s v="FACTURA CANCELADA"/>
        <s v="FACTURA NO RADICADA"/>
        <s v="FACTURA DEVUELTA"/>
        <s v="GLOSA PENDIENTE CON CONCILIAR"/>
        <s v="FACTURA PENDIENTE EN PROGRAMACION DE PAGO"/>
        <s v="FACTURA PENDIENTE EN PROGRAMACION DE PAGO - GLOSA PENDIENTE DE CONCILIAR"/>
      </sharedItems>
    </cacheField>
    <cacheField name="Bozalud" numFmtId="0">
      <sharedItems/>
    </cacheField>
    <cacheField name="Valor Total Bruto" numFmtId="165">
      <sharedItems containsSemiMixedTypes="0" containsString="0" containsNumber="1" containsInteger="1" minValue="0" maxValue="28600000"/>
    </cacheField>
    <cacheField name="Valor Devolucion" numFmtId="165">
      <sharedItems containsSemiMixedTypes="0" containsString="0" containsNumber="1" containsInteger="1" minValue="0" maxValue="28039000"/>
    </cacheField>
    <cacheField name="Valor Glosa Pendiente" numFmtId="165">
      <sharedItems containsSemiMixedTypes="0" containsString="0" containsNumber="1" containsInteger="1" minValue="0" maxValue="923000"/>
    </cacheField>
    <cacheField name="Observacion objeccion" numFmtId="165">
      <sharedItems containsBlank="1" longText="1"/>
    </cacheField>
    <cacheField name="Tipificacion objeccion" numFmtId="165">
      <sharedItems containsBlank="1"/>
    </cacheField>
    <cacheField name="Valor Radicado" numFmtId="165">
      <sharedItems containsSemiMixedTypes="0" containsString="0" containsNumber="1" containsInteger="1" minValue="0" maxValue="28600000"/>
    </cacheField>
    <cacheField name="Valor Glosa Aceptada" numFmtId="165">
      <sharedItems containsSemiMixedTypes="0" containsString="0" containsNumber="1" containsInteger="1" minValue="0" maxValue="6397000"/>
    </cacheField>
    <cacheField name="Valor Pagar" numFmtId="165">
      <sharedItems containsSemiMixedTypes="0" containsString="0" containsNumber="1" containsInteger="1" minValue="0" maxValue="28600000"/>
    </cacheField>
    <cacheField name="Por pagar SAP" numFmtId="0">
      <sharedItems containsString="0" containsBlank="1" containsNumber="1" containsInteger="1" minValue="19868" maxValue="417228"/>
    </cacheField>
    <cacheField name="P. abiertas doc" numFmtId="0">
      <sharedItems containsString="0" containsBlank="1" containsNumber="1" containsInteger="1" minValue="1222384517" maxValue="1222403768"/>
    </cacheField>
    <cacheField name="Valor compensacion SAP" numFmtId="165">
      <sharedItems containsSemiMixedTypes="0" containsString="0" containsNumber="1" containsInteger="1" minValue="0" maxValue="19316287"/>
    </cacheField>
    <cacheField name="Doc compensacion " numFmtId="0">
      <sharedItems containsString="0" containsBlank="1" containsNumber="1" containsInteger="1" minValue="2200744134" maxValue="4800062931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3">
  <r>
    <n v="800203189"/>
    <s v="ORTOPEDICA AMERICANA LTDA"/>
    <s v="OA"/>
    <n v="2058"/>
    <s v="OA2058"/>
    <s v="800203189_OA2058"/>
    <d v="2016-06-16T00:00:00"/>
    <m/>
    <d v="2016-06-20T00:00:00"/>
    <n v="145400"/>
    <n v="145400"/>
    <x v="0"/>
    <s v="Finalizada"/>
    <n v="145400"/>
    <n v="0"/>
    <n v="0"/>
    <m/>
    <m/>
    <n v="145400"/>
    <n v="145400"/>
    <n v="0"/>
    <m/>
    <m/>
    <n v="0"/>
    <m/>
    <m/>
    <d v="2024-02-29T00:00:00"/>
  </r>
  <r>
    <n v="800203189"/>
    <s v="ORTOPEDICA AMERICANA LTDA"/>
    <s v="OA"/>
    <n v="3961"/>
    <s v="OA3961"/>
    <s v="800203189_OA3961"/>
    <d v="2017-10-12T00:00:00"/>
    <m/>
    <d v="2017-10-20T00:00:00"/>
    <n v="325500"/>
    <n v="325500"/>
    <x v="1"/>
    <s v="Finalizada"/>
    <n v="353600"/>
    <n v="0"/>
    <n v="0"/>
    <m/>
    <m/>
    <n v="353600"/>
    <n v="0"/>
    <n v="325500"/>
    <m/>
    <m/>
    <n v="314326"/>
    <n v="4800025020"/>
    <s v="29.12.2017"/>
    <d v="2024-02-29T00:00:00"/>
  </r>
  <r>
    <n v="800203189"/>
    <s v="ORTOPEDICA AMERICANA LTDA"/>
    <s v="OA"/>
    <n v="3962"/>
    <s v="OA3962"/>
    <s v="800203189_OA3962"/>
    <d v="2017-10-12T00:00:00"/>
    <m/>
    <d v="2017-10-20T00:00:00"/>
    <n v="145400"/>
    <n v="145400"/>
    <x v="1"/>
    <s v="Finalizada"/>
    <n v="145400"/>
    <n v="0"/>
    <n v="0"/>
    <m/>
    <m/>
    <n v="145400"/>
    <n v="0"/>
    <n v="145400"/>
    <m/>
    <m/>
    <n v="140805"/>
    <n v="4800025020"/>
    <s v="29.12.2017"/>
    <d v="2024-02-29T00:00:00"/>
  </r>
  <r>
    <n v="800203189"/>
    <s v="ORTOPEDICA AMERICANA LTDA"/>
    <s v="OA"/>
    <n v="3963"/>
    <s v="OA3963"/>
    <s v="800203189_OA3963"/>
    <d v="2017-10-12T00:00:00"/>
    <m/>
    <d v="2017-10-20T00:00:00"/>
    <n v="145400"/>
    <n v="145400"/>
    <x v="1"/>
    <s v="Finalizada"/>
    <n v="145400"/>
    <n v="0"/>
    <n v="0"/>
    <m/>
    <m/>
    <n v="145400"/>
    <n v="0"/>
    <n v="145400"/>
    <m/>
    <m/>
    <n v="140805"/>
    <n v="4800025020"/>
    <s v="29.12.2017"/>
    <d v="2024-02-29T00:00:00"/>
  </r>
  <r>
    <n v="800203189"/>
    <s v="ORTOPEDICA AMERICANA LTDA"/>
    <s v="OA"/>
    <n v="3990"/>
    <s v="OA3990"/>
    <s v="800203189_OA3990"/>
    <d v="2017-10-17T00:00:00"/>
    <m/>
    <d v="2017-10-20T00:00:00"/>
    <n v="18000"/>
    <n v="18000"/>
    <x v="1"/>
    <s v="Finalizada"/>
    <n v="18000"/>
    <n v="0"/>
    <n v="0"/>
    <m/>
    <m/>
    <n v="18000"/>
    <n v="0"/>
    <n v="18000"/>
    <m/>
    <m/>
    <n v="17431"/>
    <n v="4800025020"/>
    <s v="29.12.2017"/>
    <d v="2024-02-29T00:00:00"/>
  </r>
  <r>
    <n v="800203189"/>
    <s v="ORTOPEDICA AMERICANA LTDA"/>
    <s v="OA"/>
    <n v="3993"/>
    <s v="OA3993"/>
    <s v="800203189_OA3993"/>
    <d v="2017-10-18T00:00:00"/>
    <m/>
    <d v="2017-10-20T00:00:00"/>
    <n v="18600"/>
    <n v="18600"/>
    <x v="1"/>
    <s v="Finalizada"/>
    <n v="36000"/>
    <n v="0"/>
    <n v="0"/>
    <m/>
    <m/>
    <n v="36000"/>
    <n v="0"/>
    <n v="18600"/>
    <m/>
    <m/>
    <n v="17462"/>
    <n v="4800025020"/>
    <s v="29.12.2017"/>
    <d v="2024-02-29T00:00:00"/>
  </r>
  <r>
    <n v="800203189"/>
    <s v="ORTOPEDICA AMERICANA LTDA"/>
    <s v="OA"/>
    <n v="3994"/>
    <s v="OA3994"/>
    <s v="800203189_OA3994"/>
    <d v="2017-10-19T00:00:00"/>
    <m/>
    <d v="2017-10-20T00:00:00"/>
    <n v="87100"/>
    <n v="87100"/>
    <x v="1"/>
    <s v="Finalizada"/>
    <n v="87100"/>
    <n v="0"/>
    <n v="0"/>
    <m/>
    <m/>
    <n v="87100"/>
    <n v="0"/>
    <n v="87100"/>
    <m/>
    <m/>
    <n v="84347"/>
    <n v="4800025020"/>
    <s v="29.12.2017"/>
    <d v="2024-02-29T00:00:00"/>
  </r>
  <r>
    <n v="800203189"/>
    <s v="ORTOPEDICA AMERICANA LTDA"/>
    <s v="OA"/>
    <n v="3995"/>
    <s v="OA3995"/>
    <s v="800203189_OA3995"/>
    <d v="2017-10-19T00:00:00"/>
    <m/>
    <d v="2017-10-20T00:00:00"/>
    <n v="325500"/>
    <n v="325500"/>
    <x v="1"/>
    <s v="Finalizada"/>
    <n v="353600"/>
    <n v="0"/>
    <n v="0"/>
    <m/>
    <m/>
    <n v="353600"/>
    <n v="0"/>
    <n v="325500"/>
    <m/>
    <m/>
    <n v="314326"/>
    <n v="4800025020"/>
    <s v="29.12.2017"/>
    <d v="2024-02-29T00:00:00"/>
  </r>
  <r>
    <n v="800203189"/>
    <s v="ORTOPEDICA AMERICANA LTDA"/>
    <s v="OA"/>
    <n v="3996"/>
    <s v="OA3996"/>
    <s v="800203189_OA3996"/>
    <d v="2017-10-19T00:00:00"/>
    <m/>
    <d v="2017-10-20T00:00:00"/>
    <n v="26600"/>
    <n v="26600"/>
    <x v="1"/>
    <s v="Finalizada"/>
    <n v="26600"/>
    <n v="0"/>
    <n v="0"/>
    <m/>
    <m/>
    <n v="26600"/>
    <n v="0"/>
    <n v="26600"/>
    <m/>
    <m/>
    <n v="25759"/>
    <n v="4800025020"/>
    <s v="29.12.2017"/>
    <d v="2024-02-29T00:00:00"/>
  </r>
  <r>
    <n v="800203189"/>
    <s v="ORTOPEDICA AMERICANA LTDA"/>
    <s v="OA"/>
    <n v="3998"/>
    <s v="OA3998"/>
    <s v="800203189_OA3998"/>
    <d v="2017-10-19T00:00:00"/>
    <m/>
    <d v="2017-10-20T00:00:00"/>
    <n v="43000"/>
    <n v="43000"/>
    <x v="1"/>
    <s v="Finalizada"/>
    <n v="43000"/>
    <n v="0"/>
    <n v="0"/>
    <m/>
    <m/>
    <n v="43000"/>
    <n v="0"/>
    <n v="43000"/>
    <m/>
    <m/>
    <n v="41641"/>
    <n v="4800025020"/>
    <s v="29.12.2017"/>
    <d v="2024-02-29T00:00:00"/>
  </r>
  <r>
    <n v="800203189"/>
    <s v="ORTOPEDICA AMERICANA LTDA"/>
    <s v="OA"/>
    <n v="4974"/>
    <s v="OA4974"/>
    <s v="800203189_OA4974"/>
    <d v="2018-08-15T00:00:00"/>
    <m/>
    <d v="2018-08-17T00:00:00"/>
    <n v="6397000"/>
    <n v="6397000"/>
    <x v="0"/>
    <s v="Finalizada"/>
    <n v="6397000"/>
    <n v="0"/>
    <n v="0"/>
    <m/>
    <m/>
    <n v="6397000"/>
    <n v="6397000"/>
    <n v="0"/>
    <m/>
    <m/>
    <n v="0"/>
    <m/>
    <m/>
    <d v="2024-02-29T00:00:00"/>
  </r>
  <r>
    <n v="800203189"/>
    <s v="ORTOPEDICA AMERICANA LTDA"/>
    <s v="OA"/>
    <n v="5091"/>
    <s v="OA5091"/>
    <s v="800203189_OA5091"/>
    <d v="2018-09-17T00:00:00"/>
    <m/>
    <d v="2018-09-19T00:00:00"/>
    <n v="1177500"/>
    <n v="1177500"/>
    <x v="0"/>
    <s v="Finalizada"/>
    <n v="1177500"/>
    <n v="0"/>
    <n v="0"/>
    <m/>
    <m/>
    <n v="1177500"/>
    <n v="1177500"/>
    <n v="0"/>
    <m/>
    <m/>
    <n v="0"/>
    <m/>
    <m/>
    <d v="2024-02-29T00:00:00"/>
  </r>
  <r>
    <n v="800203189"/>
    <s v="ORTOPEDICA AMERICANA LTDA"/>
    <s v="OA"/>
    <n v="5095"/>
    <s v="OA5095"/>
    <s v="800203189_OA5095"/>
    <d v="2018-09-18T00:00:00"/>
    <m/>
    <d v="2018-09-19T00:00:00"/>
    <n v="27000"/>
    <n v="27000"/>
    <x v="0"/>
    <s v="Finalizada"/>
    <n v="27000"/>
    <n v="0"/>
    <n v="0"/>
    <m/>
    <m/>
    <n v="27000"/>
    <n v="27000"/>
    <n v="0"/>
    <m/>
    <m/>
    <n v="0"/>
    <m/>
    <m/>
    <d v="2024-02-29T00:00:00"/>
  </r>
  <r>
    <n v="800203189"/>
    <s v="ORTOPEDICA AMERICANA LTDA"/>
    <s v="OA"/>
    <n v="5610"/>
    <s v="OA5610"/>
    <s v="800203189_OA5610"/>
    <d v="2019-02-19T00:00:00"/>
    <m/>
    <d v="2019-02-20T00:00:00"/>
    <n v="3180500"/>
    <n v="3180500"/>
    <x v="0"/>
    <s v="Finalizada"/>
    <n v="3180500"/>
    <n v="0"/>
    <n v="0"/>
    <m/>
    <m/>
    <n v="3180500"/>
    <n v="3180500"/>
    <n v="0"/>
    <m/>
    <m/>
    <n v="0"/>
    <m/>
    <m/>
    <d v="2024-02-29T00:00:00"/>
  </r>
  <r>
    <n v="800203189"/>
    <s v="ORTOPEDICA AMERICANA LTDA"/>
    <s v="OA"/>
    <n v="5612"/>
    <s v="OA5612"/>
    <s v="800203189_OA5612"/>
    <d v="2019-02-19T00:00:00"/>
    <m/>
    <d v="2019-02-20T00:00:00"/>
    <n v="485000"/>
    <n v="485000"/>
    <x v="0"/>
    <s v="Finalizada"/>
    <n v="485000"/>
    <n v="0"/>
    <n v="0"/>
    <m/>
    <m/>
    <n v="485000"/>
    <n v="485000"/>
    <n v="0"/>
    <m/>
    <m/>
    <n v="0"/>
    <m/>
    <m/>
    <d v="2024-02-29T00:00:00"/>
  </r>
  <r>
    <n v="800203189"/>
    <s v="ORTOPEDICA AMERICANA LTDA"/>
    <s v="OA"/>
    <n v="5974"/>
    <s v="OA5974"/>
    <s v="800203189_OA5974"/>
    <d v="2019-06-18T00:00:00"/>
    <m/>
    <d v="2019-06-20T00:00:00"/>
    <n v="10433910"/>
    <n v="689785"/>
    <x v="0"/>
    <s v="Finalizada"/>
    <n v="10447400"/>
    <n v="0"/>
    <n v="0"/>
    <m/>
    <m/>
    <n v="10447400"/>
    <n v="522000"/>
    <n v="9911910"/>
    <m/>
    <m/>
    <n v="9325078"/>
    <n v="2200744134"/>
    <s v="30.10.2019"/>
    <d v="2024-02-29T00:00:00"/>
  </r>
  <r>
    <n v="800203189"/>
    <s v="ORTOPEDICA AMERICANA LTDA"/>
    <s v="OA"/>
    <n v="6036"/>
    <s v="OA6036"/>
    <s v="800203189_OA6036"/>
    <d v="2019-07-05T00:00:00"/>
    <m/>
    <e v="#N/A"/>
    <n v="20000"/>
    <n v="20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6413"/>
    <s v="OA6413"/>
    <s v="800203189_OA6413"/>
    <d v="2019-09-19T00:00:00"/>
    <m/>
    <d v="2019-09-20T00:00:00"/>
    <n v="2315400"/>
    <n v="85400"/>
    <x v="1"/>
    <s v="Finalizada"/>
    <n v="2319500"/>
    <n v="0"/>
    <n v="0"/>
    <m/>
    <m/>
    <n v="2319500"/>
    <n v="0"/>
    <n v="2315400"/>
    <m/>
    <m/>
    <n v="2176113"/>
    <n v="2200783970"/>
    <s v="24.01.2020"/>
    <d v="2024-02-29T00:00:00"/>
  </r>
  <r>
    <n v="800203189"/>
    <s v="ORTOPEDICA AMERICANA LTDA"/>
    <s v="SETT"/>
    <n v="7088"/>
    <s v="SETT7088"/>
    <s v="800203189_SETT7088"/>
    <d v="2020-02-13T00:00:00"/>
    <m/>
    <d v="2020-02-14T00:00:00"/>
    <n v="15735600"/>
    <n v="492892"/>
    <x v="1"/>
    <s v="Finalizada"/>
    <n v="15735600"/>
    <n v="0"/>
    <n v="0"/>
    <m/>
    <m/>
    <n v="15735600"/>
    <n v="0"/>
    <n v="15735600"/>
    <m/>
    <m/>
    <n v="14972366"/>
    <n v="4800036707"/>
    <s v="12.03.2020"/>
    <d v="2024-02-29T00:00:00"/>
  </r>
  <r>
    <n v="800203189"/>
    <s v="ORTOPEDICA AMERICANA LTDA"/>
    <s v="SETT"/>
    <n v="7297"/>
    <s v="SETT7297"/>
    <s v="800203189_SETT7297"/>
    <d v="2020-04-14T00:00:00"/>
    <m/>
    <e v="#N/A"/>
    <n v="667400"/>
    <n v="6674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SETT"/>
    <n v="7423"/>
    <s v="SETT7423"/>
    <s v="800203189_SETT7423"/>
    <d v="2020-06-11T00:00:00"/>
    <m/>
    <e v="#N/A"/>
    <n v="159800"/>
    <n v="1598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SETT"/>
    <n v="7422"/>
    <s v="SETT7422"/>
    <s v="800203189_SETT7422"/>
    <d v="2020-06-11T00:00:00"/>
    <m/>
    <d v="2020-06-12T00:00:00"/>
    <n v="1100000"/>
    <n v="1100000"/>
    <x v="0"/>
    <s v="Finalizada"/>
    <n v="1100000"/>
    <n v="0"/>
    <n v="0"/>
    <m/>
    <m/>
    <n v="1100000"/>
    <n v="1100000"/>
    <n v="0"/>
    <m/>
    <m/>
    <n v="0"/>
    <m/>
    <m/>
    <d v="2024-02-29T00:00:00"/>
  </r>
  <r>
    <n v="800203189"/>
    <s v="ORTOPEDICA AMERICANA LTDA"/>
    <s v="OA"/>
    <n v="8215"/>
    <s v="OA8215"/>
    <s v="800203189_OA8215"/>
    <d v="2021-01-18T00:00:00"/>
    <m/>
    <e v="#N/A"/>
    <n v="250000"/>
    <n v="250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8380"/>
    <s v="OA8380"/>
    <s v="800203189_OA8380"/>
    <d v="2021-02-16T00:00:00"/>
    <m/>
    <e v="#N/A"/>
    <n v="7895000"/>
    <n v="7895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8450"/>
    <s v="OA8450"/>
    <s v="800203189_OA8450"/>
    <d v="2021-03-08T00:00:00"/>
    <m/>
    <d v="2021-04-09T00:00:00"/>
    <n v="78000"/>
    <n v="78000"/>
    <x v="1"/>
    <s v="Finalizada"/>
    <n v="78000"/>
    <n v="0"/>
    <n v="0"/>
    <m/>
    <m/>
    <n v="78000"/>
    <n v="0"/>
    <n v="78000"/>
    <m/>
    <m/>
    <n v="68905"/>
    <n v="4800048666"/>
    <s v="07.07.2021"/>
    <d v="2024-02-29T00:00:00"/>
  </r>
  <r>
    <n v="800203189"/>
    <s v="ORTOPEDICA AMERICANA LTDA"/>
    <s v="OA"/>
    <n v="8452"/>
    <s v="OA8452"/>
    <s v="800203189_OA8452"/>
    <d v="2021-03-08T00:00:00"/>
    <m/>
    <d v="2021-04-09T00:00:00"/>
    <n v="28000"/>
    <n v="28000"/>
    <x v="1"/>
    <s v="Finalizada"/>
    <n v="28000"/>
    <n v="0"/>
    <n v="0"/>
    <m/>
    <m/>
    <n v="28000"/>
    <n v="0"/>
    <n v="28000"/>
    <m/>
    <m/>
    <n v="24735"/>
    <n v="4800048666"/>
    <s v="07.07.2021"/>
    <d v="2024-02-29T00:00:00"/>
  </r>
  <r>
    <n v="800203189"/>
    <s v="ORTOPEDICA AMERICANA LTDA"/>
    <s v="OA"/>
    <n v="8487"/>
    <s v="OA8487"/>
    <s v="800203189_OA8487"/>
    <d v="2021-03-11T00:00:00"/>
    <m/>
    <d v="2021-04-09T00:00:00"/>
    <n v="87100"/>
    <n v="87100"/>
    <x v="1"/>
    <s v="Finalizada"/>
    <n v="87100"/>
    <n v="0"/>
    <n v="0"/>
    <m/>
    <m/>
    <n v="87100"/>
    <n v="0"/>
    <n v="87100"/>
    <m/>
    <m/>
    <n v="76944"/>
    <n v="4800048666"/>
    <s v="07.07.2021"/>
    <d v="2024-02-29T00:00:00"/>
  </r>
  <r>
    <n v="800203189"/>
    <s v="ORTOPEDICA AMERICANA LTDA"/>
    <s v="OA"/>
    <n v="8799"/>
    <s v="OA8799"/>
    <s v="800203189_OA8799"/>
    <d v="2021-05-13T00:00:00"/>
    <m/>
    <d v="2021-06-09T00:00:00"/>
    <n v="62862"/>
    <n v="62862"/>
    <x v="1"/>
    <s v="Finalizada"/>
    <n v="174200"/>
    <n v="0"/>
    <n v="0"/>
    <m/>
    <m/>
    <n v="174200"/>
    <n v="0"/>
    <n v="174200"/>
    <m/>
    <m/>
    <n v="168695"/>
    <n v="4800048666"/>
    <s v="07.07.2021"/>
    <d v="2024-02-29T00:00:00"/>
  </r>
  <r>
    <n v="800203189"/>
    <s v="ORTOPEDICA AMERICANA LTDA"/>
    <s v="OA"/>
    <n v="9041"/>
    <s v="OA9041"/>
    <s v="800203189_OA9041"/>
    <d v="2021-07-08T00:00:00"/>
    <m/>
    <e v="#N/A"/>
    <n v="700000"/>
    <n v="700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42"/>
    <s v="OA9042"/>
    <s v="800203189_OA9042"/>
    <d v="2021-07-08T00:00:00"/>
    <m/>
    <e v="#N/A"/>
    <n v="143300"/>
    <n v="1433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45"/>
    <s v="OA9045"/>
    <s v="800203189_OA9045"/>
    <d v="2021-07-08T00:00:00"/>
    <m/>
    <e v="#N/A"/>
    <n v="297100"/>
    <n v="2971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47"/>
    <s v="OA9047"/>
    <s v="800203189_OA9047"/>
    <d v="2021-07-08T00:00:00"/>
    <m/>
    <e v="#N/A"/>
    <n v="84000"/>
    <n v="84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88"/>
    <s v="OA9088"/>
    <s v="800203189_OA9088"/>
    <d v="2021-07-13T00:00:00"/>
    <m/>
    <d v="2021-08-27T00:00:00"/>
    <n v="350000"/>
    <n v="350000"/>
    <x v="3"/>
    <s v="Devuelta"/>
    <n v="350000"/>
    <n v="350000"/>
    <n v="0"/>
    <s v="SE DEVUELVE LA FACTURA POR QUE NO APTA PARA PAGO//ENTREGA ANTES DE LA GENERACION DEL MIPRES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NO PBS"/>
    <n v="350000"/>
    <n v="0"/>
    <n v="0"/>
    <m/>
    <m/>
    <n v="0"/>
    <m/>
    <m/>
    <d v="2024-02-29T00:00:00"/>
  </r>
  <r>
    <n v="800203189"/>
    <s v="ORTOPEDICA AMERICANA LTDA"/>
    <s v="OA"/>
    <n v="9089"/>
    <s v="OA9089"/>
    <s v="800203189_OA9089"/>
    <d v="2021-07-13T00:00:00"/>
    <m/>
    <e v="#N/A"/>
    <n v="629000"/>
    <n v="629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90"/>
    <s v="OA9090"/>
    <s v="800203189_OA9090"/>
    <d v="2021-07-13T00:00:00"/>
    <m/>
    <e v="#N/A"/>
    <n v="18000"/>
    <n v="18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91"/>
    <s v="OA9091"/>
    <s v="800203189_OA9091"/>
    <d v="2021-07-13T00:00:00"/>
    <m/>
    <e v="#N/A"/>
    <n v="45000"/>
    <n v="45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93"/>
    <s v="OA9093"/>
    <s v="800203189_OA9093"/>
    <d v="2021-07-13T00:00:00"/>
    <m/>
    <e v="#N/A"/>
    <n v="29000"/>
    <n v="29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94"/>
    <s v="OA9094"/>
    <s v="800203189_OA9094"/>
    <d v="2021-07-13T00:00:00"/>
    <m/>
    <e v="#N/A"/>
    <n v="145400"/>
    <n v="1454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9095"/>
    <s v="OA9095"/>
    <s v="800203189_OA9095"/>
    <d v="2021-07-13T00:00:00"/>
    <m/>
    <e v="#N/A"/>
    <n v="75850"/>
    <n v="7585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48"/>
    <s v="OA10048"/>
    <s v="800203189_OA10048"/>
    <d v="2021-12-15T00:00:00"/>
    <m/>
    <e v="#N/A"/>
    <n v="982000"/>
    <n v="982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49"/>
    <s v="OA10049"/>
    <s v="800203189_OA10049"/>
    <d v="2021-12-15T00:00:00"/>
    <m/>
    <e v="#N/A"/>
    <n v="24000"/>
    <n v="24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50"/>
    <s v="OA10050"/>
    <s v="800203189_OA10050"/>
    <d v="2021-12-15T00:00:00"/>
    <m/>
    <e v="#N/A"/>
    <n v="420000"/>
    <n v="420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51"/>
    <s v="OA10051"/>
    <s v="800203189_OA10051"/>
    <d v="2021-12-15T00:00:00"/>
    <m/>
    <e v="#N/A"/>
    <n v="70000"/>
    <n v="70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52"/>
    <s v="OA10052"/>
    <s v="800203189_OA10052"/>
    <d v="2021-12-15T00:00:00"/>
    <m/>
    <e v="#N/A"/>
    <n v="42000"/>
    <n v="42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53"/>
    <s v="OA10053"/>
    <s v="800203189_OA10053"/>
    <d v="2021-12-15T00:00:00"/>
    <m/>
    <e v="#N/A"/>
    <n v="347300"/>
    <n v="3473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54"/>
    <s v="OA10054"/>
    <s v="800203189_OA10054"/>
    <d v="2021-12-15T00:00:00"/>
    <m/>
    <e v="#N/A"/>
    <n v="75850"/>
    <n v="7585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55"/>
    <s v="OA10055"/>
    <s v="800203189_OA10055"/>
    <d v="2021-12-15T00:00:00"/>
    <m/>
    <e v="#N/A"/>
    <n v="152950"/>
    <n v="15295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56"/>
    <s v="OA10056"/>
    <s v="800203189_OA10056"/>
    <d v="2021-12-15T00:00:00"/>
    <m/>
    <e v="#N/A"/>
    <n v="325900"/>
    <n v="3259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057"/>
    <s v="OA10057"/>
    <s v="800203189_OA10057"/>
    <d v="2021-12-15T00:00:00"/>
    <m/>
    <e v="#N/A"/>
    <n v="2900000"/>
    <n v="2900000"/>
    <x v="2"/>
    <e v="#N/A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0499"/>
    <s v="OA10499"/>
    <s v="800203189_OA10499"/>
    <d v="2022-03-15T00:00:00"/>
    <m/>
    <d v="2022-04-04T00:00:00"/>
    <n v="40000"/>
    <n v="40000"/>
    <x v="3"/>
    <s v="Devuelta"/>
    <n v="40000"/>
    <n v="40000"/>
    <n v="0"/>
    <s v="NOPBS. SE DEVUELVE LA FACTURA PARA QUE VERIFIQUE QUE NO QUEDO REGISTRADA EN LA WEB SERVICE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NO PBS"/>
    <n v="40000"/>
    <n v="0"/>
    <n v="0"/>
    <m/>
    <m/>
    <n v="0"/>
    <m/>
    <m/>
    <d v="2024-02-29T00:00:00"/>
  </r>
  <r>
    <n v="800203189"/>
    <s v="ORTOPEDICA AMERICANA LTDA"/>
    <s v="OA"/>
    <n v="11627"/>
    <s v="OA11627"/>
    <s v="800203189_OA11627"/>
    <d v="2022-09-14T00:00:00"/>
    <m/>
    <d v="2023-01-13T00:00:00"/>
    <n v="5200"/>
    <n v="5200"/>
    <x v="4"/>
    <s v="Para respuesta prestador"/>
    <n v="45000"/>
    <n v="0"/>
    <n v="5200"/>
    <s v=".CUOTAM./COPAGO DESCONTAMOS CUOTA M. DEJADA DE PAGAR POR EL P CIENTE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n v="45000"/>
    <n v="0"/>
    <n v="39800"/>
    <m/>
    <m/>
    <n v="38674"/>
    <n v="2201366567"/>
    <s v="24.03.2023"/>
    <d v="2024-02-29T00:00:00"/>
  </r>
  <r>
    <n v="800203189"/>
    <s v="ORTOPEDICA AMERICANA LTDA"/>
    <s v="OA"/>
    <n v="11632"/>
    <s v="OA11632"/>
    <s v="800203189_OA11632"/>
    <d v="2022-09-14T00:00:00"/>
    <m/>
    <d v="2023-01-13T00:00:00"/>
    <n v="7200000"/>
    <n v="7200000"/>
    <x v="3"/>
    <s v="Devuelta"/>
    <n v="7200000"/>
    <n v="7200000"/>
    <n v="0"/>
    <s v="NPBS. SE DEVUELVE LA FACTURA POR QUE NO ESTA EN LA WEB SERVICE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NO PBS"/>
    <n v="7200000"/>
    <n v="0"/>
    <n v="0"/>
    <m/>
    <m/>
    <n v="0"/>
    <m/>
    <m/>
    <d v="2024-02-29T00:00:00"/>
  </r>
  <r>
    <n v="800203189"/>
    <s v="ORTOPEDICA AMERICANA LTDA"/>
    <s v="OA"/>
    <n v="12359"/>
    <s v="OA12359"/>
    <s v="800203189_OA12359"/>
    <d v="2023-02-14T00:00:00"/>
    <m/>
    <d v="2023-02-18T00:00:00"/>
    <n v="10600"/>
    <n v="10600"/>
    <x v="4"/>
    <s v="Para respuesta prestador"/>
    <n v="380000"/>
    <n v="0"/>
    <n v="10600"/>
    <s v=".CUOTAM./COPAGO DESCONTAMOS COPAGO DEJADO DE PAGAR POR EL PTE POR $10600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107854915 SAMUEL HERNANDEZ RIV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n v="380000"/>
    <n v="0"/>
    <n v="369400"/>
    <m/>
    <m/>
    <n v="358946"/>
    <n v="2201380306"/>
    <s v="26.04.2023"/>
    <d v="2024-02-29T00:00:00"/>
  </r>
  <r>
    <n v="800203189"/>
    <s v="ORTOPEDICA AMERICANA LTDA"/>
    <s v="OA"/>
    <n v="12622"/>
    <s v="OA12622"/>
    <s v="800203189_OA12622"/>
    <d v="2023-04-13T00:00:00"/>
    <m/>
    <d v="2023-04-17T00:00:00"/>
    <n v="28039000"/>
    <n v="28039000"/>
    <x v="3"/>
    <s v="Devuelta"/>
    <n v="28039000"/>
    <n v="28039000"/>
    <n v="0"/>
    <s v="NO PBS:DEVOLUCION DE FACTURA CON SOPORTES COMPLETOS. 1.Silla de Ruedas (1ra validación) No se carga para validaci       ón porque Cojin Antiescaras esta bajo cotización Casa Ortope dica $2400000 Autorización emitida por la EPS esta bajo   el costo de $1.350.000 2.La diferencia de valor del cojin no permite realizar la va                                     lidación. 3.Se solicita validar con la CAP esta diferencia ajustar en                                                   la WebService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NO PBS"/>
    <n v="28039000"/>
    <n v="0"/>
    <n v="0"/>
    <m/>
    <m/>
    <n v="0"/>
    <m/>
    <m/>
    <d v="2024-02-29T00:00:00"/>
  </r>
  <r>
    <n v="800203189"/>
    <s v="ORTOPEDICA AMERICANA LTDA"/>
    <s v="OA"/>
    <n v="12746"/>
    <s v="OA12746"/>
    <s v="800203189_OA12746"/>
    <d v="2023-05-12T00:00:00"/>
    <m/>
    <d v="2023-06-12T00:00:00"/>
    <n v="2200000"/>
    <n v="2200000"/>
    <x v="3"/>
    <s v="Devuelta"/>
    <n v="2200000"/>
    <n v="2200000"/>
    <n v="0"/>
    <s v="SOPORTE. DEVOLUCION DE FACTURA CON SOPORTES  SUMINISTRADOS 1.NO SE EVINDECIA COTIZACION No. 22599                       2.LA COTIZACION PRESENTADA EN LA FACTURA NO ES SLA MISMA QUE  LA AUT. (COT.PRESENTADA nO.14826)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SOPORTE"/>
    <n v="2200000"/>
    <n v="0"/>
    <n v="0"/>
    <m/>
    <m/>
    <n v="0"/>
    <m/>
    <m/>
    <d v="2024-02-29T00:00:00"/>
  </r>
  <r>
    <n v="800203189"/>
    <s v="ORTOPEDICA AMERICANA LTDA"/>
    <s v="OA"/>
    <n v="13085"/>
    <s v="OA13085"/>
    <s v="800203189_OA13085"/>
    <d v="2023-07-12T00:00:00"/>
    <m/>
    <d v="2023-07-17T10:03:08"/>
    <n v="196000"/>
    <n v="196000"/>
    <x v="3"/>
    <s v="Devuelta"/>
    <n v="0"/>
    <n v="196000"/>
    <n v="0"/>
    <s v="Se realiza DEVOLUCION de factura, se evidencia en la auditoría realizada: Adjuntan los soportes de la factura OA-13084,  por lo cual se solicita cargar los soportes correspondientes de la factura No. OA13085  "/>
    <s v="SOPORTE"/>
    <n v="0"/>
    <n v="0"/>
    <n v="0"/>
    <m/>
    <m/>
    <n v="0"/>
    <m/>
    <m/>
    <d v="2024-02-29T00:00:00"/>
  </r>
  <r>
    <n v="800203189"/>
    <s v="ORTOPEDICA AMERICANA LTDA"/>
    <s v="OA"/>
    <n v="13084"/>
    <s v="OA13084"/>
    <s v="800203189_OA13084"/>
    <d v="2023-07-12T00:00:00"/>
    <m/>
    <d v="2023-07-17T09:57:05"/>
    <n v="650000"/>
    <n v="650000"/>
    <x v="3"/>
    <s v="Devuelta"/>
    <n v="0"/>
    <n v="650000"/>
    <n v="0"/>
    <s v="Se realiza DEVOLUCION de factura, se evidencia en la auditoría realizada: Adjuntan los soportes de la factura OA-13083,  por lo cual se solicita cargar los soportes correspondientes de la factura No. OA13084"/>
    <s v="SOPORTE"/>
    <n v="0"/>
    <n v="0"/>
    <n v="0"/>
    <m/>
    <m/>
    <n v="0"/>
    <m/>
    <m/>
    <d v="2024-02-29T00:00:00"/>
  </r>
  <r>
    <n v="800203189"/>
    <s v="ORTOPEDICA AMERICANA LTDA"/>
    <s v="OA"/>
    <n v="13080"/>
    <s v="OA13080"/>
    <s v="800203189_OA13080"/>
    <d v="2023-07-12T00:00:00"/>
    <m/>
    <d v="2023-07-17T09:37:37"/>
    <n v="36000"/>
    <n v="36000"/>
    <x v="3"/>
    <s v="Devuelta"/>
    <n v="0"/>
    <n v="36000"/>
    <n v="0"/>
    <s v="Se realiza DEVOLUCION de factura NO PBS, se evidencia en la auditoría realizada: Adjuntan los soportes de la factura OA-13077,  por lo cual se solicita cargar los soportes correspondientes de la factura No. OA13080"/>
    <s v="NO PBS"/>
    <n v="0"/>
    <n v="0"/>
    <n v="0"/>
    <m/>
    <m/>
    <n v="0"/>
    <m/>
    <m/>
    <d v="2024-02-29T00:00:00"/>
  </r>
  <r>
    <n v="800203189"/>
    <s v="ORTOPEDICA AMERICANA LTDA"/>
    <s v="OA"/>
    <n v="13073"/>
    <s v="OA13073"/>
    <s v="800203189_OA13073"/>
    <d v="2023-07-12T00:00:00"/>
    <m/>
    <d v="2023-07-17T07:57:11"/>
    <n v="4917800"/>
    <n v="4917800"/>
    <x v="3"/>
    <s v="Devuelta"/>
    <n v="0"/>
    <n v="4917800"/>
    <n v="0"/>
    <s v="Se realiza auditoria de la cuenta, durante la revisión se hace DEVOLUCION de factura; al validar convenio el CUPS OR0092 LINER Y OTROS ELEMENTOS DE PROTESIS, está pactado por el valor de $ 2.372.000. Validar información con convenios porque no se evidencia en la observación donde se identifique el valor presentado en la factura. "/>
    <s v="FACTURACION"/>
    <n v="0"/>
    <n v="0"/>
    <n v="0"/>
    <m/>
    <m/>
    <n v="0"/>
    <m/>
    <m/>
    <d v="2024-02-29T00:00:00"/>
  </r>
  <r>
    <n v="800203189"/>
    <s v="ORTOPEDICA AMERICANA LTDA"/>
    <s v="OA"/>
    <n v="13071"/>
    <s v="OA13071"/>
    <s v="800203189_OA13071"/>
    <d v="2023-07-12T00:00:00"/>
    <m/>
    <d v="2023-07-14T14:31:36"/>
    <n v="75700"/>
    <n v="75700"/>
    <x v="1"/>
    <s v="Finalizada"/>
    <n v="4500000"/>
    <n v="0"/>
    <n v="0"/>
    <m/>
    <m/>
    <n v="4500000"/>
    <n v="0"/>
    <n v="4500000"/>
    <m/>
    <m/>
    <n v="4357800"/>
    <n v="2201429541"/>
    <s v="31.08.2023"/>
    <d v="2024-02-29T00:00:00"/>
  </r>
  <r>
    <n v="800203189"/>
    <s v="ORTOPEDICA AMERICANA LTDA"/>
    <s v="OA"/>
    <n v="13078"/>
    <s v="OA13078"/>
    <s v="800203189_OA13078"/>
    <d v="2023-07-12T00:00:00"/>
    <m/>
    <d v="2023-07-17T08:59:54"/>
    <n v="650000"/>
    <n v="650000"/>
    <x v="3"/>
    <s v="Devuelta"/>
    <n v="0"/>
    <n v="650000"/>
    <n v="0"/>
    <s v="Se realiza DEVOLUCION de la factura, Se evidencia que el soporte de la factura pertenece a la cuenta No. OA13077 la cual indica que es un BASTON CANADIENSE GRADUABLE  por valor de $47.000. Se solicita validar nuevamente y adjuntar los soportes correspondientes a la factura No. OA13078."/>
    <s v="SOPORTE"/>
    <n v="0"/>
    <n v="0"/>
    <n v="0"/>
    <m/>
    <m/>
    <n v="0"/>
    <m/>
    <m/>
    <d v="2024-02-29T00:00:00"/>
  </r>
  <r>
    <n v="800203189"/>
    <s v="ORTOPEDICA AMERICANA LTDA"/>
    <s v="OA"/>
    <n v="13074"/>
    <s v="OA13074"/>
    <s v="800203189_OA13074"/>
    <d v="2023-07-12T00:00:00"/>
    <m/>
    <d v="2023-07-17T08:03:38"/>
    <n v="86700"/>
    <n v="86700"/>
    <x v="3"/>
    <s v="Devuelta"/>
    <n v="0"/>
    <n v="86700"/>
    <n v="0"/>
    <s v="Se realiza DEVOLUCION de la factura FERULA ANTIESPASTICA, Se validan valores reportados en la cuenta no corresponden al valor bruto de la factura. Valor reportado en Boxalud de $86.700, se valida valor bruto de factura es de $98.000. Se solicita corregir y presentar nuevamente."/>
    <s v="FACTURACION"/>
    <n v="0"/>
    <n v="0"/>
    <n v="0"/>
    <m/>
    <m/>
    <n v="0"/>
    <m/>
    <m/>
    <d v="2024-02-29T00:00:00"/>
  </r>
  <r>
    <n v="800203189"/>
    <s v="ORTOPEDICA AMERICANA LTDA"/>
    <s v="OA"/>
    <n v="13086"/>
    <s v="OA13086"/>
    <s v="800203189_OA13086"/>
    <d v="2023-07-12T00:00:00"/>
    <m/>
    <d v="2023-07-19T15:58:18"/>
    <n v="155000"/>
    <n v="155000"/>
    <x v="3"/>
    <s v="Devuelta"/>
    <n v="0"/>
    <n v="155000"/>
    <n v="0"/>
    <s v="Se realiza devolucion de factura, se valida soportes y la cotización aprobada en la autorización es la No, 25348 y presentan la No.23088 Favor presentar el soporte solicitado para dar continuidada al tramite."/>
    <s v="SOPORTE"/>
    <n v="0"/>
    <n v="0"/>
    <n v="0"/>
    <m/>
    <m/>
    <n v="0"/>
    <m/>
    <m/>
    <d v="2024-02-29T00:00:00"/>
  </r>
  <r>
    <n v="800203189"/>
    <s v="ORTOPEDICA AMERICANA LTDA"/>
    <s v="OA"/>
    <n v="13229"/>
    <s v="OA13229"/>
    <s v="800203189_OA13229"/>
    <d v="2023-08-14T00:00:00"/>
    <m/>
    <d v="2023-08-15T18:38:52"/>
    <n v="11500"/>
    <n v="11500"/>
    <x v="4"/>
    <s v="Para respuesta prestador"/>
    <n v="100000"/>
    <n v="0"/>
    <n v="11500"/>
    <s v="SE OBJETA ´POR NO COBRO DE COPAGO/CUOTA MODERADORA"/>
    <m/>
    <n v="100000"/>
    <n v="0"/>
    <n v="88500"/>
    <m/>
    <m/>
    <n v="87916"/>
    <n v="2201429541"/>
    <s v="31.08.2023"/>
    <d v="2024-02-29T00:00:00"/>
  </r>
  <r>
    <n v="800203189"/>
    <s v="ORTOPEDICA AMERICANA LTDA"/>
    <s v="OA"/>
    <n v="13232"/>
    <s v="OA13232"/>
    <s v="800203189_OA13232"/>
    <d v="2023-08-15T00:00:00"/>
    <m/>
    <d v="2023-08-15T18:51:28"/>
    <n v="330"/>
    <n v="330"/>
    <x v="1"/>
    <s v="Finalizada"/>
    <n v="334000"/>
    <n v="0"/>
    <n v="0"/>
    <m/>
    <m/>
    <n v="334000"/>
    <n v="0"/>
    <n v="334000"/>
    <m/>
    <m/>
    <n v="331796"/>
    <n v="2201429541"/>
    <s v="31.08.2023"/>
    <d v="2024-02-29T00:00:00"/>
  </r>
  <r>
    <n v="800203189"/>
    <s v="ORTOPEDICA AMERICANA LTDA"/>
    <s v="OA"/>
    <n v="13231"/>
    <s v="OA13231"/>
    <s v="800203189_OA13231"/>
    <d v="2023-08-15T00:00:00"/>
    <m/>
    <d v="2023-08-15T18:47:30"/>
    <n v="1294"/>
    <n v="1294"/>
    <x v="1"/>
    <s v="Finalizada"/>
    <n v="416000"/>
    <n v="0"/>
    <n v="0"/>
    <m/>
    <m/>
    <n v="416000"/>
    <n v="0"/>
    <n v="416000"/>
    <m/>
    <m/>
    <n v="413254"/>
    <n v="2201429541"/>
    <s v="31.08.2023"/>
    <d v="2024-02-29T00:00:00"/>
  </r>
  <r>
    <n v="800203189"/>
    <s v="ORTOPEDICA AMERICANA LTDA"/>
    <s v="OA"/>
    <n v="13387"/>
    <s v="OA13387"/>
    <s v="800203189_OA13387"/>
    <d v="2023-09-12T00:00:00"/>
    <m/>
    <d v="2023-09-14T08:53:39"/>
    <n v="200000"/>
    <n v="200000"/>
    <x v="1"/>
    <s v="Finalizada"/>
    <n v="1567000"/>
    <n v="0"/>
    <n v="0"/>
    <m/>
    <m/>
    <n v="1567000"/>
    <n v="0"/>
    <n v="1567000"/>
    <m/>
    <m/>
    <n v="1317483"/>
    <n v="2201449873"/>
    <s v="31.10.2023"/>
    <d v="2024-02-29T00:00:00"/>
  </r>
  <r>
    <n v="800203189"/>
    <s v="ORTOPEDICA AMERICANA LTDA"/>
    <s v="OA"/>
    <n v="13386"/>
    <s v="OA13386"/>
    <s v="800203189_OA13386"/>
    <d v="2023-09-12T00:00:00"/>
    <m/>
    <d v="2023-09-14T08:51:02"/>
    <n v="3200"/>
    <n v="3200"/>
    <x v="1"/>
    <s v="Finalizada"/>
    <n v="14800"/>
    <n v="0"/>
    <n v="0"/>
    <m/>
    <m/>
    <n v="14800"/>
    <n v="0"/>
    <n v="14800"/>
    <m/>
    <m/>
    <n v="11502"/>
    <n v="2201449873"/>
    <s v="31.10.2023"/>
    <d v="2024-02-29T00:00:00"/>
  </r>
  <r>
    <n v="800203189"/>
    <s v="ORTOPEDICA AMERICANA LTDA"/>
    <s v="OA"/>
    <n v="13542"/>
    <s v="OA13542"/>
    <s v="800203189_OA13542"/>
    <d v="2023-10-11T00:00:00"/>
    <m/>
    <d v="2023-10-12T12:21:40"/>
    <n v="97350"/>
    <n v="97350"/>
    <x v="5"/>
    <s v="Finalizada"/>
    <n v="110000"/>
    <n v="0"/>
    <n v="0"/>
    <m/>
    <m/>
    <n v="110000"/>
    <n v="0"/>
    <n v="110000"/>
    <m/>
    <m/>
    <n v="0"/>
    <m/>
    <m/>
    <d v="2024-02-29T00:00:00"/>
  </r>
  <r>
    <n v="800203189"/>
    <s v="ORTOPEDICA AMERICANA LTDA"/>
    <s v="OA"/>
    <n v="13537"/>
    <s v="OA13537"/>
    <s v="800203189_OA13537"/>
    <d v="2023-10-11T00:00:00"/>
    <m/>
    <d v="2023-10-12T12:02:27"/>
    <n v="923000"/>
    <n v="923000"/>
    <x v="4"/>
    <s v="Para respuesta prestador"/>
    <n v="5337200"/>
    <n v="0"/>
    <n v="923000"/>
    <s v="SE OBJETA EL VALOR DE $923.000 INCLUIDOS EN LA COTIZACION PERO NO AUTORIZADOS, SE VALIDA AUTORIZACION No. 122300029056 LA CUAL SE GENERO PARA LA IPS ORTOPEDICA AMERICANA LTDA , CON LA ACTIVIDAD COCOP66 CAMBIO DE SOCKET, POR VALOR SEGÚN COTIZACION DE $$ 4.414.200 "/>
    <m/>
    <n v="5337200"/>
    <n v="0"/>
    <n v="4414200"/>
    <m/>
    <m/>
    <n v="4385066"/>
    <n v="2201462767"/>
    <s v="13.12.2023"/>
    <d v="2024-02-29T00:00:00"/>
  </r>
  <r>
    <n v="800203189"/>
    <s v="ORTOPEDICA AMERICANA LTDA"/>
    <s v="OA"/>
    <n v="13687"/>
    <s v="OA13687"/>
    <s v="800203189_OA13687"/>
    <d v="2023-11-15T00:00:00"/>
    <m/>
    <d v="2023-11-15T20:18:56"/>
    <n v="1100000"/>
    <n v="1100000"/>
    <x v="1"/>
    <s v="Finalizada"/>
    <n v="1100000"/>
    <n v="0"/>
    <n v="0"/>
    <m/>
    <m/>
    <n v="1100000"/>
    <n v="0"/>
    <n v="1100000"/>
    <m/>
    <m/>
    <n v="1092740"/>
    <n v="4800062181"/>
    <s v="29.12.2023"/>
    <d v="2024-02-29T00:00:00"/>
  </r>
  <r>
    <n v="800203189"/>
    <s v="ORTOPEDICA AMERICANA LTDA"/>
    <s v="OA"/>
    <n v="13686"/>
    <s v="OA13686"/>
    <s v="800203189_OA13686"/>
    <d v="2023-11-15T00:00:00"/>
    <m/>
    <d v="2023-11-15T20:15:18"/>
    <n v="300000"/>
    <n v="300000"/>
    <x v="1"/>
    <s v="Finalizada"/>
    <n v="300000"/>
    <n v="0"/>
    <n v="0"/>
    <m/>
    <m/>
    <n v="300000"/>
    <n v="0"/>
    <n v="300000"/>
    <m/>
    <m/>
    <n v="298020"/>
    <n v="4800062181"/>
    <s v="29.12.2023"/>
    <d v="2024-02-29T00:00:00"/>
  </r>
  <r>
    <n v="800203189"/>
    <s v="ORTOPEDICA AMERICANA LTDA"/>
    <s v="OA"/>
    <n v="13685"/>
    <s v="OA13685"/>
    <s v="800203189_OA13685"/>
    <d v="2023-11-15T00:00:00"/>
    <m/>
    <d v="2023-11-15T20:12:27"/>
    <n v="3537000"/>
    <n v="3537000"/>
    <x v="1"/>
    <s v="Finalizada"/>
    <n v="3537000"/>
    <n v="0"/>
    <n v="0"/>
    <m/>
    <m/>
    <n v="3537000"/>
    <n v="0"/>
    <n v="3537000"/>
    <m/>
    <m/>
    <n v="3425231"/>
    <n v="4800062181"/>
    <s v="29.12.2023"/>
    <d v="2024-02-29T00:00:00"/>
  </r>
  <r>
    <n v="800203189"/>
    <s v="ORTOPEDICA AMERICANA LTDA"/>
    <s v="OA"/>
    <n v="13684"/>
    <s v="OA13684"/>
    <s v="800203189_OA13684"/>
    <d v="2023-11-15T00:00:00"/>
    <m/>
    <d v="2023-11-15T20:09:11"/>
    <n v="14018000"/>
    <n v="14018000"/>
    <x v="1"/>
    <s v="Finalizada"/>
    <n v="14018000"/>
    <n v="0"/>
    <n v="0"/>
    <m/>
    <m/>
    <n v="14018000"/>
    <n v="0"/>
    <n v="14018000"/>
    <m/>
    <m/>
    <n v="13575031"/>
    <n v="4800062181"/>
    <s v="29.12.2023"/>
    <d v="2024-02-29T00:00:00"/>
  </r>
  <r>
    <n v="800203189"/>
    <s v="ORTOPEDICA AMERICANA LTDA"/>
    <s v="OA"/>
    <n v="13683"/>
    <s v="OA13683"/>
    <s v="800203189_OA13683"/>
    <d v="2023-11-15T00:00:00"/>
    <m/>
    <d v="2023-11-15T20:05:40"/>
    <n v="3678671"/>
    <n v="3678671"/>
    <x v="1"/>
    <s v="Finalizada"/>
    <n v="16050000"/>
    <n v="0"/>
    <n v="0"/>
    <m/>
    <m/>
    <n v="16050000"/>
    <n v="0"/>
    <n v="16050000"/>
    <m/>
    <m/>
    <n v="15542820"/>
    <n v="4800062181"/>
    <s v="29.12.2023"/>
    <d v="2024-02-29T00:00:00"/>
  </r>
  <r>
    <n v="800203189"/>
    <s v="ORTOPEDICA AMERICANA LTDA"/>
    <s v="OA"/>
    <n v="13682"/>
    <s v="OA13682"/>
    <s v="800203189_OA13682"/>
    <d v="2023-11-15T00:00:00"/>
    <m/>
    <d v="2023-11-15T20:02:37"/>
    <n v="19880776"/>
    <n v="19880776"/>
    <x v="1"/>
    <s v="Finalizada"/>
    <n v="19946600"/>
    <n v="0"/>
    <n v="0"/>
    <m/>
    <m/>
    <n v="19946600"/>
    <n v="0"/>
    <n v="19946600"/>
    <m/>
    <m/>
    <n v="19316287"/>
    <n v="4800062181"/>
    <s v="29.12.2023"/>
    <d v="2024-02-29T00:00:00"/>
  </r>
  <r>
    <n v="800203189"/>
    <s v="ORTOPEDICA AMERICANA LTDA"/>
    <s v="OA"/>
    <n v="13824"/>
    <s v="OA13824"/>
    <s v="800203189_OA13824"/>
    <d v="2023-12-07T00:00:00"/>
    <m/>
    <d v="2023-12-13T09:40:06"/>
    <n v="39825"/>
    <n v="39825"/>
    <x v="1"/>
    <s v="Finalizada"/>
    <n v="45000"/>
    <n v="0"/>
    <n v="0"/>
    <m/>
    <m/>
    <n v="45000"/>
    <n v="0"/>
    <n v="45000"/>
    <m/>
    <m/>
    <n v="39528"/>
    <n v="2201490831"/>
    <s v="13.03.2024"/>
    <d v="2024-02-29T00:00:00"/>
  </r>
  <r>
    <n v="800203189"/>
    <s v="ORTOPEDICA AMERICANA LTDA"/>
    <s v="OA"/>
    <n v="13834"/>
    <s v="OA13834"/>
    <s v="800203189_OA13834"/>
    <d v="2023-12-12T00:00:00"/>
    <m/>
    <d v="2023-12-13T10:43:05"/>
    <n v="45000"/>
    <n v="45000"/>
    <x v="3"/>
    <s v="Devuelta"/>
    <n v="0"/>
    <n v="45000"/>
    <n v="0"/>
    <s v="Se realia DEVOLUCION de factura No, OA13834 NO PBS. Se identifica en auditoria: 1. El reporte en la webservice es por cantidad 2 y facturan 1 2. Se evidencia en el acta de entrega por 2 unidades y se factura por 1. Se indica realizar las correcciones correspondientes y presentar nuevamente. dado el caso de anulacion de factura responder con nota credito para el cierre de la misma."/>
    <s v="NO PBS"/>
    <n v="0"/>
    <n v="0"/>
    <n v="0"/>
    <m/>
    <m/>
    <n v="0"/>
    <m/>
    <m/>
    <d v="2024-02-29T00:00:00"/>
  </r>
  <r>
    <n v="800203189"/>
    <s v="ORTOPEDICA AMERICANA LTDA"/>
    <s v="OA"/>
    <n v="13963"/>
    <s v="OA13963"/>
    <s v="800203189_OA13963"/>
    <d v="2024-01-11T00:00:00"/>
    <m/>
    <d v="2024-02-01T07:00:00"/>
    <n v="150000"/>
    <n v="150000"/>
    <x v="1"/>
    <s v="Finalizada"/>
    <n v="150000"/>
    <n v="0"/>
    <n v="0"/>
    <m/>
    <m/>
    <n v="150000"/>
    <n v="0"/>
    <n v="150000"/>
    <m/>
    <m/>
    <n v="149010"/>
    <n v="2201490843"/>
    <s v="13.03.2024"/>
    <d v="2024-02-29T00:00:00"/>
  </r>
  <r>
    <n v="800203189"/>
    <s v="ORTOPEDICA AMERICANA LTDA"/>
    <s v="OA"/>
    <n v="13958"/>
    <s v="OA13958"/>
    <s v="800203189_OA13958"/>
    <d v="2024-01-11T00:00:00"/>
    <m/>
    <d v="2024-01-15T18:10:29"/>
    <n v="45000"/>
    <n v="45000"/>
    <x v="5"/>
    <s v="Finalizada"/>
    <n v="45000"/>
    <n v="0"/>
    <n v="0"/>
    <m/>
    <m/>
    <n v="45000"/>
    <n v="0"/>
    <n v="45000"/>
    <n v="44703"/>
    <n v="1222384518"/>
    <n v="0"/>
    <m/>
    <m/>
    <d v="2024-02-29T00:00:00"/>
  </r>
  <r>
    <n v="800203189"/>
    <s v="ORTOPEDICA AMERICANA LTDA"/>
    <s v="OA"/>
    <n v="13959"/>
    <s v="OA13959"/>
    <s v="800203189_OA13959"/>
    <d v="2024-01-11T00:00:00"/>
    <m/>
    <d v="2024-01-15T18:16:08"/>
    <n v="45000"/>
    <n v="45000"/>
    <x v="1"/>
    <s v="Finalizada"/>
    <n v="45000"/>
    <n v="0"/>
    <n v="0"/>
    <m/>
    <m/>
    <n v="45000"/>
    <n v="0"/>
    <n v="45000"/>
    <m/>
    <m/>
    <n v="44703"/>
    <n v="2201490843"/>
    <s v="13.03.2024"/>
    <d v="2024-02-29T00:00:00"/>
  </r>
  <r>
    <n v="800203189"/>
    <s v="ORTOPEDICA AMERICANA LTDA"/>
    <s v="OA"/>
    <n v="13956"/>
    <s v="OA13956"/>
    <s v="800203189_OA13956"/>
    <d v="2024-01-11T00:00:00"/>
    <m/>
    <d v="2024-01-15T17:57:54"/>
    <n v="45000"/>
    <n v="45000"/>
    <x v="3"/>
    <s v="Devuelta"/>
    <n v="0"/>
    <n v="45000"/>
    <n v="0"/>
    <s v="Se realiza DEVOLUCION de la  factura No. OA13956, Se evidencia que la autorización No.  122300135859 No esta direccionada al prestador. S indica corregir y validar en el aplicativo boxlalud el direccionamiento de cada una de las autorizaciones emitidas,"/>
    <s v="AUTORIZACION"/>
    <n v="0"/>
    <n v="0"/>
    <n v="0"/>
    <m/>
    <m/>
    <n v="0"/>
    <m/>
    <m/>
    <d v="2024-02-29T00:00:00"/>
  </r>
  <r>
    <n v="800203189"/>
    <s v="ORTOPEDICA AMERICANA LTDA"/>
    <s v="OA"/>
    <n v="13960"/>
    <s v="OA13960"/>
    <s v="800203189_OA13960"/>
    <d v="2024-01-11T00:00:00"/>
    <m/>
    <d v="2024-01-15T18:18:59"/>
    <n v="45000"/>
    <n v="45000"/>
    <x v="5"/>
    <s v="Finalizada"/>
    <n v="45000"/>
    <n v="0"/>
    <n v="0"/>
    <m/>
    <m/>
    <n v="45000"/>
    <n v="0"/>
    <n v="45000"/>
    <n v="44703"/>
    <n v="1222384519"/>
    <n v="0"/>
    <m/>
    <m/>
    <d v="2024-02-29T00:00:00"/>
  </r>
  <r>
    <n v="800203189"/>
    <s v="ORTOPEDICA AMERICANA LTDA"/>
    <s v="OA"/>
    <n v="13961"/>
    <s v="OA13961"/>
    <s v="800203189_OA13961"/>
    <d v="2024-01-11T00:00:00"/>
    <m/>
    <d v="2024-01-15T18:21:38"/>
    <n v="34650"/>
    <n v="34650"/>
    <x v="5"/>
    <s v="Finalizada"/>
    <n v="34650"/>
    <n v="0"/>
    <n v="0"/>
    <m/>
    <m/>
    <n v="34650"/>
    <n v="0"/>
    <n v="34650"/>
    <m/>
    <m/>
    <n v="0"/>
    <m/>
    <m/>
    <d v="2024-02-29T00:00:00"/>
  </r>
  <r>
    <n v="800203189"/>
    <s v="ORTOPEDICA AMERICANA LTDA"/>
    <s v="OA"/>
    <n v="13943"/>
    <s v="OA13943"/>
    <s v="800203189_OA13943"/>
    <d v="2024-01-11T00:00:00"/>
    <m/>
    <d v="2024-01-15T17:00:17"/>
    <n v="575250"/>
    <n v="575250"/>
    <x v="1"/>
    <s v="Finalizada"/>
    <n v="650000"/>
    <n v="0"/>
    <n v="0"/>
    <m/>
    <m/>
    <n v="650000"/>
    <n v="0"/>
    <n v="650000"/>
    <m/>
    <m/>
    <n v="570960"/>
    <n v="2201490831"/>
    <s v="13.03.2024"/>
    <d v="2024-02-29T00:00:00"/>
  </r>
  <r>
    <n v="800203189"/>
    <s v="ORTOPEDICA AMERICANA LTDA"/>
    <s v="OA"/>
    <n v="13962"/>
    <s v="OA13962"/>
    <s v="800203189_OA13962"/>
    <d v="2024-01-11T00:00:00"/>
    <m/>
    <d v="2024-01-15T18:25:46"/>
    <n v="45000"/>
    <n v="45000"/>
    <x v="1"/>
    <s v="Finalizada"/>
    <n v="45000"/>
    <n v="0"/>
    <n v="0"/>
    <m/>
    <m/>
    <n v="45000"/>
    <n v="0"/>
    <n v="45000"/>
    <m/>
    <m/>
    <n v="44703"/>
    <n v="2201490843"/>
    <s v="13.03.2024"/>
    <d v="2024-02-29T00:00:00"/>
  </r>
  <r>
    <n v="800203189"/>
    <s v="ORTOPEDICA AMERICANA LTDA"/>
    <s v="OA"/>
    <n v="13955"/>
    <s v="OA13955"/>
    <s v="800203189_OA13955"/>
    <d v="2024-01-11T00:00:00"/>
    <m/>
    <d v="2024-01-15T17:54:28"/>
    <n v="45000"/>
    <n v="45000"/>
    <x v="5"/>
    <s v="Finalizada"/>
    <n v="45000"/>
    <n v="0"/>
    <n v="0"/>
    <m/>
    <m/>
    <n v="45000"/>
    <n v="0"/>
    <n v="45000"/>
    <n v="44703"/>
    <n v="1222384517"/>
    <n v="0"/>
    <m/>
    <m/>
    <d v="2024-02-29T00:00:00"/>
  </r>
  <r>
    <n v="800203189"/>
    <s v="ORTOPEDICA AMERICANA LTDA"/>
    <s v="OA"/>
    <n v="13957"/>
    <s v="OA13957"/>
    <s v="800203189_OA13957"/>
    <d v="2024-01-11T00:00:00"/>
    <m/>
    <d v="2024-01-15T18:00:18"/>
    <n v="45000"/>
    <n v="45000"/>
    <x v="1"/>
    <s v="Finalizada"/>
    <n v="45000"/>
    <n v="0"/>
    <n v="0"/>
    <m/>
    <m/>
    <n v="45000"/>
    <n v="0"/>
    <n v="45000"/>
    <m/>
    <m/>
    <n v="44703"/>
    <n v="2201490843"/>
    <s v="13.03.2024"/>
    <d v="2024-02-29T00:00:00"/>
  </r>
  <r>
    <n v="800203189"/>
    <s v="ORTOPEDICA AMERICANA LTDA"/>
    <s v="OA"/>
    <n v="14087"/>
    <s v="OA14087"/>
    <s v="800203189_OA14087"/>
    <d v="2024-02-07T00:00:00"/>
    <m/>
    <d v="2024-02-14T11:26:07"/>
    <n v="125000"/>
    <n v="125000"/>
    <x v="5"/>
    <s v="Finalizada"/>
    <n v="125000"/>
    <n v="0"/>
    <n v="0"/>
    <m/>
    <m/>
    <n v="125000"/>
    <n v="0"/>
    <n v="125000"/>
    <n v="124175"/>
    <n v="1222397198"/>
    <n v="0"/>
    <m/>
    <m/>
    <d v="2024-02-29T00:00:00"/>
  </r>
  <r>
    <n v="800203189"/>
    <s v="ORTOPEDICA AMERICANA LTDA"/>
    <s v="OA"/>
    <n v="14084"/>
    <s v="OA14084"/>
    <s v="800203189_OA14084"/>
    <d v="2024-02-07T00:00:00"/>
    <m/>
    <d v="2024-02-13T15:16:49"/>
    <n v="24000"/>
    <n v="24000"/>
    <x v="1"/>
    <s v="Finalizada"/>
    <n v="24000"/>
    <n v="0"/>
    <n v="0"/>
    <m/>
    <m/>
    <n v="24000"/>
    <n v="0"/>
    <n v="24000"/>
    <m/>
    <m/>
    <n v="23842"/>
    <n v="2201490831"/>
    <s v="13.03.2024"/>
    <d v="2024-02-29T00:00:00"/>
  </r>
  <r>
    <n v="800203189"/>
    <s v="ORTOPEDICA AMERICANA LTDA"/>
    <s v="OA"/>
    <n v="14085"/>
    <s v="OA14085"/>
    <s v="800203189_OA14085"/>
    <d v="2024-02-07T00:00:00"/>
    <m/>
    <d v="2024-02-13T15:28:36"/>
    <n v="52000"/>
    <n v="52000"/>
    <x v="1"/>
    <s v="Finalizada"/>
    <n v="52000"/>
    <n v="0"/>
    <n v="0"/>
    <m/>
    <m/>
    <n v="52000"/>
    <n v="0"/>
    <n v="52000"/>
    <m/>
    <m/>
    <n v="51657"/>
    <n v="2201490831"/>
    <s v="13.03.2024"/>
    <d v="2024-02-29T00:00:00"/>
  </r>
  <r>
    <n v="800203189"/>
    <s v="ORTOPEDICA AMERICANA LTDA"/>
    <s v="OA"/>
    <n v="14086"/>
    <s v="OA14086"/>
    <s v="800203189_OA14086"/>
    <d v="2024-02-07T00:00:00"/>
    <m/>
    <d v="1899-12-30T00:00:00"/>
    <n v="104000"/>
    <n v="104000"/>
    <x v="2"/>
    <s v="Para cargar RIPS o soportes"/>
    <n v="0"/>
    <n v="0"/>
    <n v="0"/>
    <m/>
    <m/>
    <n v="0"/>
    <n v="0"/>
    <n v="0"/>
    <m/>
    <m/>
    <n v="0"/>
    <m/>
    <m/>
    <d v="2024-02-29T00:00:00"/>
  </r>
  <r>
    <n v="800203189"/>
    <s v="ORTOPEDICA AMERICANA LTDA"/>
    <s v="OA"/>
    <n v="14083"/>
    <s v="OA14083"/>
    <s v="800203189_OA14083"/>
    <d v="2024-02-07T00:00:00"/>
    <m/>
    <d v="2024-02-13T15:07:01"/>
    <n v="52000"/>
    <n v="52000"/>
    <x v="1"/>
    <s v="Finalizada"/>
    <n v="52000"/>
    <n v="0"/>
    <n v="0"/>
    <m/>
    <m/>
    <n v="52000"/>
    <n v="0"/>
    <n v="52000"/>
    <m/>
    <m/>
    <n v="51657"/>
    <n v="2201490831"/>
    <s v="13.03.2024"/>
    <d v="2024-02-29T00:00:00"/>
  </r>
  <r>
    <n v="800203189"/>
    <s v="ORTOPEDICA AMERICANA LTDA"/>
    <s v="OA"/>
    <n v="14098"/>
    <s v="OA14098"/>
    <s v="800203189_OA14098"/>
    <d v="2024-02-08T00:00:00"/>
    <m/>
    <d v="2024-02-15T14:39:31"/>
    <n v="125000"/>
    <n v="125000"/>
    <x v="1"/>
    <s v="Finalizada"/>
    <n v="125000"/>
    <n v="0"/>
    <n v="0"/>
    <m/>
    <m/>
    <n v="125000"/>
    <n v="0"/>
    <n v="125000"/>
    <m/>
    <m/>
    <n v="124175"/>
    <n v="2201490831"/>
    <s v="13.03.2024"/>
    <d v="2024-02-29T00:00:00"/>
  </r>
  <r>
    <n v="800203189"/>
    <s v="ORTOPEDICA AMERICANA LTDA"/>
    <s v="OA"/>
    <n v="14104"/>
    <s v="OA14104"/>
    <s v="800203189_OA14104"/>
    <d v="2024-02-08T00:00:00"/>
    <m/>
    <d v="2024-02-15T14:50:38"/>
    <n v="110000"/>
    <n v="110000"/>
    <x v="1"/>
    <s v="Finalizada"/>
    <n v="110000"/>
    <n v="0"/>
    <n v="0"/>
    <m/>
    <m/>
    <n v="110000"/>
    <n v="0"/>
    <n v="110000"/>
    <m/>
    <m/>
    <n v="109274"/>
    <n v="2201490831"/>
    <s v="13.03.2024"/>
    <d v="2024-02-29T00:00:00"/>
  </r>
  <r>
    <n v="800203189"/>
    <s v="ORTOPEDICA AMERICANA LTDA"/>
    <s v="OA"/>
    <n v="14097"/>
    <s v="OA14097"/>
    <s v="800203189_OA14097"/>
    <d v="2024-02-08T00:00:00"/>
    <m/>
    <d v="2024-02-14T11:56:18"/>
    <n v="73000"/>
    <n v="73000"/>
    <x v="1"/>
    <s v="Finalizada"/>
    <n v="73000"/>
    <n v="0"/>
    <n v="0"/>
    <m/>
    <m/>
    <n v="73000"/>
    <n v="0"/>
    <n v="73000"/>
    <m/>
    <m/>
    <n v="72518"/>
    <n v="2201490831"/>
    <s v="13.03.2024"/>
    <d v="2024-02-29T00:00:00"/>
  </r>
  <r>
    <n v="800203189"/>
    <s v="ORTOPEDICA AMERICANA LTDA"/>
    <s v="OA"/>
    <n v="14101"/>
    <s v="OA14101"/>
    <s v="800203189_OA14101"/>
    <d v="2024-02-08T00:00:00"/>
    <m/>
    <d v="2024-02-15T09:55:01"/>
    <n v="4500000"/>
    <n v="4500000"/>
    <x v="1"/>
    <s v="Finalizada"/>
    <n v="4500000"/>
    <n v="0"/>
    <n v="0"/>
    <m/>
    <m/>
    <n v="4500000"/>
    <n v="0"/>
    <n v="4500000"/>
    <m/>
    <m/>
    <n v="4357800"/>
    <n v="2201490831"/>
    <s v="13.03.2024"/>
    <d v="2024-02-29T00:00:00"/>
  </r>
  <r>
    <n v="800203189"/>
    <s v="ORTOPEDICA AMERICANA LTDA"/>
    <s v="OA"/>
    <n v="14100"/>
    <s v="OA14100"/>
    <s v="800203189_OA14100"/>
    <d v="2024-02-08T00:00:00"/>
    <m/>
    <d v="2024-02-15T09:52:02"/>
    <n v="4826274"/>
    <n v="4826274"/>
    <x v="1"/>
    <s v="Finalizada"/>
    <n v="6771600"/>
    <n v="0"/>
    <n v="0"/>
    <m/>
    <m/>
    <n v="6771600"/>
    <n v="0"/>
    <n v="6771600"/>
    <m/>
    <m/>
    <n v="6557617"/>
    <n v="4800062931"/>
    <s v="29.02.2024"/>
    <d v="2024-02-29T00:00:00"/>
  </r>
  <r>
    <n v="800203189"/>
    <s v="ORTOPEDICA AMERICANA LTDA"/>
    <s v="OA"/>
    <n v="14102"/>
    <s v="OA14102"/>
    <s v="800203189_OA14102"/>
    <d v="2024-02-08T00:00:00"/>
    <m/>
    <d v="2024-02-15T09:57:24"/>
    <n v="40000"/>
    <n v="40000"/>
    <x v="1"/>
    <s v="Finalizada"/>
    <n v="40000"/>
    <n v="0"/>
    <n v="0"/>
    <m/>
    <m/>
    <n v="40000"/>
    <n v="0"/>
    <n v="40000"/>
    <m/>
    <m/>
    <n v="39736"/>
    <n v="2201490831"/>
    <s v="13.03.2024"/>
    <d v="2024-02-29T00:00:00"/>
  </r>
  <r>
    <n v="800203189"/>
    <s v="ORTOPEDICA AMERICANA LTDA"/>
    <s v="OA"/>
    <n v="14103"/>
    <s v="OA14103"/>
    <s v="800203189_OA14103"/>
    <d v="2024-02-08T00:00:00"/>
    <m/>
    <d v="2024-02-15T10:01:56"/>
    <n v="420000"/>
    <n v="420000"/>
    <x v="5"/>
    <s v="Finalizada"/>
    <n v="420000"/>
    <n v="0"/>
    <n v="0"/>
    <m/>
    <m/>
    <n v="420000"/>
    <n v="0"/>
    <n v="420000"/>
    <n v="417228"/>
    <n v="1222400091"/>
    <n v="0"/>
    <m/>
    <m/>
    <d v="2024-02-29T00:00:00"/>
  </r>
  <r>
    <n v="800203189"/>
    <s v="ORTOPEDICA AMERICANA LTDA"/>
    <s v="OA"/>
    <n v="14099"/>
    <s v="OA14099"/>
    <s v="800203189_OA14099"/>
    <d v="2024-02-08T00:00:00"/>
    <m/>
    <d v="2024-02-15T14:47:03"/>
    <n v="110000"/>
    <n v="110000"/>
    <x v="1"/>
    <s v="Finalizada"/>
    <n v="110000"/>
    <n v="0"/>
    <n v="0"/>
    <m/>
    <m/>
    <n v="110000"/>
    <n v="0"/>
    <n v="110000"/>
    <m/>
    <m/>
    <n v="109274"/>
    <n v="2201490831"/>
    <s v="13.03.2024"/>
    <d v="2024-02-29T00:00:00"/>
  </r>
  <r>
    <n v="800203189"/>
    <s v="ORTOPEDICA AMERICANA LTDA"/>
    <s v="OA"/>
    <n v="14105"/>
    <s v="OA14105"/>
    <s v="800203189_OA14105"/>
    <d v="2024-02-08T00:00:00"/>
    <m/>
    <d v="2024-02-15T10:09:18"/>
    <n v="132000"/>
    <n v="132000"/>
    <x v="1"/>
    <s v="Finalizada"/>
    <n v="132000"/>
    <n v="0"/>
    <n v="0"/>
    <m/>
    <m/>
    <n v="132000"/>
    <n v="0"/>
    <n v="132000"/>
    <m/>
    <m/>
    <n v="131129"/>
    <n v="2201490831"/>
    <s v="13.03.2024"/>
    <d v="2024-02-29T00:00:00"/>
  </r>
  <r>
    <n v="800203189"/>
    <s v="ORTOPEDICA AMERICANA LTDA"/>
    <s v="OA"/>
    <n v="14096"/>
    <s v="OA14096"/>
    <s v="800203189_OA14096"/>
    <d v="2024-02-08T00:00:00"/>
    <m/>
    <d v="2024-02-14T11:53:18"/>
    <n v="52000"/>
    <n v="52000"/>
    <x v="1"/>
    <s v="Finalizada"/>
    <n v="52000"/>
    <n v="0"/>
    <n v="0"/>
    <m/>
    <m/>
    <n v="52000"/>
    <n v="0"/>
    <n v="52000"/>
    <m/>
    <m/>
    <n v="51657"/>
    <n v="2201490831"/>
    <s v="13.03.2024"/>
    <d v="2024-02-29T00:00:00"/>
  </r>
  <r>
    <n v="800203189"/>
    <s v="ORTOPEDICA AMERICANA LTDA"/>
    <s v="OA"/>
    <n v="14088"/>
    <s v="OA14088"/>
    <s v="800203189_OA14088"/>
    <d v="2024-02-08T00:00:00"/>
    <m/>
    <d v="2024-02-14T11:29:10"/>
    <n v="45000"/>
    <n v="45000"/>
    <x v="1"/>
    <s v="Finalizada"/>
    <n v="45000"/>
    <n v="0"/>
    <n v="0"/>
    <m/>
    <m/>
    <n v="45000"/>
    <n v="0"/>
    <n v="45000"/>
    <m/>
    <m/>
    <n v="44703"/>
    <n v="2201490831"/>
    <s v="13.03.2024"/>
    <d v="2024-02-29T00:00:00"/>
  </r>
  <r>
    <n v="800203189"/>
    <s v="ORTOPEDICA AMERICANA LTDA"/>
    <s v="OA"/>
    <n v="14095"/>
    <s v="OA14095"/>
    <s v="800203189_OA14095"/>
    <d v="2024-02-08T00:00:00"/>
    <m/>
    <d v="2024-02-14T11:50:03"/>
    <n v="45000"/>
    <n v="45000"/>
    <x v="1"/>
    <s v="Finalizada"/>
    <n v="45000"/>
    <n v="0"/>
    <n v="0"/>
    <m/>
    <m/>
    <n v="45000"/>
    <n v="0"/>
    <n v="45000"/>
    <m/>
    <m/>
    <n v="44703"/>
    <n v="2201490843"/>
    <s v="13.03.2024"/>
    <d v="2024-02-29T00:00:00"/>
  </r>
  <r>
    <n v="800203189"/>
    <s v="ORTOPEDICA AMERICANA LTDA"/>
    <s v="OA"/>
    <n v="14090"/>
    <s v="OA14090"/>
    <s v="800203189_OA14090"/>
    <d v="2024-02-08T00:00:00"/>
    <m/>
    <d v="2024-02-14T11:34:25"/>
    <n v="45000"/>
    <n v="45000"/>
    <x v="5"/>
    <s v="Finalizada"/>
    <n v="45000"/>
    <n v="0"/>
    <n v="0"/>
    <m/>
    <m/>
    <n v="45000"/>
    <n v="0"/>
    <n v="45000"/>
    <m/>
    <m/>
    <n v="0"/>
    <m/>
    <m/>
    <d v="2024-02-29T00:00:00"/>
  </r>
  <r>
    <n v="800203189"/>
    <s v="ORTOPEDICA AMERICANA LTDA"/>
    <s v="OA"/>
    <n v="14091"/>
    <s v="OA14091"/>
    <s v="800203189_OA14091"/>
    <d v="2024-02-08T00:00:00"/>
    <m/>
    <d v="2024-02-14T11:36:49"/>
    <n v="45000"/>
    <n v="45000"/>
    <x v="5"/>
    <s v="Finalizada"/>
    <n v="45000"/>
    <n v="0"/>
    <n v="0"/>
    <m/>
    <m/>
    <n v="45000"/>
    <n v="0"/>
    <n v="45000"/>
    <n v="44703"/>
    <n v="1222387364"/>
    <n v="0"/>
    <m/>
    <m/>
    <d v="2024-02-29T00:00:00"/>
  </r>
  <r>
    <n v="800203189"/>
    <s v="ORTOPEDICA AMERICANA LTDA"/>
    <s v="OA"/>
    <n v="14092"/>
    <s v="OA14092"/>
    <s v="800203189_OA14092"/>
    <d v="2024-02-08T00:00:00"/>
    <m/>
    <d v="2024-02-14T11:39:40"/>
    <n v="45000"/>
    <n v="45000"/>
    <x v="1"/>
    <s v="Finalizada"/>
    <n v="45000"/>
    <n v="0"/>
    <n v="0"/>
    <m/>
    <m/>
    <n v="45000"/>
    <n v="0"/>
    <n v="45000"/>
    <m/>
    <m/>
    <n v="44703"/>
    <n v="2201490843"/>
    <s v="13.03.2024"/>
    <d v="2024-02-29T00:00:00"/>
  </r>
  <r>
    <n v="800203189"/>
    <s v="ORTOPEDICA AMERICANA LTDA"/>
    <s v="OA"/>
    <n v="14093"/>
    <s v="OA14093"/>
    <s v="800203189_OA14093"/>
    <d v="2024-02-08T00:00:00"/>
    <m/>
    <d v="2024-02-14T11:43:21"/>
    <n v="45000"/>
    <n v="45000"/>
    <x v="1"/>
    <s v="Finalizada"/>
    <n v="45000"/>
    <n v="0"/>
    <n v="0"/>
    <m/>
    <m/>
    <n v="45000"/>
    <n v="0"/>
    <n v="45000"/>
    <m/>
    <m/>
    <n v="44703"/>
    <n v="2201490831"/>
    <s v="13.03.2024"/>
    <d v="2024-02-29T00:00:00"/>
  </r>
  <r>
    <n v="800203189"/>
    <s v="ORTOPEDICA AMERICANA LTDA"/>
    <s v="OA"/>
    <n v="14094"/>
    <s v="OA14094"/>
    <s v="800203189_OA14094"/>
    <d v="2024-02-08T00:00:00"/>
    <m/>
    <d v="2024-02-14T11:47:28"/>
    <n v="39825"/>
    <n v="39825"/>
    <x v="1"/>
    <s v="Finalizada"/>
    <n v="39825"/>
    <n v="0"/>
    <n v="0"/>
    <m/>
    <m/>
    <n v="39825"/>
    <n v="0"/>
    <n v="39825"/>
    <m/>
    <m/>
    <n v="34387"/>
    <n v="2201490831"/>
    <s v="13.03.2024"/>
    <d v="2024-02-29T00:00:00"/>
  </r>
  <r>
    <n v="800203189"/>
    <s v="ORTOPEDICA AMERICANA LTDA"/>
    <s v="OA"/>
    <n v="14110"/>
    <s v="OA14110"/>
    <s v="800203189_OA14110"/>
    <d v="2024-02-09T00:00:00"/>
    <m/>
    <d v="2024-02-15T10:44:46"/>
    <n v="1664000"/>
    <n v="1664000"/>
    <x v="1"/>
    <s v="Finalizada"/>
    <n v="1664000"/>
    <n v="0"/>
    <n v="0"/>
    <m/>
    <m/>
    <n v="1664000"/>
    <n v="0"/>
    <n v="1664000"/>
    <m/>
    <m/>
    <n v="1611418"/>
    <n v="2201490831"/>
    <s v="13.03.2024"/>
    <d v="2024-02-29T00:00:00"/>
  </r>
  <r>
    <n v="800203189"/>
    <s v="ORTOPEDICA AMERICANA LTDA"/>
    <s v="OA"/>
    <n v="14107"/>
    <s v="OA14107"/>
    <s v="800203189_OA14107"/>
    <d v="2024-02-09T00:00:00"/>
    <m/>
    <d v="2024-02-15T10:33:59"/>
    <n v="40000"/>
    <n v="40000"/>
    <x v="1"/>
    <s v="Finalizada"/>
    <n v="40000"/>
    <n v="0"/>
    <n v="0"/>
    <m/>
    <m/>
    <n v="40000"/>
    <n v="0"/>
    <n v="40000"/>
    <m/>
    <m/>
    <n v="39736"/>
    <n v="2201490831"/>
    <s v="13.03.2024"/>
    <d v="2024-02-29T00:00:00"/>
  </r>
  <r>
    <n v="800203189"/>
    <s v="ORTOPEDICA AMERICANA LTDA"/>
    <s v="OA"/>
    <n v="14106"/>
    <s v="OA14106"/>
    <s v="800203189_OA14106"/>
    <d v="2024-02-09T00:00:00"/>
    <m/>
    <d v="2024-02-15T10:24:54"/>
    <n v="410000"/>
    <n v="410000"/>
    <x v="1"/>
    <s v="Finalizada"/>
    <n v="410000"/>
    <n v="0"/>
    <n v="0"/>
    <m/>
    <m/>
    <n v="410000"/>
    <n v="0"/>
    <n v="410000"/>
    <m/>
    <m/>
    <n v="407294"/>
    <n v="2201490831"/>
    <s v="13.03.2024"/>
    <d v="2024-02-29T00:00:00"/>
  </r>
  <r>
    <n v="800203189"/>
    <s v="ORTOPEDICA AMERICANA LTDA"/>
    <s v="OA"/>
    <n v="14109"/>
    <s v="OA14109"/>
    <s v="800203189_OA14109"/>
    <d v="2024-02-09T00:00:00"/>
    <m/>
    <d v="2024-02-15T10:41:24"/>
    <n v="110000"/>
    <n v="110000"/>
    <x v="1"/>
    <s v="Finalizada"/>
    <n v="110000"/>
    <n v="0"/>
    <n v="0"/>
    <m/>
    <m/>
    <n v="110000"/>
    <n v="0"/>
    <n v="110000"/>
    <m/>
    <m/>
    <n v="109274"/>
    <n v="2201490831"/>
    <s v="13.03.2024"/>
    <d v="2024-02-29T00:00:00"/>
  </r>
  <r>
    <n v="800203189"/>
    <s v="ORTOPEDICA AMERICANA LTDA"/>
    <s v="OA"/>
    <n v="14111"/>
    <s v="OA14111"/>
    <s v="800203189_OA14111"/>
    <d v="2024-02-09T00:00:00"/>
    <m/>
    <d v="2024-02-15T10:47:08"/>
    <n v="110000"/>
    <n v="110000"/>
    <x v="1"/>
    <s v="Finalizada"/>
    <n v="110000"/>
    <n v="0"/>
    <n v="0"/>
    <m/>
    <m/>
    <n v="110000"/>
    <n v="0"/>
    <n v="110000"/>
    <m/>
    <m/>
    <n v="109274"/>
    <n v="2201490831"/>
    <s v="13.03.2024"/>
    <d v="2024-02-29T00:00:00"/>
  </r>
  <r>
    <n v="800203189"/>
    <s v="ORTOPEDICA AMERICANA LTDA"/>
    <s v="OA"/>
    <n v="14108"/>
    <s v="OA14108"/>
    <s v="800203189_OA14108"/>
    <d v="2024-02-09T00:00:00"/>
    <m/>
    <d v="2024-02-15T10:38:39"/>
    <n v="48000"/>
    <n v="48000"/>
    <x v="1"/>
    <s v="Finalizada"/>
    <n v="48000"/>
    <n v="0"/>
    <n v="0"/>
    <m/>
    <m/>
    <n v="48000"/>
    <n v="0"/>
    <n v="48000"/>
    <m/>
    <m/>
    <n v="47683"/>
    <n v="2201490831"/>
    <s v="13.03.2024"/>
    <d v="2024-02-29T00:00:00"/>
  </r>
  <r>
    <n v="800203189"/>
    <s v="ORTOPEDICA AMERICANA LTDA"/>
    <s v="OA"/>
    <n v="14112"/>
    <s v="OA14112"/>
    <s v="800203189_OA14112"/>
    <d v="2024-02-09T00:00:00"/>
    <m/>
    <d v="2024-03-01T07:00:00"/>
    <n v="28600000"/>
    <n v="28600000"/>
    <x v="5"/>
    <s v="Finalizada"/>
    <n v="28600000"/>
    <n v="0"/>
    <n v="0"/>
    <m/>
    <m/>
    <n v="28600000"/>
    <n v="0"/>
    <n v="28600000"/>
    <m/>
    <m/>
    <n v="0"/>
    <m/>
    <m/>
    <d v="2024-02-29T00:00:00"/>
  </r>
  <r>
    <n v="800203189"/>
    <s v="ORTOPEDICA AMERICANA LTDA"/>
    <s v="OA"/>
    <n v="14113"/>
    <s v="OA14113"/>
    <s v="800203189_OA14113"/>
    <d v="2024-02-09T00:00:00"/>
    <m/>
    <d v="2024-02-15T13:55:23"/>
    <n v="650000"/>
    <n v="650000"/>
    <x v="1"/>
    <s v="Finalizada"/>
    <n v="650000"/>
    <n v="0"/>
    <n v="0"/>
    <m/>
    <m/>
    <n v="650000"/>
    <n v="0"/>
    <n v="650000"/>
    <m/>
    <m/>
    <n v="645710"/>
    <n v="2201490831"/>
    <s v="13.03.2024"/>
    <d v="2024-02-29T00:00:00"/>
  </r>
  <r>
    <n v="800203189"/>
    <s v="ORTOPEDICA AMERICANA LTDA"/>
    <s v="OA"/>
    <n v="14114"/>
    <s v="OA14114"/>
    <s v="800203189_OA14114"/>
    <d v="2024-02-09T00:00:00"/>
    <m/>
    <d v="2024-02-15T13:57:49"/>
    <n v="650000"/>
    <n v="650000"/>
    <x v="1"/>
    <s v="Finalizada"/>
    <n v="650000"/>
    <n v="0"/>
    <n v="0"/>
    <m/>
    <m/>
    <n v="650000"/>
    <n v="0"/>
    <n v="650000"/>
    <m/>
    <m/>
    <n v="645710"/>
    <n v="2201490831"/>
    <s v="13.03.2024"/>
    <d v="2024-02-29T00:00:00"/>
  </r>
  <r>
    <n v="800203189"/>
    <s v="ORTOPEDICA AMERICANA LTDA"/>
    <s v="OA"/>
    <n v="14115"/>
    <s v="OA14115"/>
    <s v="800203189_OA14115"/>
    <d v="2024-02-09T00:00:00"/>
    <m/>
    <d v="2024-02-15T14:09:17"/>
    <n v="650000"/>
    <n v="650000"/>
    <x v="1"/>
    <s v="Finalizada"/>
    <n v="650000"/>
    <n v="0"/>
    <n v="0"/>
    <m/>
    <m/>
    <n v="650000"/>
    <n v="0"/>
    <n v="650000"/>
    <m/>
    <m/>
    <n v="645710"/>
    <n v="2201490831"/>
    <s v="13.03.2024"/>
    <d v="2024-02-29T00:00:00"/>
  </r>
  <r>
    <n v="800203189"/>
    <s v="ORTOPEDICA AMERICANA LTDA"/>
    <s v="OA"/>
    <n v="14116"/>
    <s v="OA14116"/>
    <s v="800203189_OA14116"/>
    <d v="2024-02-12T00:00:00"/>
    <m/>
    <d v="2024-02-15T14:16:39"/>
    <n v="9268200"/>
    <n v="9268200"/>
    <x v="5"/>
    <s v="Finalizada"/>
    <n v="9268200"/>
    <n v="0"/>
    <n v="0"/>
    <m/>
    <m/>
    <n v="9268200"/>
    <n v="0"/>
    <n v="9268200"/>
    <m/>
    <m/>
    <n v="0"/>
    <m/>
    <m/>
    <d v="2024-02-29T00:00:00"/>
  </r>
  <r>
    <n v="800203189"/>
    <s v="ORTOPEDICA AMERICANA LTDA"/>
    <s v="OA"/>
    <n v="14117"/>
    <s v="OA14117"/>
    <s v="800203189_OA14117"/>
    <d v="2024-02-12T00:00:00"/>
    <m/>
    <d v="2024-02-15T14:24:46"/>
    <n v="20000"/>
    <n v="20000"/>
    <x v="5"/>
    <s v="Finalizada"/>
    <n v="20000"/>
    <n v="0"/>
    <n v="0"/>
    <m/>
    <m/>
    <n v="20000"/>
    <n v="0"/>
    <n v="20000"/>
    <n v="19868"/>
    <n v="1222400148"/>
    <n v="0"/>
    <m/>
    <m/>
    <d v="2024-02-29T00:00:00"/>
  </r>
  <r>
    <n v="800203189"/>
    <s v="ORTOPEDICA AMERICANA LTDA"/>
    <s v="OA"/>
    <n v="14118"/>
    <s v="OA14118"/>
    <s v="800203189_OA14118"/>
    <d v="2024-02-12T00:00:00"/>
    <m/>
    <d v="2024-02-15T14:32:36"/>
    <n v="130000"/>
    <n v="130000"/>
    <x v="1"/>
    <s v="Finalizada"/>
    <n v="130000"/>
    <n v="0"/>
    <n v="0"/>
    <m/>
    <m/>
    <n v="130000"/>
    <n v="0"/>
    <n v="130000"/>
    <m/>
    <m/>
    <n v="129142"/>
    <n v="2201490831"/>
    <s v="13.03.2024"/>
    <d v="2024-02-29T00:00:00"/>
  </r>
  <r>
    <n v="800203189"/>
    <s v="ORTOPEDICA AMERICANA LTDA"/>
    <s v="OA"/>
    <n v="14273"/>
    <s v="OA14273"/>
    <s v="800203189_OA14273"/>
    <d v="2024-03-07T00:00:00"/>
    <m/>
    <d v="2024-03-12T11:28:45"/>
    <n v="45000"/>
    <n v="45000"/>
    <x v="5"/>
    <s v="Finalizada"/>
    <n v="45000"/>
    <n v="0"/>
    <n v="0"/>
    <m/>
    <m/>
    <n v="45000"/>
    <n v="0"/>
    <n v="45000"/>
    <m/>
    <m/>
    <n v="0"/>
    <m/>
    <m/>
    <d v="2024-02-29T00:00:00"/>
  </r>
  <r>
    <n v="800203189"/>
    <s v="ORTOPEDICA AMERICANA LTDA"/>
    <s v="OA"/>
    <n v="14275"/>
    <s v="OA14275"/>
    <s v="800203189_OA14275"/>
    <d v="2024-03-07T00:00:00"/>
    <m/>
    <d v="2024-03-12T11:36:39"/>
    <n v="1466000"/>
    <n v="1466000"/>
    <x v="5"/>
    <s v="Finalizada"/>
    <n v="1466000"/>
    <n v="0"/>
    <n v="0"/>
    <m/>
    <m/>
    <n v="1466000"/>
    <n v="0"/>
    <n v="1466000"/>
    <m/>
    <m/>
    <n v="0"/>
    <m/>
    <m/>
    <d v="2024-02-29T00:00:00"/>
  </r>
  <r>
    <n v="800203189"/>
    <s v="ORTOPEDICA AMERICANA LTDA"/>
    <s v="OA"/>
    <n v="14276"/>
    <s v="OA14276"/>
    <s v="800203189_OA14276"/>
    <d v="2024-03-07T00:00:00"/>
    <m/>
    <d v="2024-03-12T11:40:10"/>
    <n v="104000"/>
    <n v="104000"/>
    <x v="6"/>
    <s v="Para respuesta prestador"/>
    <n v="104000"/>
    <n v="0"/>
    <n v="52000"/>
    <s v="Se objeta un bastón canadiense. se valida autorización solo hay uno autorizado, y se valida el acta de entrega y solo se evidencia que se entrego uno."/>
    <m/>
    <n v="104000"/>
    <n v="0"/>
    <n v="52000"/>
    <m/>
    <m/>
    <n v="0"/>
    <m/>
    <m/>
    <d v="2024-02-29T00:00:00"/>
  </r>
  <r>
    <n v="800203189"/>
    <s v="ORTOPEDICA AMERICANA LTDA"/>
    <s v="OA"/>
    <n v="14277"/>
    <s v="OA14277"/>
    <s v="800203189_OA14277"/>
    <d v="2024-03-07T00:00:00"/>
    <m/>
    <d v="2024-03-12T11:43:57"/>
    <n v="155000"/>
    <n v="155000"/>
    <x v="5"/>
    <s v="Finalizada"/>
    <n v="155000"/>
    <n v="0"/>
    <n v="0"/>
    <m/>
    <m/>
    <n v="155000"/>
    <n v="0"/>
    <n v="155000"/>
    <m/>
    <m/>
    <n v="0"/>
    <m/>
    <m/>
    <d v="2024-02-29T00:00:00"/>
  </r>
  <r>
    <n v="800203189"/>
    <s v="ORTOPEDICA AMERICANA LTDA"/>
    <s v="OA"/>
    <n v="14274"/>
    <s v="OA14274"/>
    <s v="800203189_OA14274"/>
    <d v="2024-03-07T00:00:00"/>
    <m/>
    <d v="2024-03-12T11:32:00"/>
    <n v="250000"/>
    <n v="250000"/>
    <x v="5"/>
    <s v="Finalizada"/>
    <n v="250000"/>
    <n v="0"/>
    <n v="0"/>
    <m/>
    <m/>
    <n v="250000"/>
    <n v="0"/>
    <n v="250000"/>
    <m/>
    <m/>
    <n v="0"/>
    <m/>
    <m/>
    <d v="2024-02-29T00:00:00"/>
  </r>
  <r>
    <n v="800203189"/>
    <s v="ORTOPEDICA AMERICANA LTDA"/>
    <s v="OA"/>
    <n v="14286"/>
    <s v="OA14286"/>
    <s v="800203189_OA14286"/>
    <d v="2024-03-08T00:00:00"/>
    <m/>
    <d v="2024-03-12T14:00:33"/>
    <n v="2760000"/>
    <n v="2760000"/>
    <x v="5"/>
    <s v="Finalizada"/>
    <n v="2760000"/>
    <n v="0"/>
    <n v="0"/>
    <m/>
    <m/>
    <n v="2760000"/>
    <n v="0"/>
    <n v="2760000"/>
    <m/>
    <m/>
    <n v="0"/>
    <m/>
    <m/>
    <d v="2024-02-29T00:00:00"/>
  </r>
  <r>
    <n v="800203189"/>
    <s v="ORTOPEDICA AMERICANA LTDA"/>
    <s v="OA"/>
    <n v="14279"/>
    <s v="OA14279"/>
    <s v="800203189_OA14279"/>
    <d v="2024-03-08T00:00:00"/>
    <m/>
    <d v="2024-03-12T11:56:10"/>
    <n v="45000"/>
    <n v="45000"/>
    <x v="5"/>
    <s v="Finalizada"/>
    <n v="45000"/>
    <n v="0"/>
    <n v="0"/>
    <m/>
    <m/>
    <n v="45000"/>
    <n v="0"/>
    <n v="45000"/>
    <m/>
    <m/>
    <n v="0"/>
    <m/>
    <m/>
    <d v="2024-02-29T00:00:00"/>
  </r>
  <r>
    <n v="800203189"/>
    <s v="ORTOPEDICA AMERICANA LTDA"/>
    <s v="OA"/>
    <n v="14280"/>
    <s v="OA14280"/>
    <s v="800203189_OA14280"/>
    <d v="2024-03-08T00:00:00"/>
    <m/>
    <d v="2024-03-12T12:10:04"/>
    <n v="130000"/>
    <n v="130000"/>
    <x v="5"/>
    <s v="Finalizada"/>
    <n v="130000"/>
    <n v="0"/>
    <n v="0"/>
    <m/>
    <m/>
    <n v="130000"/>
    <n v="0"/>
    <n v="130000"/>
    <m/>
    <m/>
    <n v="0"/>
    <m/>
    <m/>
    <d v="2024-02-29T00:00:00"/>
  </r>
  <r>
    <n v="800203189"/>
    <s v="ORTOPEDICA AMERICANA LTDA"/>
    <s v="OA"/>
    <n v="14281"/>
    <s v="OA14281"/>
    <s v="800203189_OA14281"/>
    <d v="2024-03-08T00:00:00"/>
    <m/>
    <d v="2024-03-12T12:13:18"/>
    <n v="105000"/>
    <n v="105000"/>
    <x v="5"/>
    <s v="Finalizada"/>
    <n v="105000"/>
    <n v="0"/>
    <n v="0"/>
    <m/>
    <m/>
    <n v="105000"/>
    <n v="0"/>
    <n v="105000"/>
    <m/>
    <m/>
    <n v="0"/>
    <m/>
    <m/>
    <d v="2024-02-29T00:00:00"/>
  </r>
  <r>
    <n v="800203189"/>
    <s v="ORTOPEDICA AMERICANA LTDA"/>
    <s v="OA"/>
    <n v="14282"/>
    <s v="OA14282"/>
    <s v="800203189_OA14282"/>
    <d v="2024-03-08T00:00:00"/>
    <m/>
    <d v="2024-03-12T12:16:54"/>
    <n v="78000"/>
    <n v="78000"/>
    <x v="5"/>
    <s v="Finalizada"/>
    <n v="78000"/>
    <n v="0"/>
    <n v="0"/>
    <m/>
    <m/>
    <n v="78000"/>
    <n v="0"/>
    <n v="78000"/>
    <n v="77485"/>
    <n v="1222403768"/>
    <n v="0"/>
    <m/>
    <m/>
    <d v="2024-02-29T00:00:00"/>
  </r>
  <r>
    <n v="800203189"/>
    <s v="ORTOPEDICA AMERICANA LTDA"/>
    <s v="OA"/>
    <n v="14287"/>
    <s v="OA14287"/>
    <s v="800203189_OA14287"/>
    <d v="2024-03-08T00:00:00"/>
    <m/>
    <d v="2024-03-12T14:04:26"/>
    <n v="10903"/>
    <n v="10903"/>
    <x v="5"/>
    <s v="Finalizada"/>
    <n v="10903"/>
    <n v="0"/>
    <n v="0"/>
    <m/>
    <m/>
    <n v="10903"/>
    <n v="0"/>
    <n v="10903"/>
    <m/>
    <m/>
    <n v="0"/>
    <m/>
    <m/>
    <d v="2024-02-29T00:00:00"/>
  </r>
  <r>
    <n v="800203189"/>
    <s v="ORTOPEDICA AMERICANA LTDA"/>
    <s v="OA"/>
    <n v="14283"/>
    <s v="OA14283"/>
    <s v="800203189_OA14283"/>
    <d v="2024-03-08T00:00:00"/>
    <m/>
    <d v="2024-03-12T12:20:18"/>
    <n v="514320"/>
    <n v="514320"/>
    <x v="3"/>
    <s v="Devuelta"/>
    <n v="0"/>
    <n v="514320"/>
    <n v="0"/>
    <s v="Se realiza DEVOLUCION de la factura, No se evidencia cotización aprobada por la EPS. Se indica corregir rips y reportar los numeros de autorización de acuerdo a cada item facturado."/>
    <s v="AUTORIZACION"/>
    <n v="0"/>
    <n v="0"/>
    <n v="0"/>
    <m/>
    <m/>
    <n v="0"/>
    <m/>
    <m/>
    <d v="2024-02-29T00:00:00"/>
  </r>
  <r>
    <n v="800203189"/>
    <s v="ORTOPEDICA AMERICANA LTDA"/>
    <s v="OA"/>
    <n v="14284"/>
    <s v="OA14284"/>
    <s v="800203189_OA14284"/>
    <d v="2024-03-08T00:00:00"/>
    <m/>
    <d v="2024-03-12T12:27:57"/>
    <n v="130000"/>
    <n v="130000"/>
    <x v="5"/>
    <s v="Finalizada"/>
    <n v="130000"/>
    <n v="0"/>
    <n v="0"/>
    <m/>
    <m/>
    <n v="130000"/>
    <n v="0"/>
    <n v="130000"/>
    <m/>
    <m/>
    <n v="0"/>
    <m/>
    <m/>
    <d v="2024-02-29T00:00:00"/>
  </r>
  <r>
    <n v="800203189"/>
    <s v="ORTOPEDICA AMERICANA LTDA"/>
    <s v="OA"/>
    <n v="14285"/>
    <s v="OA14285"/>
    <s v="800203189_OA14285"/>
    <d v="2024-03-08T00:00:00"/>
    <m/>
    <d v="2024-03-12T13:56:49"/>
    <n v="24000"/>
    <n v="24000"/>
    <x v="5"/>
    <s v="Finalizada"/>
    <n v="24000"/>
    <n v="0"/>
    <n v="0"/>
    <m/>
    <m/>
    <n v="24000"/>
    <n v="0"/>
    <n v="24000"/>
    <m/>
    <m/>
    <n v="0"/>
    <m/>
    <m/>
    <d v="2024-02-29T00:00:00"/>
  </r>
  <r>
    <n v="800203189"/>
    <s v="ORTOPEDICA AMERICANA LTDA"/>
    <s v="OA"/>
    <n v="14278"/>
    <s v="OA14278"/>
    <s v="800203189_OA14278"/>
    <d v="2024-03-08T00:00:00"/>
    <m/>
    <d v="2024-03-12T11:47:29"/>
    <n v="52000"/>
    <n v="52000"/>
    <x v="5"/>
    <s v="Finalizada"/>
    <n v="52000"/>
    <n v="0"/>
    <n v="0"/>
    <m/>
    <m/>
    <n v="52000"/>
    <n v="0"/>
    <n v="52000"/>
    <m/>
    <m/>
    <n v="0"/>
    <m/>
    <m/>
    <d v="2024-02-29T00:00:00"/>
  </r>
  <r>
    <n v="800203189"/>
    <s v="ORTOPEDICA AMERICANA LTDA"/>
    <s v="OA"/>
    <n v="14289"/>
    <s v="OA14289"/>
    <s v="800203189_OA14289"/>
    <d v="2024-03-08T00:00:00"/>
    <m/>
    <d v="2024-03-12T14:12:08"/>
    <n v="650000"/>
    <n v="650000"/>
    <x v="5"/>
    <s v="Finalizada"/>
    <n v="650000"/>
    <n v="0"/>
    <n v="0"/>
    <m/>
    <m/>
    <n v="650000"/>
    <n v="0"/>
    <n v="650000"/>
    <m/>
    <m/>
    <n v="0"/>
    <m/>
    <m/>
    <d v="2024-02-29T00:00:00"/>
  </r>
  <r>
    <n v="800203189"/>
    <s v="ORTOPEDICA AMERICANA LTDA"/>
    <s v="OA"/>
    <n v="14288"/>
    <s v="OA14288"/>
    <s v="800203189_OA14288"/>
    <d v="2024-03-08T00:00:00"/>
    <m/>
    <d v="2024-03-12T14:08:35"/>
    <n v="48000"/>
    <n v="48000"/>
    <x v="5"/>
    <s v="Finalizada"/>
    <n v="48000"/>
    <n v="0"/>
    <n v="0"/>
    <m/>
    <m/>
    <n v="48000"/>
    <n v="0"/>
    <n v="48000"/>
    <m/>
    <m/>
    <n v="0"/>
    <m/>
    <m/>
    <d v="2024-02-29T00:00:00"/>
  </r>
  <r>
    <n v="800203189"/>
    <s v="ORTOPEDICA AMERICANA LTDA"/>
    <s v="OA"/>
    <n v="14292"/>
    <s v="OA14292"/>
    <s v="800203189_OA14292"/>
    <d v="2024-03-11T00:00:00"/>
    <m/>
    <d v="2024-03-12T14:24:38"/>
    <n v="110625"/>
    <n v="110625"/>
    <x v="5"/>
    <s v="Finalizada"/>
    <n v="125000"/>
    <n v="0"/>
    <n v="0"/>
    <m/>
    <m/>
    <n v="125000"/>
    <n v="0"/>
    <n v="125000"/>
    <m/>
    <m/>
    <n v="0"/>
    <m/>
    <m/>
    <d v="2024-02-29T00:00:00"/>
  </r>
  <r>
    <n v="800203189"/>
    <s v="ORTOPEDICA AMERICANA LTDA"/>
    <s v="OA"/>
    <n v="14291"/>
    <s v="OA14291"/>
    <s v="800203189_OA14291"/>
    <d v="2024-03-11T00:00:00"/>
    <m/>
    <d v="2024-03-12T14:15:44"/>
    <n v="264000"/>
    <n v="264000"/>
    <x v="5"/>
    <s v="Finalizada"/>
    <n v="264000"/>
    <n v="0"/>
    <n v="0"/>
    <m/>
    <m/>
    <n v="264000"/>
    <n v="0"/>
    <n v="264000"/>
    <m/>
    <m/>
    <n v="0"/>
    <m/>
    <m/>
    <d v="2024-02-29T00:00:00"/>
  </r>
  <r>
    <n v="800203189"/>
    <s v="ORTOPEDICA AMERICANA LTDA"/>
    <s v="OA"/>
    <n v="14299"/>
    <s v="OA14299"/>
    <s v="800203189_OA14299"/>
    <d v="2024-03-12T00:00:00"/>
    <m/>
    <d v="2024-03-12T14:30:51"/>
    <n v="650000"/>
    <n v="650000"/>
    <x v="5"/>
    <s v="Finalizada"/>
    <n v="650000"/>
    <n v="0"/>
    <n v="0"/>
    <m/>
    <m/>
    <n v="650000"/>
    <n v="0"/>
    <n v="650000"/>
    <m/>
    <m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11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5" showAll="0"/>
    <pivotField dataField="1" numFmtId="165" showAll="0"/>
    <pivotField axis="axisRow" dataField="1" showAll="0">
      <items count="8">
        <item x="1"/>
        <item x="0"/>
        <item x="3"/>
        <item x="2"/>
        <item x="5"/>
        <item x="6"/>
        <item x="4"/>
        <item t="default"/>
      </items>
    </pivotField>
    <pivotField showAll="0"/>
    <pivotField numFmtId="165" showAll="0"/>
    <pivotField numFmtId="165" showAll="0"/>
    <pivotField dataField="1" numFmtId="165"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numFmtId="14" showAll="0"/>
  </pivotFields>
  <rowFields count="1">
    <field x="1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1" subtotal="count" baseField="0" baseItem="0"/>
    <dataField name="Saldo IPS" fld="10" baseField="0" baseItem="0" numFmtId="165"/>
    <dataField name="Valor Glosa Pendiente " fld="15" baseField="0" baseItem="0" numFmtId="165"/>
  </dataFields>
  <formats count="22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1" type="button" dataOnly="0" labelOnly="1" outline="0" axis="axisRow" fieldPosition="0"/>
    </format>
    <format dxfId="14">
      <pivotArea dataOnly="0" labelOnly="1" fieldPosition="0">
        <references count="1">
          <reference field="1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dataOnly="0" labelOnly="1" fieldPosition="0">
        <references count="1">
          <reference field="11" count="0"/>
        </references>
      </pivotArea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4"/>
  <sheetViews>
    <sheetView showGridLines="0" topLeftCell="A12" zoomScaleNormal="100" workbookViewId="0">
      <selection activeCell="B30" sqref="B30"/>
    </sheetView>
  </sheetViews>
  <sheetFormatPr baseColWidth="10" defaultRowHeight="14.5" x14ac:dyDescent="0.35"/>
  <cols>
    <col min="1" max="1" width="22" customWidth="1"/>
    <col min="2" max="2" width="34.1796875" customWidth="1"/>
    <col min="3" max="3" width="10.26953125" customWidth="1"/>
    <col min="4" max="4" width="8.81640625" customWidth="1"/>
    <col min="5" max="5" width="12.54296875" customWidth="1"/>
    <col min="6" max="6" width="14.7265625" customWidth="1"/>
    <col min="7" max="7" width="13.1796875" customWidth="1"/>
    <col min="8" max="8" width="13.5429687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800203189</v>
      </c>
      <c r="B2" s="6" t="s">
        <v>14</v>
      </c>
      <c r="C2" s="9" t="s">
        <v>15</v>
      </c>
      <c r="D2" s="7" t="s">
        <v>16</v>
      </c>
      <c r="E2" s="11">
        <v>42537</v>
      </c>
      <c r="F2" s="1"/>
      <c r="G2" s="10">
        <v>145400</v>
      </c>
      <c r="H2" s="8">
        <v>145400</v>
      </c>
      <c r="I2" s="5" t="s">
        <v>12</v>
      </c>
      <c r="J2" s="4" t="s">
        <v>159</v>
      </c>
      <c r="K2" s="5" t="s">
        <v>13</v>
      </c>
      <c r="L2" s="4"/>
    </row>
    <row r="3" spans="1:12" x14ac:dyDescent="0.35">
      <c r="A3" s="1">
        <v>800203189</v>
      </c>
      <c r="B3" s="6" t="s">
        <v>14</v>
      </c>
      <c r="C3" s="9" t="s">
        <v>15</v>
      </c>
      <c r="D3" s="7" t="s">
        <v>17</v>
      </c>
      <c r="E3" s="11">
        <v>43020</v>
      </c>
      <c r="F3" s="1"/>
      <c r="G3" s="10">
        <v>325500</v>
      </c>
      <c r="H3" s="8">
        <v>325500</v>
      </c>
      <c r="I3" s="5" t="s">
        <v>12</v>
      </c>
      <c r="J3" s="4" t="s">
        <v>159</v>
      </c>
      <c r="K3" s="5" t="s">
        <v>13</v>
      </c>
      <c r="L3" s="4"/>
    </row>
    <row r="4" spans="1:12" x14ac:dyDescent="0.35">
      <c r="A4" s="1">
        <v>800203189</v>
      </c>
      <c r="B4" s="6" t="s">
        <v>14</v>
      </c>
      <c r="C4" s="9" t="s">
        <v>15</v>
      </c>
      <c r="D4" s="7" t="s">
        <v>18</v>
      </c>
      <c r="E4" s="11">
        <v>43020</v>
      </c>
      <c r="F4" s="1"/>
      <c r="G4" s="10">
        <v>145400</v>
      </c>
      <c r="H4" s="8">
        <v>145400</v>
      </c>
      <c r="I4" s="5" t="s">
        <v>12</v>
      </c>
      <c r="J4" s="4" t="s">
        <v>159</v>
      </c>
      <c r="K4" s="5" t="s">
        <v>13</v>
      </c>
      <c r="L4" s="1"/>
    </row>
    <row r="5" spans="1:12" x14ac:dyDescent="0.35">
      <c r="A5" s="1">
        <v>800203189</v>
      </c>
      <c r="B5" s="6" t="s">
        <v>14</v>
      </c>
      <c r="C5" s="9" t="s">
        <v>15</v>
      </c>
      <c r="D5" s="7" t="s">
        <v>19</v>
      </c>
      <c r="E5" s="11">
        <v>43020</v>
      </c>
      <c r="F5" s="1"/>
      <c r="G5" s="10">
        <v>145400</v>
      </c>
      <c r="H5" s="8">
        <v>145400</v>
      </c>
      <c r="I5" s="5" t="s">
        <v>12</v>
      </c>
      <c r="J5" s="4" t="s">
        <v>159</v>
      </c>
      <c r="K5" s="5" t="s">
        <v>13</v>
      </c>
      <c r="L5" s="1"/>
    </row>
    <row r="6" spans="1:12" x14ac:dyDescent="0.35">
      <c r="A6" s="1">
        <v>800203189</v>
      </c>
      <c r="B6" s="6" t="s">
        <v>14</v>
      </c>
      <c r="C6" s="9" t="s">
        <v>15</v>
      </c>
      <c r="D6" s="7" t="s">
        <v>20</v>
      </c>
      <c r="E6" s="11">
        <v>43025</v>
      </c>
      <c r="F6" s="1"/>
      <c r="G6" s="10">
        <v>18000</v>
      </c>
      <c r="H6" s="8">
        <v>18000</v>
      </c>
      <c r="I6" s="5" t="s">
        <v>12</v>
      </c>
      <c r="J6" s="4" t="s">
        <v>159</v>
      </c>
      <c r="K6" s="5" t="s">
        <v>13</v>
      </c>
      <c r="L6" s="1"/>
    </row>
    <row r="7" spans="1:12" x14ac:dyDescent="0.35">
      <c r="A7" s="1">
        <v>800203189</v>
      </c>
      <c r="B7" s="6" t="s">
        <v>14</v>
      </c>
      <c r="C7" s="9" t="s">
        <v>15</v>
      </c>
      <c r="D7" s="7" t="s">
        <v>21</v>
      </c>
      <c r="E7" s="11">
        <v>43026</v>
      </c>
      <c r="F7" s="1"/>
      <c r="G7" s="10">
        <v>18600</v>
      </c>
      <c r="H7" s="8">
        <v>18600</v>
      </c>
      <c r="I7" s="5" t="s">
        <v>12</v>
      </c>
      <c r="J7" s="4" t="s">
        <v>159</v>
      </c>
      <c r="K7" s="5" t="s">
        <v>13</v>
      </c>
      <c r="L7" s="1"/>
    </row>
    <row r="8" spans="1:12" x14ac:dyDescent="0.35">
      <c r="A8" s="1">
        <v>800203189</v>
      </c>
      <c r="B8" s="6" t="s">
        <v>14</v>
      </c>
      <c r="C8" s="9" t="s">
        <v>15</v>
      </c>
      <c r="D8" s="7" t="s">
        <v>22</v>
      </c>
      <c r="E8" s="11">
        <v>43027</v>
      </c>
      <c r="F8" s="1"/>
      <c r="G8" s="10">
        <v>87100</v>
      </c>
      <c r="H8" s="8">
        <v>87100</v>
      </c>
      <c r="I8" s="5" t="s">
        <v>12</v>
      </c>
      <c r="J8" s="4" t="s">
        <v>159</v>
      </c>
      <c r="K8" s="5" t="s">
        <v>13</v>
      </c>
      <c r="L8" s="1"/>
    </row>
    <row r="9" spans="1:12" x14ac:dyDescent="0.35">
      <c r="A9" s="1">
        <v>800203189</v>
      </c>
      <c r="B9" s="6" t="s">
        <v>14</v>
      </c>
      <c r="C9" s="9" t="s">
        <v>15</v>
      </c>
      <c r="D9" s="7" t="s">
        <v>23</v>
      </c>
      <c r="E9" s="11">
        <v>43027</v>
      </c>
      <c r="F9" s="1"/>
      <c r="G9" s="10">
        <v>325500</v>
      </c>
      <c r="H9" s="8">
        <v>325500</v>
      </c>
      <c r="I9" s="5" t="s">
        <v>12</v>
      </c>
      <c r="J9" s="4" t="s">
        <v>159</v>
      </c>
      <c r="K9" s="5" t="s">
        <v>13</v>
      </c>
      <c r="L9" s="1"/>
    </row>
    <row r="10" spans="1:12" x14ac:dyDescent="0.35">
      <c r="A10" s="1">
        <v>800203189</v>
      </c>
      <c r="B10" s="6" t="s">
        <v>14</v>
      </c>
      <c r="C10" s="9" t="s">
        <v>15</v>
      </c>
      <c r="D10" s="7" t="s">
        <v>24</v>
      </c>
      <c r="E10" s="11">
        <v>43027</v>
      </c>
      <c r="F10" s="1"/>
      <c r="G10" s="10">
        <v>26600</v>
      </c>
      <c r="H10" s="8">
        <v>26600</v>
      </c>
      <c r="I10" s="5" t="s">
        <v>12</v>
      </c>
      <c r="J10" s="4" t="s">
        <v>159</v>
      </c>
      <c r="K10" s="5" t="s">
        <v>13</v>
      </c>
      <c r="L10" s="1"/>
    </row>
    <row r="11" spans="1:12" x14ac:dyDescent="0.35">
      <c r="A11" s="1">
        <v>800203189</v>
      </c>
      <c r="B11" s="6" t="s">
        <v>14</v>
      </c>
      <c r="C11" s="9" t="s">
        <v>15</v>
      </c>
      <c r="D11" s="7" t="s">
        <v>25</v>
      </c>
      <c r="E11" s="11">
        <v>43027</v>
      </c>
      <c r="F11" s="1"/>
      <c r="G11" s="10">
        <v>43000</v>
      </c>
      <c r="H11" s="8">
        <v>43000</v>
      </c>
      <c r="I11" s="5" t="s">
        <v>12</v>
      </c>
      <c r="J11" s="4" t="s">
        <v>159</v>
      </c>
      <c r="K11" s="5" t="s">
        <v>13</v>
      </c>
      <c r="L11" s="1"/>
    </row>
    <row r="12" spans="1:12" x14ac:dyDescent="0.35">
      <c r="A12" s="1">
        <v>800203189</v>
      </c>
      <c r="B12" s="6" t="s">
        <v>14</v>
      </c>
      <c r="C12" s="9" t="s">
        <v>15</v>
      </c>
      <c r="D12" s="7" t="s">
        <v>26</v>
      </c>
      <c r="E12" s="11">
        <v>43327</v>
      </c>
      <c r="F12" s="1"/>
      <c r="G12" s="10">
        <v>6397000</v>
      </c>
      <c r="H12" s="8">
        <v>6397000</v>
      </c>
      <c r="I12" s="5" t="s">
        <v>12</v>
      </c>
      <c r="J12" s="4" t="s">
        <v>159</v>
      </c>
      <c r="K12" s="5" t="s">
        <v>13</v>
      </c>
      <c r="L12" s="1"/>
    </row>
    <row r="13" spans="1:12" x14ac:dyDescent="0.35">
      <c r="A13" s="1">
        <v>800203189</v>
      </c>
      <c r="B13" s="6" t="s">
        <v>14</v>
      </c>
      <c r="C13" s="9" t="s">
        <v>15</v>
      </c>
      <c r="D13" s="7" t="s">
        <v>27</v>
      </c>
      <c r="E13" s="11">
        <v>43360</v>
      </c>
      <c r="F13" s="1"/>
      <c r="G13" s="10">
        <v>1177500</v>
      </c>
      <c r="H13" s="8">
        <v>1177500</v>
      </c>
      <c r="I13" s="5" t="s">
        <v>12</v>
      </c>
      <c r="J13" s="4" t="s">
        <v>159</v>
      </c>
      <c r="K13" s="5" t="s">
        <v>13</v>
      </c>
      <c r="L13" s="1"/>
    </row>
    <row r="14" spans="1:12" x14ac:dyDescent="0.35">
      <c r="A14" s="1">
        <v>800203189</v>
      </c>
      <c r="B14" s="6" t="s">
        <v>14</v>
      </c>
      <c r="C14" s="9" t="s">
        <v>15</v>
      </c>
      <c r="D14" s="7" t="s">
        <v>28</v>
      </c>
      <c r="E14" s="11">
        <v>43361</v>
      </c>
      <c r="F14" s="1"/>
      <c r="G14" s="10">
        <v>27000</v>
      </c>
      <c r="H14" s="8">
        <v>27000</v>
      </c>
      <c r="I14" s="5" t="s">
        <v>12</v>
      </c>
      <c r="J14" s="4" t="s">
        <v>159</v>
      </c>
      <c r="K14" s="5" t="s">
        <v>13</v>
      </c>
      <c r="L14" s="1"/>
    </row>
    <row r="15" spans="1:12" x14ac:dyDescent="0.35">
      <c r="A15" s="1">
        <v>800203189</v>
      </c>
      <c r="B15" s="6" t="s">
        <v>14</v>
      </c>
      <c r="C15" s="9" t="s">
        <v>15</v>
      </c>
      <c r="D15" s="7" t="s">
        <v>29</v>
      </c>
      <c r="E15" s="11">
        <v>43515</v>
      </c>
      <c r="F15" s="1"/>
      <c r="G15" s="10">
        <v>3180500</v>
      </c>
      <c r="H15" s="8">
        <v>3180500</v>
      </c>
      <c r="I15" s="5" t="s">
        <v>12</v>
      </c>
      <c r="J15" s="4" t="s">
        <v>159</v>
      </c>
      <c r="K15" s="5" t="s">
        <v>13</v>
      </c>
      <c r="L15" s="1"/>
    </row>
    <row r="16" spans="1:12" x14ac:dyDescent="0.35">
      <c r="A16" s="1">
        <v>800203189</v>
      </c>
      <c r="B16" s="6" t="s">
        <v>14</v>
      </c>
      <c r="C16" s="9" t="s">
        <v>15</v>
      </c>
      <c r="D16" s="7" t="s">
        <v>30</v>
      </c>
      <c r="E16" s="11">
        <v>43515</v>
      </c>
      <c r="F16" s="1"/>
      <c r="G16" s="10">
        <v>485000</v>
      </c>
      <c r="H16" s="8">
        <v>485000</v>
      </c>
      <c r="I16" s="5" t="s">
        <v>12</v>
      </c>
      <c r="J16" s="4" t="s">
        <v>159</v>
      </c>
      <c r="K16" s="5" t="s">
        <v>13</v>
      </c>
      <c r="L16" s="1"/>
    </row>
    <row r="17" spans="1:12" x14ac:dyDescent="0.35">
      <c r="A17" s="1">
        <v>800203189</v>
      </c>
      <c r="B17" s="6" t="s">
        <v>14</v>
      </c>
      <c r="C17" s="9" t="s">
        <v>15</v>
      </c>
      <c r="D17" s="7" t="s">
        <v>31</v>
      </c>
      <c r="E17" s="11">
        <v>43634</v>
      </c>
      <c r="F17" s="1"/>
      <c r="G17" s="10">
        <v>10433910</v>
      </c>
      <c r="H17" s="8">
        <v>689785</v>
      </c>
      <c r="I17" s="5" t="s">
        <v>12</v>
      </c>
      <c r="J17" s="4" t="s">
        <v>159</v>
      </c>
      <c r="K17" s="5" t="s">
        <v>13</v>
      </c>
      <c r="L17" s="1"/>
    </row>
    <row r="18" spans="1:12" x14ac:dyDescent="0.35">
      <c r="A18" s="1">
        <v>800203189</v>
      </c>
      <c r="B18" s="6" t="s">
        <v>14</v>
      </c>
      <c r="C18" s="9" t="s">
        <v>15</v>
      </c>
      <c r="D18" s="7" t="s">
        <v>32</v>
      </c>
      <c r="E18" s="11">
        <v>43651</v>
      </c>
      <c r="F18" s="1"/>
      <c r="G18" s="10">
        <v>20000</v>
      </c>
      <c r="H18" s="8">
        <v>20000</v>
      </c>
      <c r="I18" s="5" t="s">
        <v>12</v>
      </c>
      <c r="J18" s="4" t="s">
        <v>159</v>
      </c>
      <c r="K18" s="5" t="s">
        <v>13</v>
      </c>
      <c r="L18" s="1"/>
    </row>
    <row r="19" spans="1:12" x14ac:dyDescent="0.35">
      <c r="A19" s="1">
        <v>800203189</v>
      </c>
      <c r="B19" s="6" t="s">
        <v>14</v>
      </c>
      <c r="C19" s="9" t="s">
        <v>15</v>
      </c>
      <c r="D19" s="7" t="s">
        <v>33</v>
      </c>
      <c r="E19" s="11">
        <v>43727</v>
      </c>
      <c r="F19" s="1"/>
      <c r="G19" s="10">
        <v>2315400</v>
      </c>
      <c r="H19" s="8">
        <v>85400</v>
      </c>
      <c r="I19" s="5" t="s">
        <v>12</v>
      </c>
      <c r="J19" s="4" t="s">
        <v>159</v>
      </c>
      <c r="K19" s="5" t="s">
        <v>13</v>
      </c>
      <c r="L19" s="1"/>
    </row>
    <row r="20" spans="1:12" x14ac:dyDescent="0.35">
      <c r="A20" s="1">
        <v>800203189</v>
      </c>
      <c r="B20" s="6" t="s">
        <v>14</v>
      </c>
      <c r="C20" s="9" t="s">
        <v>160</v>
      </c>
      <c r="D20" s="7" t="s">
        <v>34</v>
      </c>
      <c r="E20" s="11">
        <v>43874</v>
      </c>
      <c r="F20" s="1"/>
      <c r="G20" s="10">
        <v>15735600</v>
      </c>
      <c r="H20" s="8">
        <v>492892</v>
      </c>
      <c r="I20" s="5" t="s">
        <v>12</v>
      </c>
      <c r="J20" s="4" t="s">
        <v>159</v>
      </c>
      <c r="K20" s="5" t="s">
        <v>13</v>
      </c>
      <c r="L20" s="1"/>
    </row>
    <row r="21" spans="1:12" x14ac:dyDescent="0.35">
      <c r="A21" s="1">
        <v>800203189</v>
      </c>
      <c r="B21" s="6" t="s">
        <v>14</v>
      </c>
      <c r="C21" s="9" t="s">
        <v>160</v>
      </c>
      <c r="D21" s="7" t="s">
        <v>35</v>
      </c>
      <c r="E21" s="11">
        <v>43935</v>
      </c>
      <c r="F21" s="1"/>
      <c r="G21" s="10">
        <v>667400</v>
      </c>
      <c r="H21" s="8">
        <v>667400</v>
      </c>
      <c r="I21" s="5" t="s">
        <v>12</v>
      </c>
      <c r="J21" s="4" t="s">
        <v>159</v>
      </c>
      <c r="K21" s="5" t="s">
        <v>13</v>
      </c>
      <c r="L21" s="1"/>
    </row>
    <row r="22" spans="1:12" x14ac:dyDescent="0.35">
      <c r="A22" s="1">
        <v>800203189</v>
      </c>
      <c r="B22" s="6" t="s">
        <v>14</v>
      </c>
      <c r="C22" s="9" t="s">
        <v>160</v>
      </c>
      <c r="D22" s="7" t="s">
        <v>36</v>
      </c>
      <c r="E22" s="11">
        <v>43993</v>
      </c>
      <c r="F22" s="1"/>
      <c r="G22" s="10">
        <v>159800</v>
      </c>
      <c r="H22" s="8">
        <v>159800</v>
      </c>
      <c r="I22" s="5" t="s">
        <v>12</v>
      </c>
      <c r="J22" s="4" t="s">
        <v>159</v>
      </c>
      <c r="K22" s="5" t="s">
        <v>13</v>
      </c>
      <c r="L22" s="1"/>
    </row>
    <row r="23" spans="1:12" x14ac:dyDescent="0.35">
      <c r="A23" s="1">
        <v>800203189</v>
      </c>
      <c r="B23" s="6" t="s">
        <v>14</v>
      </c>
      <c r="C23" s="9" t="s">
        <v>160</v>
      </c>
      <c r="D23" s="7" t="s">
        <v>37</v>
      </c>
      <c r="E23" s="11">
        <v>43993</v>
      </c>
      <c r="F23" s="1"/>
      <c r="G23" s="10">
        <v>1100000</v>
      </c>
      <c r="H23" s="8">
        <v>1100000</v>
      </c>
      <c r="I23" s="5" t="s">
        <v>12</v>
      </c>
      <c r="J23" s="4" t="s">
        <v>159</v>
      </c>
      <c r="K23" s="5" t="s">
        <v>13</v>
      </c>
      <c r="L23" s="1"/>
    </row>
    <row r="24" spans="1:12" x14ac:dyDescent="0.35">
      <c r="A24" s="1">
        <v>800203189</v>
      </c>
      <c r="B24" s="6" t="s">
        <v>14</v>
      </c>
      <c r="C24" s="9" t="s">
        <v>15</v>
      </c>
      <c r="D24" s="7" t="s">
        <v>38</v>
      </c>
      <c r="E24" s="11">
        <v>44214</v>
      </c>
      <c r="F24" s="1"/>
      <c r="G24" s="10">
        <v>250000</v>
      </c>
      <c r="H24" s="8">
        <v>250000</v>
      </c>
      <c r="I24" s="5" t="s">
        <v>12</v>
      </c>
      <c r="J24" s="4" t="s">
        <v>159</v>
      </c>
      <c r="K24" s="5" t="s">
        <v>13</v>
      </c>
      <c r="L24" s="1"/>
    </row>
    <row r="25" spans="1:12" x14ac:dyDescent="0.35">
      <c r="A25" s="1">
        <v>800203189</v>
      </c>
      <c r="B25" s="6" t="s">
        <v>14</v>
      </c>
      <c r="C25" s="9" t="s">
        <v>15</v>
      </c>
      <c r="D25" s="7" t="s">
        <v>39</v>
      </c>
      <c r="E25" s="11">
        <v>44243</v>
      </c>
      <c r="F25" s="1"/>
      <c r="G25" s="10">
        <v>7895000</v>
      </c>
      <c r="H25" s="8">
        <v>7895000</v>
      </c>
      <c r="I25" s="5" t="s">
        <v>12</v>
      </c>
      <c r="J25" s="4" t="s">
        <v>159</v>
      </c>
      <c r="K25" s="5" t="s">
        <v>13</v>
      </c>
      <c r="L25" s="1"/>
    </row>
    <row r="26" spans="1:12" x14ac:dyDescent="0.35">
      <c r="A26" s="1">
        <v>800203189</v>
      </c>
      <c r="B26" s="6" t="s">
        <v>14</v>
      </c>
      <c r="C26" s="9" t="s">
        <v>15</v>
      </c>
      <c r="D26" s="7" t="s">
        <v>40</v>
      </c>
      <c r="E26" s="11">
        <v>44263</v>
      </c>
      <c r="F26" s="1"/>
      <c r="G26" s="10">
        <v>78000</v>
      </c>
      <c r="H26" s="8">
        <v>78000</v>
      </c>
      <c r="I26" s="5" t="s">
        <v>12</v>
      </c>
      <c r="J26" s="4" t="s">
        <v>159</v>
      </c>
      <c r="K26" s="5" t="s">
        <v>13</v>
      </c>
      <c r="L26" s="1"/>
    </row>
    <row r="27" spans="1:12" x14ac:dyDescent="0.35">
      <c r="A27" s="1">
        <v>800203189</v>
      </c>
      <c r="B27" s="6" t="s">
        <v>14</v>
      </c>
      <c r="C27" s="9" t="s">
        <v>15</v>
      </c>
      <c r="D27" s="7" t="s">
        <v>41</v>
      </c>
      <c r="E27" s="11">
        <v>44263</v>
      </c>
      <c r="F27" s="1"/>
      <c r="G27" s="10">
        <v>28000</v>
      </c>
      <c r="H27" s="8">
        <v>28000</v>
      </c>
      <c r="I27" s="5" t="s">
        <v>12</v>
      </c>
      <c r="J27" s="4" t="s">
        <v>159</v>
      </c>
      <c r="K27" s="5" t="s">
        <v>13</v>
      </c>
      <c r="L27" s="1"/>
    </row>
    <row r="28" spans="1:12" x14ac:dyDescent="0.35">
      <c r="A28" s="1">
        <v>800203189</v>
      </c>
      <c r="B28" s="6" t="s">
        <v>14</v>
      </c>
      <c r="C28" s="9" t="s">
        <v>15</v>
      </c>
      <c r="D28" s="7" t="s">
        <v>42</v>
      </c>
      <c r="E28" s="11">
        <v>44266</v>
      </c>
      <c r="F28" s="1"/>
      <c r="G28" s="10">
        <v>87100</v>
      </c>
      <c r="H28" s="8">
        <v>87100</v>
      </c>
      <c r="I28" s="5" t="s">
        <v>12</v>
      </c>
      <c r="J28" s="4" t="s">
        <v>159</v>
      </c>
      <c r="K28" s="5" t="s">
        <v>13</v>
      </c>
      <c r="L28" s="1"/>
    </row>
    <row r="29" spans="1:12" x14ac:dyDescent="0.35">
      <c r="A29" s="1">
        <v>800203189</v>
      </c>
      <c r="B29" s="6" t="s">
        <v>14</v>
      </c>
      <c r="C29" s="9" t="s">
        <v>15</v>
      </c>
      <c r="D29" s="7" t="s">
        <v>43</v>
      </c>
      <c r="E29" s="11">
        <v>44329</v>
      </c>
      <c r="F29" s="1"/>
      <c r="G29" s="10">
        <v>62862</v>
      </c>
      <c r="H29" s="8">
        <v>62862</v>
      </c>
      <c r="I29" s="5" t="s">
        <v>12</v>
      </c>
      <c r="J29" s="4" t="s">
        <v>159</v>
      </c>
      <c r="K29" s="5" t="s">
        <v>13</v>
      </c>
      <c r="L29" s="1"/>
    </row>
    <row r="30" spans="1:12" x14ac:dyDescent="0.35">
      <c r="A30" s="1">
        <v>800203189</v>
      </c>
      <c r="B30" s="6" t="s">
        <v>14</v>
      </c>
      <c r="C30" s="9" t="s">
        <v>15</v>
      </c>
      <c r="D30" s="7" t="s">
        <v>44</v>
      </c>
      <c r="E30" s="11">
        <v>44385</v>
      </c>
      <c r="F30" s="1"/>
      <c r="G30" s="10">
        <v>700000</v>
      </c>
      <c r="H30" s="8">
        <v>700000</v>
      </c>
      <c r="I30" s="5" t="s">
        <v>12</v>
      </c>
      <c r="J30" s="4" t="s">
        <v>159</v>
      </c>
      <c r="K30" s="5" t="s">
        <v>13</v>
      </c>
      <c r="L30" s="1"/>
    </row>
    <row r="31" spans="1:12" x14ac:dyDescent="0.35">
      <c r="A31" s="1">
        <v>800203189</v>
      </c>
      <c r="B31" s="6" t="s">
        <v>14</v>
      </c>
      <c r="C31" s="9" t="s">
        <v>15</v>
      </c>
      <c r="D31" s="7" t="s">
        <v>45</v>
      </c>
      <c r="E31" s="11">
        <v>44385</v>
      </c>
      <c r="F31" s="1"/>
      <c r="G31" s="10">
        <v>143300</v>
      </c>
      <c r="H31" s="8">
        <v>143300</v>
      </c>
      <c r="I31" s="5" t="s">
        <v>12</v>
      </c>
      <c r="J31" s="4" t="s">
        <v>159</v>
      </c>
      <c r="K31" s="5" t="s">
        <v>13</v>
      </c>
      <c r="L31" s="1"/>
    </row>
    <row r="32" spans="1:12" x14ac:dyDescent="0.35">
      <c r="A32" s="1">
        <v>800203189</v>
      </c>
      <c r="B32" s="6" t="s">
        <v>14</v>
      </c>
      <c r="C32" s="9" t="s">
        <v>15</v>
      </c>
      <c r="D32" s="7" t="s">
        <v>46</v>
      </c>
      <c r="E32" s="11">
        <v>44385</v>
      </c>
      <c r="F32" s="1"/>
      <c r="G32" s="10">
        <v>297100</v>
      </c>
      <c r="H32" s="8">
        <v>297100</v>
      </c>
      <c r="I32" s="5" t="s">
        <v>12</v>
      </c>
      <c r="J32" s="4" t="s">
        <v>159</v>
      </c>
      <c r="K32" s="5" t="s">
        <v>13</v>
      </c>
      <c r="L32" s="1"/>
    </row>
    <row r="33" spans="1:12" x14ac:dyDescent="0.35">
      <c r="A33" s="1">
        <v>800203189</v>
      </c>
      <c r="B33" s="6" t="s">
        <v>14</v>
      </c>
      <c r="C33" s="9" t="s">
        <v>15</v>
      </c>
      <c r="D33" s="7" t="s">
        <v>47</v>
      </c>
      <c r="E33" s="11">
        <v>44385</v>
      </c>
      <c r="F33" s="1"/>
      <c r="G33" s="10">
        <v>84000</v>
      </c>
      <c r="H33" s="8">
        <v>84000</v>
      </c>
      <c r="I33" s="5" t="s">
        <v>12</v>
      </c>
      <c r="J33" s="4" t="s">
        <v>159</v>
      </c>
      <c r="K33" s="5" t="s">
        <v>13</v>
      </c>
      <c r="L33" s="1"/>
    </row>
    <row r="34" spans="1:12" x14ac:dyDescent="0.35">
      <c r="A34" s="1">
        <v>800203189</v>
      </c>
      <c r="B34" s="6" t="s">
        <v>14</v>
      </c>
      <c r="C34" s="9" t="s">
        <v>15</v>
      </c>
      <c r="D34" s="7" t="s">
        <v>48</v>
      </c>
      <c r="E34" s="11">
        <v>44390</v>
      </c>
      <c r="F34" s="1"/>
      <c r="G34" s="10">
        <v>350000</v>
      </c>
      <c r="H34" s="8">
        <v>350000</v>
      </c>
      <c r="I34" s="5" t="s">
        <v>12</v>
      </c>
      <c r="J34" s="4" t="s">
        <v>159</v>
      </c>
      <c r="K34" s="5" t="s">
        <v>13</v>
      </c>
      <c r="L34" s="1"/>
    </row>
    <row r="35" spans="1:12" x14ac:dyDescent="0.35">
      <c r="A35" s="1">
        <v>800203189</v>
      </c>
      <c r="B35" s="6" t="s">
        <v>14</v>
      </c>
      <c r="C35" s="9" t="s">
        <v>15</v>
      </c>
      <c r="D35" s="7" t="s">
        <v>49</v>
      </c>
      <c r="E35" s="11">
        <v>44390</v>
      </c>
      <c r="F35" s="1"/>
      <c r="G35" s="10">
        <v>629000</v>
      </c>
      <c r="H35" s="8">
        <v>629000</v>
      </c>
      <c r="I35" s="5" t="s">
        <v>12</v>
      </c>
      <c r="J35" s="4" t="s">
        <v>159</v>
      </c>
      <c r="K35" s="5" t="s">
        <v>13</v>
      </c>
      <c r="L35" s="1"/>
    </row>
    <row r="36" spans="1:12" x14ac:dyDescent="0.35">
      <c r="A36" s="1">
        <v>800203189</v>
      </c>
      <c r="B36" s="6" t="s">
        <v>14</v>
      </c>
      <c r="C36" s="9" t="s">
        <v>15</v>
      </c>
      <c r="D36" s="7" t="s">
        <v>50</v>
      </c>
      <c r="E36" s="11">
        <v>44390</v>
      </c>
      <c r="F36" s="1"/>
      <c r="G36" s="10">
        <v>18000</v>
      </c>
      <c r="H36" s="8">
        <v>18000</v>
      </c>
      <c r="I36" s="5" t="s">
        <v>12</v>
      </c>
      <c r="J36" s="4" t="s">
        <v>159</v>
      </c>
      <c r="K36" s="5" t="s">
        <v>13</v>
      </c>
      <c r="L36" s="1"/>
    </row>
    <row r="37" spans="1:12" x14ac:dyDescent="0.35">
      <c r="A37" s="1">
        <v>800203189</v>
      </c>
      <c r="B37" s="6" t="s">
        <v>14</v>
      </c>
      <c r="C37" s="9" t="s">
        <v>15</v>
      </c>
      <c r="D37" s="7" t="s">
        <v>51</v>
      </c>
      <c r="E37" s="11">
        <v>44390</v>
      </c>
      <c r="F37" s="1"/>
      <c r="G37" s="10">
        <v>45000</v>
      </c>
      <c r="H37" s="8">
        <v>45000</v>
      </c>
      <c r="I37" s="5" t="s">
        <v>12</v>
      </c>
      <c r="J37" s="4" t="s">
        <v>159</v>
      </c>
      <c r="K37" s="5" t="s">
        <v>13</v>
      </c>
      <c r="L37" s="1"/>
    </row>
    <row r="38" spans="1:12" x14ac:dyDescent="0.35">
      <c r="A38" s="1">
        <v>800203189</v>
      </c>
      <c r="B38" s="6" t="s">
        <v>14</v>
      </c>
      <c r="C38" s="9" t="s">
        <v>15</v>
      </c>
      <c r="D38" s="7" t="s">
        <v>52</v>
      </c>
      <c r="E38" s="11">
        <v>44390</v>
      </c>
      <c r="F38" s="1"/>
      <c r="G38" s="10">
        <v>29000</v>
      </c>
      <c r="H38" s="8">
        <v>29000</v>
      </c>
      <c r="I38" s="5" t="s">
        <v>12</v>
      </c>
      <c r="J38" s="4" t="s">
        <v>159</v>
      </c>
      <c r="K38" s="5" t="s">
        <v>13</v>
      </c>
      <c r="L38" s="1"/>
    </row>
    <row r="39" spans="1:12" x14ac:dyDescent="0.35">
      <c r="A39" s="1">
        <v>800203189</v>
      </c>
      <c r="B39" s="6" t="s">
        <v>14</v>
      </c>
      <c r="C39" s="9" t="s">
        <v>15</v>
      </c>
      <c r="D39" s="7" t="s">
        <v>53</v>
      </c>
      <c r="E39" s="11">
        <v>44390</v>
      </c>
      <c r="F39" s="1"/>
      <c r="G39" s="10">
        <v>145400</v>
      </c>
      <c r="H39" s="8">
        <v>145400</v>
      </c>
      <c r="I39" s="5" t="s">
        <v>12</v>
      </c>
      <c r="J39" s="4" t="s">
        <v>159</v>
      </c>
      <c r="K39" s="5" t="s">
        <v>13</v>
      </c>
      <c r="L39" s="1"/>
    </row>
    <row r="40" spans="1:12" x14ac:dyDescent="0.35">
      <c r="A40" s="1">
        <v>800203189</v>
      </c>
      <c r="B40" s="6" t="s">
        <v>14</v>
      </c>
      <c r="C40" s="9" t="s">
        <v>15</v>
      </c>
      <c r="D40" s="7" t="s">
        <v>54</v>
      </c>
      <c r="E40" s="11">
        <v>44390</v>
      </c>
      <c r="F40" s="1"/>
      <c r="G40" s="10">
        <v>75850</v>
      </c>
      <c r="H40" s="8">
        <v>75850</v>
      </c>
      <c r="I40" s="5" t="s">
        <v>12</v>
      </c>
      <c r="J40" s="4" t="s">
        <v>159</v>
      </c>
      <c r="K40" s="5" t="s">
        <v>13</v>
      </c>
      <c r="L40" s="1"/>
    </row>
    <row r="41" spans="1:12" x14ac:dyDescent="0.35">
      <c r="A41" s="1">
        <v>800203189</v>
      </c>
      <c r="B41" s="6" t="s">
        <v>14</v>
      </c>
      <c r="C41" s="9" t="s">
        <v>15</v>
      </c>
      <c r="D41" s="7" t="s">
        <v>55</v>
      </c>
      <c r="E41" s="11">
        <v>44545</v>
      </c>
      <c r="F41" s="1"/>
      <c r="G41" s="10">
        <v>982000</v>
      </c>
      <c r="H41" s="8">
        <v>982000</v>
      </c>
      <c r="I41" s="5" t="s">
        <v>12</v>
      </c>
      <c r="J41" s="4" t="s">
        <v>159</v>
      </c>
      <c r="K41" s="5" t="s">
        <v>13</v>
      </c>
      <c r="L41" s="1"/>
    </row>
    <row r="42" spans="1:12" x14ac:dyDescent="0.35">
      <c r="A42" s="1">
        <v>800203189</v>
      </c>
      <c r="B42" s="6" t="s">
        <v>14</v>
      </c>
      <c r="C42" s="9" t="s">
        <v>15</v>
      </c>
      <c r="D42" s="7" t="s">
        <v>56</v>
      </c>
      <c r="E42" s="11">
        <v>44545</v>
      </c>
      <c r="F42" s="1"/>
      <c r="G42" s="10">
        <v>24000</v>
      </c>
      <c r="H42" s="8">
        <v>24000</v>
      </c>
      <c r="I42" s="5" t="s">
        <v>12</v>
      </c>
      <c r="J42" s="4" t="s">
        <v>159</v>
      </c>
      <c r="K42" s="5" t="s">
        <v>13</v>
      </c>
      <c r="L42" s="1"/>
    </row>
    <row r="43" spans="1:12" x14ac:dyDescent="0.35">
      <c r="A43" s="1">
        <v>800203189</v>
      </c>
      <c r="B43" s="6" t="s">
        <v>14</v>
      </c>
      <c r="C43" s="9" t="s">
        <v>15</v>
      </c>
      <c r="D43" s="7" t="s">
        <v>57</v>
      </c>
      <c r="E43" s="11">
        <v>44545</v>
      </c>
      <c r="F43" s="1"/>
      <c r="G43" s="10">
        <v>420000</v>
      </c>
      <c r="H43" s="8">
        <v>420000</v>
      </c>
      <c r="I43" s="5" t="s">
        <v>12</v>
      </c>
      <c r="J43" s="4" t="s">
        <v>159</v>
      </c>
      <c r="K43" s="5" t="s">
        <v>13</v>
      </c>
      <c r="L43" s="1"/>
    </row>
    <row r="44" spans="1:12" x14ac:dyDescent="0.35">
      <c r="A44" s="1">
        <v>800203189</v>
      </c>
      <c r="B44" s="6" t="s">
        <v>14</v>
      </c>
      <c r="C44" s="9" t="s">
        <v>15</v>
      </c>
      <c r="D44" s="7" t="s">
        <v>58</v>
      </c>
      <c r="E44" s="11">
        <v>44545</v>
      </c>
      <c r="F44" s="1"/>
      <c r="G44" s="10">
        <v>70000</v>
      </c>
      <c r="H44" s="8">
        <v>70000</v>
      </c>
      <c r="I44" s="5" t="s">
        <v>12</v>
      </c>
      <c r="J44" s="4" t="s">
        <v>159</v>
      </c>
      <c r="K44" s="5" t="s">
        <v>13</v>
      </c>
      <c r="L44" s="1"/>
    </row>
    <row r="45" spans="1:12" x14ac:dyDescent="0.35">
      <c r="A45" s="1">
        <v>800203189</v>
      </c>
      <c r="B45" s="6" t="s">
        <v>14</v>
      </c>
      <c r="C45" s="9" t="s">
        <v>15</v>
      </c>
      <c r="D45" s="7" t="s">
        <v>59</v>
      </c>
      <c r="E45" s="11">
        <v>44545</v>
      </c>
      <c r="F45" s="1"/>
      <c r="G45" s="10">
        <v>42000</v>
      </c>
      <c r="H45" s="8">
        <v>42000</v>
      </c>
      <c r="I45" s="5" t="s">
        <v>12</v>
      </c>
      <c r="J45" s="4" t="s">
        <v>159</v>
      </c>
      <c r="K45" s="5" t="s">
        <v>13</v>
      </c>
      <c r="L45" s="1"/>
    </row>
    <row r="46" spans="1:12" x14ac:dyDescent="0.35">
      <c r="A46" s="1">
        <v>800203189</v>
      </c>
      <c r="B46" s="6" t="s">
        <v>14</v>
      </c>
      <c r="C46" s="9" t="s">
        <v>15</v>
      </c>
      <c r="D46" s="7" t="s">
        <v>60</v>
      </c>
      <c r="E46" s="11">
        <v>44545</v>
      </c>
      <c r="F46" s="1"/>
      <c r="G46" s="10">
        <v>347300</v>
      </c>
      <c r="H46" s="8">
        <v>347300</v>
      </c>
      <c r="I46" s="5" t="s">
        <v>12</v>
      </c>
      <c r="J46" s="4" t="s">
        <v>159</v>
      </c>
      <c r="K46" s="5" t="s">
        <v>13</v>
      </c>
      <c r="L46" s="1"/>
    </row>
    <row r="47" spans="1:12" x14ac:dyDescent="0.35">
      <c r="A47" s="1">
        <v>800203189</v>
      </c>
      <c r="B47" s="6" t="s">
        <v>14</v>
      </c>
      <c r="C47" s="9" t="s">
        <v>15</v>
      </c>
      <c r="D47" s="7" t="s">
        <v>61</v>
      </c>
      <c r="E47" s="11">
        <v>44545</v>
      </c>
      <c r="F47" s="1"/>
      <c r="G47" s="10">
        <v>75850</v>
      </c>
      <c r="H47" s="8">
        <v>75850</v>
      </c>
      <c r="I47" s="5" t="s">
        <v>12</v>
      </c>
      <c r="J47" s="4" t="s">
        <v>159</v>
      </c>
      <c r="K47" s="5" t="s">
        <v>13</v>
      </c>
      <c r="L47" s="1"/>
    </row>
    <row r="48" spans="1:12" x14ac:dyDescent="0.35">
      <c r="A48" s="1">
        <v>800203189</v>
      </c>
      <c r="B48" s="6" t="s">
        <v>14</v>
      </c>
      <c r="C48" s="9" t="s">
        <v>15</v>
      </c>
      <c r="D48" s="7" t="s">
        <v>62</v>
      </c>
      <c r="E48" s="11">
        <v>44545</v>
      </c>
      <c r="F48" s="1"/>
      <c r="G48" s="10">
        <v>152950</v>
      </c>
      <c r="H48" s="8">
        <v>152950</v>
      </c>
      <c r="I48" s="5" t="s">
        <v>12</v>
      </c>
      <c r="J48" s="4" t="s">
        <v>159</v>
      </c>
      <c r="K48" s="5" t="s">
        <v>13</v>
      </c>
      <c r="L48" s="1"/>
    </row>
    <row r="49" spans="1:12" x14ac:dyDescent="0.35">
      <c r="A49" s="1">
        <v>800203189</v>
      </c>
      <c r="B49" s="6" t="s">
        <v>14</v>
      </c>
      <c r="C49" s="9" t="s">
        <v>15</v>
      </c>
      <c r="D49" s="7" t="s">
        <v>63</v>
      </c>
      <c r="E49" s="11">
        <v>44545</v>
      </c>
      <c r="F49" s="1"/>
      <c r="G49" s="10">
        <v>325900</v>
      </c>
      <c r="H49" s="8">
        <v>325900</v>
      </c>
      <c r="I49" s="5" t="s">
        <v>12</v>
      </c>
      <c r="J49" s="4" t="s">
        <v>159</v>
      </c>
      <c r="K49" s="5" t="s">
        <v>13</v>
      </c>
      <c r="L49" s="1"/>
    </row>
    <row r="50" spans="1:12" x14ac:dyDescent="0.35">
      <c r="A50" s="1">
        <v>800203189</v>
      </c>
      <c r="B50" s="6" t="s">
        <v>14</v>
      </c>
      <c r="C50" s="9" t="s">
        <v>15</v>
      </c>
      <c r="D50" s="7" t="s">
        <v>64</v>
      </c>
      <c r="E50" s="11">
        <v>44545</v>
      </c>
      <c r="F50" s="1"/>
      <c r="G50" s="10">
        <v>2900000</v>
      </c>
      <c r="H50" s="8">
        <v>2900000</v>
      </c>
      <c r="I50" s="5" t="s">
        <v>12</v>
      </c>
      <c r="J50" s="4" t="s">
        <v>159</v>
      </c>
      <c r="K50" s="5" t="s">
        <v>13</v>
      </c>
      <c r="L50" s="1"/>
    </row>
    <row r="51" spans="1:12" x14ac:dyDescent="0.35">
      <c r="A51" s="1">
        <v>800203189</v>
      </c>
      <c r="B51" s="6" t="s">
        <v>14</v>
      </c>
      <c r="C51" s="9" t="s">
        <v>15</v>
      </c>
      <c r="D51" s="7" t="s">
        <v>65</v>
      </c>
      <c r="E51" s="11">
        <v>44635</v>
      </c>
      <c r="F51" s="1"/>
      <c r="G51" s="10">
        <v>40000</v>
      </c>
      <c r="H51" s="8">
        <v>40000</v>
      </c>
      <c r="I51" s="5" t="s">
        <v>12</v>
      </c>
      <c r="J51" s="4" t="s">
        <v>159</v>
      </c>
      <c r="K51" s="5" t="s">
        <v>13</v>
      </c>
      <c r="L51" s="1"/>
    </row>
    <row r="52" spans="1:12" x14ac:dyDescent="0.35">
      <c r="A52" s="1">
        <v>800203189</v>
      </c>
      <c r="B52" s="6" t="s">
        <v>14</v>
      </c>
      <c r="C52" s="9" t="s">
        <v>15</v>
      </c>
      <c r="D52" s="7" t="s">
        <v>66</v>
      </c>
      <c r="E52" s="11">
        <v>44818</v>
      </c>
      <c r="F52" s="1"/>
      <c r="G52" s="10">
        <v>5200</v>
      </c>
      <c r="H52" s="8">
        <v>5200</v>
      </c>
      <c r="I52" s="5" t="s">
        <v>12</v>
      </c>
      <c r="J52" s="4" t="s">
        <v>159</v>
      </c>
      <c r="K52" s="5" t="s">
        <v>13</v>
      </c>
      <c r="L52" s="1"/>
    </row>
    <row r="53" spans="1:12" x14ac:dyDescent="0.35">
      <c r="A53" s="1">
        <v>800203189</v>
      </c>
      <c r="B53" s="6" t="s">
        <v>14</v>
      </c>
      <c r="C53" s="9" t="s">
        <v>15</v>
      </c>
      <c r="D53" s="7" t="s">
        <v>67</v>
      </c>
      <c r="E53" s="11">
        <v>44818</v>
      </c>
      <c r="F53" s="1"/>
      <c r="G53" s="10">
        <v>7200000</v>
      </c>
      <c r="H53" s="8">
        <v>7200000</v>
      </c>
      <c r="I53" s="5" t="s">
        <v>12</v>
      </c>
      <c r="J53" s="4" t="s">
        <v>159</v>
      </c>
      <c r="K53" s="5" t="s">
        <v>13</v>
      </c>
      <c r="L53" s="1"/>
    </row>
    <row r="54" spans="1:12" x14ac:dyDescent="0.35">
      <c r="A54" s="1">
        <v>800203189</v>
      </c>
      <c r="B54" s="6" t="s">
        <v>14</v>
      </c>
      <c r="C54" s="9" t="s">
        <v>15</v>
      </c>
      <c r="D54" s="7" t="s">
        <v>68</v>
      </c>
      <c r="E54" s="11">
        <v>44971</v>
      </c>
      <c r="F54" s="1"/>
      <c r="G54" s="10">
        <v>10600</v>
      </c>
      <c r="H54" s="8">
        <v>10600</v>
      </c>
      <c r="I54" s="5" t="s">
        <v>12</v>
      </c>
      <c r="J54" s="4" t="s">
        <v>159</v>
      </c>
      <c r="K54" s="5" t="s">
        <v>13</v>
      </c>
      <c r="L54" s="1"/>
    </row>
    <row r="55" spans="1:12" x14ac:dyDescent="0.35">
      <c r="A55" s="1">
        <v>800203189</v>
      </c>
      <c r="B55" s="6" t="s">
        <v>14</v>
      </c>
      <c r="C55" s="9" t="s">
        <v>15</v>
      </c>
      <c r="D55" s="7" t="s">
        <v>69</v>
      </c>
      <c r="E55" s="11">
        <v>45029</v>
      </c>
      <c r="F55" s="1"/>
      <c r="G55" s="10">
        <v>28039000</v>
      </c>
      <c r="H55" s="8">
        <v>28039000</v>
      </c>
      <c r="I55" s="5" t="s">
        <v>12</v>
      </c>
      <c r="J55" s="4" t="s">
        <v>159</v>
      </c>
      <c r="K55" s="5" t="s">
        <v>13</v>
      </c>
      <c r="L55" s="1"/>
    </row>
    <row r="56" spans="1:12" x14ac:dyDescent="0.35">
      <c r="A56" s="1">
        <v>800203189</v>
      </c>
      <c r="B56" s="6" t="s">
        <v>14</v>
      </c>
      <c r="C56" s="9" t="s">
        <v>15</v>
      </c>
      <c r="D56" s="7" t="s">
        <v>70</v>
      </c>
      <c r="E56" s="11">
        <v>45058</v>
      </c>
      <c r="F56" s="1"/>
      <c r="G56" s="10">
        <v>2200000</v>
      </c>
      <c r="H56" s="8">
        <v>2200000</v>
      </c>
      <c r="I56" s="5" t="s">
        <v>12</v>
      </c>
      <c r="J56" s="4" t="s">
        <v>159</v>
      </c>
      <c r="K56" s="5" t="s">
        <v>13</v>
      </c>
      <c r="L56" s="1"/>
    </row>
    <row r="57" spans="1:12" x14ac:dyDescent="0.35">
      <c r="A57" s="1">
        <v>800203189</v>
      </c>
      <c r="B57" s="6" t="s">
        <v>14</v>
      </c>
      <c r="C57" s="9" t="s">
        <v>15</v>
      </c>
      <c r="D57" s="7" t="s">
        <v>71</v>
      </c>
      <c r="E57" s="11">
        <v>45119</v>
      </c>
      <c r="F57" s="1"/>
      <c r="G57" s="10">
        <v>196000</v>
      </c>
      <c r="H57" s="8">
        <v>196000</v>
      </c>
      <c r="I57" s="5" t="s">
        <v>12</v>
      </c>
      <c r="J57" s="4" t="s">
        <v>159</v>
      </c>
      <c r="K57" s="5" t="s">
        <v>13</v>
      </c>
      <c r="L57" s="1"/>
    </row>
    <row r="58" spans="1:12" x14ac:dyDescent="0.35">
      <c r="A58" s="1">
        <v>800203189</v>
      </c>
      <c r="B58" s="6" t="s">
        <v>14</v>
      </c>
      <c r="C58" s="9" t="s">
        <v>15</v>
      </c>
      <c r="D58" s="7" t="s">
        <v>72</v>
      </c>
      <c r="E58" s="11">
        <v>45119</v>
      </c>
      <c r="F58" s="1"/>
      <c r="G58" s="10">
        <v>650000</v>
      </c>
      <c r="H58" s="8">
        <v>650000</v>
      </c>
      <c r="I58" s="5" t="s">
        <v>12</v>
      </c>
      <c r="J58" s="4" t="s">
        <v>159</v>
      </c>
      <c r="K58" s="5" t="s">
        <v>13</v>
      </c>
      <c r="L58" s="1"/>
    </row>
    <row r="59" spans="1:12" x14ac:dyDescent="0.35">
      <c r="A59" s="1">
        <v>800203189</v>
      </c>
      <c r="B59" s="6" t="s">
        <v>14</v>
      </c>
      <c r="C59" s="9" t="s">
        <v>15</v>
      </c>
      <c r="D59" s="7" t="s">
        <v>73</v>
      </c>
      <c r="E59" s="11">
        <v>45119</v>
      </c>
      <c r="F59" s="1"/>
      <c r="G59" s="10">
        <v>36000</v>
      </c>
      <c r="H59" s="8">
        <v>36000</v>
      </c>
      <c r="I59" s="5" t="s">
        <v>12</v>
      </c>
      <c r="J59" s="4" t="s">
        <v>159</v>
      </c>
      <c r="K59" s="5" t="s">
        <v>13</v>
      </c>
      <c r="L59" s="1"/>
    </row>
    <row r="60" spans="1:12" x14ac:dyDescent="0.35">
      <c r="A60" s="1">
        <v>800203189</v>
      </c>
      <c r="B60" s="6" t="s">
        <v>14</v>
      </c>
      <c r="C60" s="9" t="s">
        <v>15</v>
      </c>
      <c r="D60" s="7" t="s">
        <v>74</v>
      </c>
      <c r="E60" s="11">
        <v>45119</v>
      </c>
      <c r="F60" s="1"/>
      <c r="G60" s="10">
        <v>4917800</v>
      </c>
      <c r="H60" s="8">
        <v>4917800</v>
      </c>
      <c r="I60" s="5" t="s">
        <v>12</v>
      </c>
      <c r="J60" s="4" t="s">
        <v>159</v>
      </c>
      <c r="K60" s="5" t="s">
        <v>13</v>
      </c>
      <c r="L60" s="1"/>
    </row>
    <row r="61" spans="1:12" x14ac:dyDescent="0.35">
      <c r="A61" s="1">
        <v>800203189</v>
      </c>
      <c r="B61" s="6" t="s">
        <v>14</v>
      </c>
      <c r="C61" s="9" t="s">
        <v>15</v>
      </c>
      <c r="D61" s="7" t="s">
        <v>75</v>
      </c>
      <c r="E61" s="11">
        <v>45119</v>
      </c>
      <c r="F61" s="1"/>
      <c r="G61" s="10">
        <v>75700</v>
      </c>
      <c r="H61" s="8">
        <v>75700</v>
      </c>
      <c r="I61" s="5" t="s">
        <v>12</v>
      </c>
      <c r="J61" s="4" t="s">
        <v>159</v>
      </c>
      <c r="K61" s="5" t="s">
        <v>13</v>
      </c>
      <c r="L61" s="1"/>
    </row>
    <row r="62" spans="1:12" x14ac:dyDescent="0.35">
      <c r="A62" s="1">
        <v>800203189</v>
      </c>
      <c r="B62" s="6" t="s">
        <v>14</v>
      </c>
      <c r="C62" s="9" t="s">
        <v>15</v>
      </c>
      <c r="D62" s="7" t="s">
        <v>76</v>
      </c>
      <c r="E62" s="11">
        <v>45119</v>
      </c>
      <c r="F62" s="1"/>
      <c r="G62" s="10">
        <v>650000</v>
      </c>
      <c r="H62" s="8">
        <v>650000</v>
      </c>
      <c r="I62" s="5" t="s">
        <v>12</v>
      </c>
      <c r="J62" s="4" t="s">
        <v>159</v>
      </c>
      <c r="K62" s="5" t="s">
        <v>13</v>
      </c>
      <c r="L62" s="1"/>
    </row>
    <row r="63" spans="1:12" x14ac:dyDescent="0.35">
      <c r="A63" s="1">
        <v>800203189</v>
      </c>
      <c r="B63" s="6" t="s">
        <v>14</v>
      </c>
      <c r="C63" s="9" t="s">
        <v>15</v>
      </c>
      <c r="D63" s="7" t="s">
        <v>77</v>
      </c>
      <c r="E63" s="11">
        <v>45119</v>
      </c>
      <c r="F63" s="1"/>
      <c r="G63" s="10">
        <v>86700</v>
      </c>
      <c r="H63" s="8">
        <v>86700</v>
      </c>
      <c r="I63" s="5" t="s">
        <v>12</v>
      </c>
      <c r="J63" s="4" t="s">
        <v>159</v>
      </c>
      <c r="K63" s="5" t="s">
        <v>13</v>
      </c>
      <c r="L63" s="1"/>
    </row>
    <row r="64" spans="1:12" x14ac:dyDescent="0.35">
      <c r="A64" s="1">
        <v>800203189</v>
      </c>
      <c r="B64" s="6" t="s">
        <v>14</v>
      </c>
      <c r="C64" s="9" t="s">
        <v>15</v>
      </c>
      <c r="D64" s="7" t="s">
        <v>78</v>
      </c>
      <c r="E64" s="11">
        <v>45119</v>
      </c>
      <c r="F64" s="1"/>
      <c r="G64" s="10">
        <v>155000</v>
      </c>
      <c r="H64" s="8">
        <v>155000</v>
      </c>
      <c r="I64" s="5" t="s">
        <v>12</v>
      </c>
      <c r="J64" s="4" t="s">
        <v>159</v>
      </c>
      <c r="K64" s="5" t="s">
        <v>13</v>
      </c>
      <c r="L64" s="1"/>
    </row>
    <row r="65" spans="1:12" x14ac:dyDescent="0.35">
      <c r="A65" s="1">
        <v>800203189</v>
      </c>
      <c r="B65" s="6" t="s">
        <v>14</v>
      </c>
      <c r="C65" s="9" t="s">
        <v>15</v>
      </c>
      <c r="D65" s="7" t="s">
        <v>79</v>
      </c>
      <c r="E65" s="11">
        <v>45152</v>
      </c>
      <c r="F65" s="1"/>
      <c r="G65" s="10">
        <v>11500</v>
      </c>
      <c r="H65" s="8">
        <v>11500</v>
      </c>
      <c r="I65" s="5" t="s">
        <v>12</v>
      </c>
      <c r="J65" s="4" t="s">
        <v>159</v>
      </c>
      <c r="K65" s="5" t="s">
        <v>13</v>
      </c>
      <c r="L65" s="1"/>
    </row>
    <row r="66" spans="1:12" x14ac:dyDescent="0.35">
      <c r="A66" s="1">
        <v>800203189</v>
      </c>
      <c r="B66" s="6" t="s">
        <v>14</v>
      </c>
      <c r="C66" s="9" t="s">
        <v>15</v>
      </c>
      <c r="D66" s="7" t="s">
        <v>80</v>
      </c>
      <c r="E66" s="11">
        <v>45153</v>
      </c>
      <c r="F66" s="1"/>
      <c r="G66" s="1">
        <v>330</v>
      </c>
      <c r="H66" s="8">
        <v>330</v>
      </c>
      <c r="I66" s="5" t="s">
        <v>12</v>
      </c>
      <c r="J66" s="4" t="s">
        <v>159</v>
      </c>
      <c r="K66" s="5" t="s">
        <v>13</v>
      </c>
      <c r="L66" s="1"/>
    </row>
    <row r="67" spans="1:12" x14ac:dyDescent="0.35">
      <c r="A67" s="1">
        <v>800203189</v>
      </c>
      <c r="B67" s="6" t="s">
        <v>14</v>
      </c>
      <c r="C67" s="9" t="s">
        <v>15</v>
      </c>
      <c r="D67" s="7" t="s">
        <v>81</v>
      </c>
      <c r="E67" s="11">
        <v>45153</v>
      </c>
      <c r="F67" s="1"/>
      <c r="G67" s="10">
        <v>1294</v>
      </c>
      <c r="H67" s="8">
        <v>1294</v>
      </c>
      <c r="I67" s="5" t="s">
        <v>12</v>
      </c>
      <c r="J67" s="4" t="s">
        <v>159</v>
      </c>
      <c r="K67" s="5" t="s">
        <v>13</v>
      </c>
      <c r="L67" s="1"/>
    </row>
    <row r="68" spans="1:12" x14ac:dyDescent="0.35">
      <c r="A68" s="1">
        <v>800203189</v>
      </c>
      <c r="B68" s="6" t="s">
        <v>14</v>
      </c>
      <c r="C68" s="9" t="s">
        <v>15</v>
      </c>
      <c r="D68" s="7" t="s">
        <v>82</v>
      </c>
      <c r="E68" s="11">
        <v>45181</v>
      </c>
      <c r="F68" s="1"/>
      <c r="G68" s="10">
        <v>200000</v>
      </c>
      <c r="H68" s="8">
        <v>200000</v>
      </c>
      <c r="I68" s="5" t="s">
        <v>12</v>
      </c>
      <c r="J68" s="4" t="s">
        <v>159</v>
      </c>
      <c r="K68" s="5" t="s">
        <v>13</v>
      </c>
      <c r="L68" s="1"/>
    </row>
    <row r="69" spans="1:12" x14ac:dyDescent="0.35">
      <c r="A69" s="1">
        <v>800203189</v>
      </c>
      <c r="B69" s="6" t="s">
        <v>14</v>
      </c>
      <c r="C69" s="9" t="s">
        <v>15</v>
      </c>
      <c r="D69" s="7" t="s">
        <v>83</v>
      </c>
      <c r="E69" s="11">
        <v>45181</v>
      </c>
      <c r="F69" s="1"/>
      <c r="G69" s="10">
        <v>3200</v>
      </c>
      <c r="H69" s="8">
        <v>3200</v>
      </c>
      <c r="I69" s="5" t="s">
        <v>12</v>
      </c>
      <c r="J69" s="4" t="s">
        <v>159</v>
      </c>
      <c r="K69" s="5" t="s">
        <v>13</v>
      </c>
      <c r="L69" s="1"/>
    </row>
    <row r="70" spans="1:12" x14ac:dyDescent="0.35">
      <c r="A70" s="1">
        <v>800203189</v>
      </c>
      <c r="B70" s="6" t="s">
        <v>14</v>
      </c>
      <c r="C70" s="9" t="s">
        <v>15</v>
      </c>
      <c r="D70" s="7" t="s">
        <v>84</v>
      </c>
      <c r="E70" s="11">
        <v>45210</v>
      </c>
      <c r="F70" s="1"/>
      <c r="G70" s="10">
        <v>97350</v>
      </c>
      <c r="H70" s="8">
        <v>97350</v>
      </c>
      <c r="I70" s="5" t="s">
        <v>12</v>
      </c>
      <c r="J70" s="4" t="s">
        <v>159</v>
      </c>
      <c r="K70" s="5" t="s">
        <v>13</v>
      </c>
      <c r="L70" s="1"/>
    </row>
    <row r="71" spans="1:12" x14ac:dyDescent="0.35">
      <c r="A71" s="1">
        <v>800203189</v>
      </c>
      <c r="B71" s="6" t="s">
        <v>14</v>
      </c>
      <c r="C71" s="9" t="s">
        <v>15</v>
      </c>
      <c r="D71" s="7" t="s">
        <v>85</v>
      </c>
      <c r="E71" s="11">
        <v>45210</v>
      </c>
      <c r="F71" s="1"/>
      <c r="G71" s="10">
        <v>923000</v>
      </c>
      <c r="H71" s="8">
        <v>923000</v>
      </c>
      <c r="I71" s="5" t="s">
        <v>12</v>
      </c>
      <c r="J71" s="4" t="s">
        <v>159</v>
      </c>
      <c r="K71" s="5" t="s">
        <v>13</v>
      </c>
      <c r="L71" s="1"/>
    </row>
    <row r="72" spans="1:12" x14ac:dyDescent="0.35">
      <c r="A72" s="1">
        <v>800203189</v>
      </c>
      <c r="B72" s="6" t="s">
        <v>14</v>
      </c>
      <c r="C72" s="9" t="s">
        <v>15</v>
      </c>
      <c r="D72" s="7" t="s">
        <v>86</v>
      </c>
      <c r="E72" s="11">
        <v>45245</v>
      </c>
      <c r="F72" s="1"/>
      <c r="G72" s="10">
        <v>1100000</v>
      </c>
      <c r="H72" s="8">
        <v>1100000</v>
      </c>
      <c r="I72" s="5" t="s">
        <v>12</v>
      </c>
      <c r="J72" s="4" t="s">
        <v>159</v>
      </c>
      <c r="K72" s="5" t="s">
        <v>13</v>
      </c>
      <c r="L72" s="1"/>
    </row>
    <row r="73" spans="1:12" x14ac:dyDescent="0.35">
      <c r="A73" s="1">
        <v>800203189</v>
      </c>
      <c r="B73" s="6" t="s">
        <v>14</v>
      </c>
      <c r="C73" s="9" t="s">
        <v>15</v>
      </c>
      <c r="D73" s="7" t="s">
        <v>87</v>
      </c>
      <c r="E73" s="11">
        <v>45245</v>
      </c>
      <c r="F73" s="1"/>
      <c r="G73" s="10">
        <v>300000</v>
      </c>
      <c r="H73" s="8">
        <v>300000</v>
      </c>
      <c r="I73" s="5" t="s">
        <v>12</v>
      </c>
      <c r="J73" s="4" t="s">
        <v>159</v>
      </c>
      <c r="K73" s="5" t="s">
        <v>13</v>
      </c>
      <c r="L73" s="1"/>
    </row>
    <row r="74" spans="1:12" x14ac:dyDescent="0.35">
      <c r="A74" s="1">
        <v>800203189</v>
      </c>
      <c r="B74" s="6" t="s">
        <v>14</v>
      </c>
      <c r="C74" s="9" t="s">
        <v>15</v>
      </c>
      <c r="D74" s="7" t="s">
        <v>88</v>
      </c>
      <c r="E74" s="11">
        <v>45245</v>
      </c>
      <c r="F74" s="1"/>
      <c r="G74" s="10">
        <v>3537000</v>
      </c>
      <c r="H74" s="8">
        <v>3537000</v>
      </c>
      <c r="I74" s="5" t="s">
        <v>12</v>
      </c>
      <c r="J74" s="4" t="s">
        <v>159</v>
      </c>
      <c r="K74" s="5" t="s">
        <v>13</v>
      </c>
      <c r="L74" s="1"/>
    </row>
    <row r="75" spans="1:12" x14ac:dyDescent="0.35">
      <c r="A75" s="1">
        <v>800203189</v>
      </c>
      <c r="B75" s="6" t="s">
        <v>14</v>
      </c>
      <c r="C75" s="9" t="s">
        <v>15</v>
      </c>
      <c r="D75" s="7" t="s">
        <v>89</v>
      </c>
      <c r="E75" s="11">
        <v>45245</v>
      </c>
      <c r="F75" s="1"/>
      <c r="G75" s="10">
        <v>14018000</v>
      </c>
      <c r="H75" s="8">
        <v>14018000</v>
      </c>
      <c r="I75" s="5" t="s">
        <v>12</v>
      </c>
      <c r="J75" s="4" t="s">
        <v>159</v>
      </c>
      <c r="K75" s="5" t="s">
        <v>13</v>
      </c>
      <c r="L75" s="1"/>
    </row>
    <row r="76" spans="1:12" x14ac:dyDescent="0.35">
      <c r="A76" s="1">
        <v>800203189</v>
      </c>
      <c r="B76" s="6" t="s">
        <v>14</v>
      </c>
      <c r="C76" s="9" t="s">
        <v>15</v>
      </c>
      <c r="D76" s="7" t="s">
        <v>90</v>
      </c>
      <c r="E76" s="11">
        <v>45245</v>
      </c>
      <c r="F76" s="1"/>
      <c r="G76" s="10">
        <v>3678671</v>
      </c>
      <c r="H76" s="8">
        <v>3678671</v>
      </c>
      <c r="I76" s="5" t="s">
        <v>12</v>
      </c>
      <c r="J76" s="4" t="s">
        <v>159</v>
      </c>
      <c r="K76" s="5" t="s">
        <v>13</v>
      </c>
      <c r="L76" s="1"/>
    </row>
    <row r="77" spans="1:12" x14ac:dyDescent="0.35">
      <c r="A77" s="1">
        <v>800203189</v>
      </c>
      <c r="B77" s="6" t="s">
        <v>14</v>
      </c>
      <c r="C77" s="9" t="s">
        <v>15</v>
      </c>
      <c r="D77" s="7" t="s">
        <v>91</v>
      </c>
      <c r="E77" s="11">
        <v>45245</v>
      </c>
      <c r="F77" s="1"/>
      <c r="G77" s="10">
        <v>19880776</v>
      </c>
      <c r="H77" s="8">
        <v>19880776</v>
      </c>
      <c r="I77" s="5" t="s">
        <v>12</v>
      </c>
      <c r="J77" s="4" t="s">
        <v>159</v>
      </c>
      <c r="K77" s="5" t="s">
        <v>13</v>
      </c>
      <c r="L77" s="1"/>
    </row>
    <row r="78" spans="1:12" x14ac:dyDescent="0.35">
      <c r="A78" s="1">
        <v>800203189</v>
      </c>
      <c r="B78" s="6" t="s">
        <v>14</v>
      </c>
      <c r="C78" s="9" t="s">
        <v>15</v>
      </c>
      <c r="D78" s="7" t="s">
        <v>92</v>
      </c>
      <c r="E78" s="11">
        <v>45267</v>
      </c>
      <c r="F78" s="1"/>
      <c r="G78" s="10">
        <v>39825</v>
      </c>
      <c r="H78" s="8">
        <v>39825</v>
      </c>
      <c r="I78" s="5" t="s">
        <v>12</v>
      </c>
      <c r="J78" s="4" t="s">
        <v>159</v>
      </c>
      <c r="K78" s="5" t="s">
        <v>13</v>
      </c>
      <c r="L78" s="1"/>
    </row>
    <row r="79" spans="1:12" x14ac:dyDescent="0.35">
      <c r="A79" s="1">
        <v>800203189</v>
      </c>
      <c r="B79" s="6" t="s">
        <v>14</v>
      </c>
      <c r="C79" s="9" t="s">
        <v>15</v>
      </c>
      <c r="D79" s="7" t="s">
        <v>93</v>
      </c>
      <c r="E79" s="11">
        <v>45272</v>
      </c>
      <c r="F79" s="1"/>
      <c r="G79" s="10">
        <v>45000</v>
      </c>
      <c r="H79" s="8">
        <v>45000</v>
      </c>
      <c r="I79" s="5" t="s">
        <v>12</v>
      </c>
      <c r="J79" s="4" t="s">
        <v>159</v>
      </c>
      <c r="K79" s="5" t="s">
        <v>13</v>
      </c>
      <c r="L79" s="1"/>
    </row>
    <row r="80" spans="1:12" x14ac:dyDescent="0.35">
      <c r="A80" s="1">
        <v>800203189</v>
      </c>
      <c r="B80" s="6" t="s">
        <v>14</v>
      </c>
      <c r="C80" s="9" t="s">
        <v>15</v>
      </c>
      <c r="D80" s="7" t="s">
        <v>94</v>
      </c>
      <c r="E80" s="11">
        <v>45302</v>
      </c>
      <c r="F80" s="1"/>
      <c r="G80" s="10">
        <v>150000</v>
      </c>
      <c r="H80" s="8">
        <v>150000</v>
      </c>
      <c r="I80" s="5" t="s">
        <v>12</v>
      </c>
      <c r="J80" s="4" t="s">
        <v>159</v>
      </c>
      <c r="K80" s="5" t="s">
        <v>13</v>
      </c>
      <c r="L80" s="1"/>
    </row>
    <row r="81" spans="1:12" x14ac:dyDescent="0.35">
      <c r="A81" s="1">
        <v>800203189</v>
      </c>
      <c r="B81" s="6" t="s">
        <v>14</v>
      </c>
      <c r="C81" s="9" t="s">
        <v>15</v>
      </c>
      <c r="D81" s="7" t="s">
        <v>95</v>
      </c>
      <c r="E81" s="11">
        <v>45302</v>
      </c>
      <c r="F81" s="1"/>
      <c r="G81" s="10">
        <v>45000</v>
      </c>
      <c r="H81" s="8">
        <v>45000</v>
      </c>
      <c r="I81" s="5" t="s">
        <v>12</v>
      </c>
      <c r="J81" s="4" t="s">
        <v>159</v>
      </c>
      <c r="K81" s="5" t="s">
        <v>13</v>
      </c>
      <c r="L81" s="1"/>
    </row>
    <row r="82" spans="1:12" x14ac:dyDescent="0.35">
      <c r="A82" s="1">
        <v>800203189</v>
      </c>
      <c r="B82" s="6" t="s">
        <v>14</v>
      </c>
      <c r="C82" s="9" t="s">
        <v>15</v>
      </c>
      <c r="D82" s="7" t="s">
        <v>96</v>
      </c>
      <c r="E82" s="11">
        <v>45302</v>
      </c>
      <c r="F82" s="1"/>
      <c r="G82" s="10">
        <v>45000</v>
      </c>
      <c r="H82" s="8">
        <v>45000</v>
      </c>
      <c r="I82" s="5" t="s">
        <v>12</v>
      </c>
      <c r="J82" s="4" t="s">
        <v>159</v>
      </c>
      <c r="K82" s="5" t="s">
        <v>13</v>
      </c>
      <c r="L82" s="1"/>
    </row>
    <row r="83" spans="1:12" x14ac:dyDescent="0.35">
      <c r="A83" s="1">
        <v>800203189</v>
      </c>
      <c r="B83" s="6" t="s">
        <v>14</v>
      </c>
      <c r="C83" s="9" t="s">
        <v>15</v>
      </c>
      <c r="D83" s="7" t="s">
        <v>97</v>
      </c>
      <c r="E83" s="11">
        <v>45302</v>
      </c>
      <c r="F83" s="1"/>
      <c r="G83" s="10">
        <v>45000</v>
      </c>
      <c r="H83" s="8">
        <v>45000</v>
      </c>
      <c r="I83" s="5" t="s">
        <v>12</v>
      </c>
      <c r="J83" s="4" t="s">
        <v>159</v>
      </c>
      <c r="K83" s="5" t="s">
        <v>13</v>
      </c>
      <c r="L83" s="1"/>
    </row>
    <row r="84" spans="1:12" x14ac:dyDescent="0.35">
      <c r="A84" s="1">
        <v>800203189</v>
      </c>
      <c r="B84" s="6" t="s">
        <v>14</v>
      </c>
      <c r="C84" s="9" t="s">
        <v>15</v>
      </c>
      <c r="D84" s="7" t="s">
        <v>98</v>
      </c>
      <c r="E84" s="11">
        <v>45302</v>
      </c>
      <c r="F84" s="1"/>
      <c r="G84" s="10">
        <v>45000</v>
      </c>
      <c r="H84" s="8">
        <v>45000</v>
      </c>
      <c r="I84" s="5" t="s">
        <v>12</v>
      </c>
      <c r="J84" s="4" t="s">
        <v>159</v>
      </c>
      <c r="K84" s="5" t="s">
        <v>13</v>
      </c>
      <c r="L84" s="1"/>
    </row>
    <row r="85" spans="1:12" x14ac:dyDescent="0.35">
      <c r="A85" s="1">
        <v>800203189</v>
      </c>
      <c r="B85" s="6" t="s">
        <v>14</v>
      </c>
      <c r="C85" s="9" t="s">
        <v>15</v>
      </c>
      <c r="D85" s="7" t="s">
        <v>99</v>
      </c>
      <c r="E85" s="11">
        <v>45302</v>
      </c>
      <c r="F85" s="1"/>
      <c r="G85" s="10">
        <v>34650</v>
      </c>
      <c r="H85" s="8">
        <v>34650</v>
      </c>
      <c r="I85" s="5" t="s">
        <v>12</v>
      </c>
      <c r="J85" s="4" t="s">
        <v>159</v>
      </c>
      <c r="K85" s="5" t="s">
        <v>13</v>
      </c>
      <c r="L85" s="1"/>
    </row>
    <row r="86" spans="1:12" x14ac:dyDescent="0.35">
      <c r="A86" s="1">
        <v>800203189</v>
      </c>
      <c r="B86" s="6" t="s">
        <v>14</v>
      </c>
      <c r="C86" s="9" t="s">
        <v>15</v>
      </c>
      <c r="D86" s="7" t="s">
        <v>100</v>
      </c>
      <c r="E86" s="11">
        <v>45302</v>
      </c>
      <c r="F86" s="1"/>
      <c r="G86" s="10">
        <v>575250</v>
      </c>
      <c r="H86" s="8">
        <v>575250</v>
      </c>
      <c r="I86" s="5" t="s">
        <v>12</v>
      </c>
      <c r="J86" s="4" t="s">
        <v>159</v>
      </c>
      <c r="K86" s="5" t="s">
        <v>13</v>
      </c>
      <c r="L86" s="1"/>
    </row>
    <row r="87" spans="1:12" x14ac:dyDescent="0.35">
      <c r="A87" s="1">
        <v>800203189</v>
      </c>
      <c r="B87" s="6" t="s">
        <v>14</v>
      </c>
      <c r="C87" s="9" t="s">
        <v>15</v>
      </c>
      <c r="D87" s="7" t="s">
        <v>101</v>
      </c>
      <c r="E87" s="11">
        <v>45302</v>
      </c>
      <c r="F87" s="1"/>
      <c r="G87" s="10">
        <v>45000</v>
      </c>
      <c r="H87" s="8">
        <v>45000</v>
      </c>
      <c r="I87" s="5" t="s">
        <v>12</v>
      </c>
      <c r="J87" s="4" t="s">
        <v>159</v>
      </c>
      <c r="K87" s="5" t="s">
        <v>13</v>
      </c>
      <c r="L87" s="1"/>
    </row>
    <row r="88" spans="1:12" x14ac:dyDescent="0.35">
      <c r="A88" s="1">
        <v>800203189</v>
      </c>
      <c r="B88" s="6" t="s">
        <v>14</v>
      </c>
      <c r="C88" s="9" t="s">
        <v>15</v>
      </c>
      <c r="D88" s="7" t="s">
        <v>102</v>
      </c>
      <c r="E88" s="11">
        <v>45302</v>
      </c>
      <c r="F88" s="1"/>
      <c r="G88" s="10">
        <v>45000</v>
      </c>
      <c r="H88" s="8">
        <v>45000</v>
      </c>
      <c r="I88" s="5" t="s">
        <v>12</v>
      </c>
      <c r="J88" s="4" t="s">
        <v>159</v>
      </c>
      <c r="K88" s="5" t="s">
        <v>13</v>
      </c>
      <c r="L88" s="1"/>
    </row>
    <row r="89" spans="1:12" x14ac:dyDescent="0.35">
      <c r="A89" s="1">
        <v>800203189</v>
      </c>
      <c r="B89" s="6" t="s">
        <v>14</v>
      </c>
      <c r="C89" s="9" t="s">
        <v>15</v>
      </c>
      <c r="D89" s="7" t="s">
        <v>103</v>
      </c>
      <c r="E89" s="11">
        <v>45302</v>
      </c>
      <c r="F89" s="1"/>
      <c r="G89" s="10">
        <v>45000</v>
      </c>
      <c r="H89" s="8">
        <v>45000</v>
      </c>
      <c r="I89" s="5" t="s">
        <v>12</v>
      </c>
      <c r="J89" s="4" t="s">
        <v>159</v>
      </c>
      <c r="K89" s="5" t="s">
        <v>13</v>
      </c>
      <c r="L89" s="1"/>
    </row>
    <row r="90" spans="1:12" x14ac:dyDescent="0.35">
      <c r="A90" s="1">
        <v>800203189</v>
      </c>
      <c r="B90" s="6" t="s">
        <v>14</v>
      </c>
      <c r="C90" s="9" t="s">
        <v>15</v>
      </c>
      <c r="D90" s="7" t="s">
        <v>104</v>
      </c>
      <c r="E90" s="11">
        <v>45329</v>
      </c>
      <c r="F90" s="1"/>
      <c r="G90" s="10">
        <v>125000</v>
      </c>
      <c r="H90" s="8">
        <v>125000</v>
      </c>
      <c r="I90" s="5" t="s">
        <v>12</v>
      </c>
      <c r="J90" s="4" t="s">
        <v>159</v>
      </c>
      <c r="K90" s="5" t="s">
        <v>13</v>
      </c>
      <c r="L90" s="1"/>
    </row>
    <row r="91" spans="1:12" x14ac:dyDescent="0.35">
      <c r="A91" s="1">
        <v>800203189</v>
      </c>
      <c r="B91" s="6" t="s">
        <v>14</v>
      </c>
      <c r="C91" s="9" t="s">
        <v>15</v>
      </c>
      <c r="D91" s="7" t="s">
        <v>105</v>
      </c>
      <c r="E91" s="11">
        <v>45329</v>
      </c>
      <c r="F91" s="1"/>
      <c r="G91" s="10">
        <v>24000</v>
      </c>
      <c r="H91" s="8">
        <v>24000</v>
      </c>
      <c r="I91" s="5" t="s">
        <v>12</v>
      </c>
      <c r="J91" s="4" t="s">
        <v>159</v>
      </c>
      <c r="K91" s="5" t="s">
        <v>13</v>
      </c>
      <c r="L91" s="1"/>
    </row>
    <row r="92" spans="1:12" x14ac:dyDescent="0.35">
      <c r="A92" s="1">
        <v>800203189</v>
      </c>
      <c r="B92" s="6" t="s">
        <v>14</v>
      </c>
      <c r="C92" s="9" t="s">
        <v>15</v>
      </c>
      <c r="D92" s="7" t="s">
        <v>106</v>
      </c>
      <c r="E92" s="11">
        <v>45329</v>
      </c>
      <c r="F92" s="1"/>
      <c r="G92" s="10">
        <v>52000</v>
      </c>
      <c r="H92" s="8">
        <v>52000</v>
      </c>
      <c r="I92" s="5" t="s">
        <v>12</v>
      </c>
      <c r="J92" s="4" t="s">
        <v>159</v>
      </c>
      <c r="K92" s="5" t="s">
        <v>13</v>
      </c>
      <c r="L92" s="1"/>
    </row>
    <row r="93" spans="1:12" x14ac:dyDescent="0.35">
      <c r="A93" s="1">
        <v>800203189</v>
      </c>
      <c r="B93" s="6" t="s">
        <v>14</v>
      </c>
      <c r="C93" s="9" t="s">
        <v>15</v>
      </c>
      <c r="D93" s="7" t="s">
        <v>107</v>
      </c>
      <c r="E93" s="11">
        <v>45329</v>
      </c>
      <c r="F93" s="1"/>
      <c r="G93" s="10">
        <v>104000</v>
      </c>
      <c r="H93" s="8">
        <v>104000</v>
      </c>
      <c r="I93" s="5" t="s">
        <v>12</v>
      </c>
      <c r="J93" s="4" t="s">
        <v>159</v>
      </c>
      <c r="K93" s="5" t="s">
        <v>13</v>
      </c>
      <c r="L93" s="1"/>
    </row>
    <row r="94" spans="1:12" x14ac:dyDescent="0.35">
      <c r="A94" s="1">
        <v>800203189</v>
      </c>
      <c r="B94" s="6" t="s">
        <v>14</v>
      </c>
      <c r="C94" s="9" t="s">
        <v>15</v>
      </c>
      <c r="D94" s="7" t="s">
        <v>108</v>
      </c>
      <c r="E94" s="11">
        <v>45329</v>
      </c>
      <c r="F94" s="1"/>
      <c r="G94" s="10">
        <v>52000</v>
      </c>
      <c r="H94" s="8">
        <v>52000</v>
      </c>
      <c r="I94" s="5" t="s">
        <v>12</v>
      </c>
      <c r="J94" s="4" t="s">
        <v>159</v>
      </c>
      <c r="K94" s="5" t="s">
        <v>13</v>
      </c>
      <c r="L94" s="1"/>
    </row>
    <row r="95" spans="1:12" x14ac:dyDescent="0.35">
      <c r="A95" s="1">
        <v>800203189</v>
      </c>
      <c r="B95" s="6" t="s">
        <v>14</v>
      </c>
      <c r="C95" s="9" t="s">
        <v>15</v>
      </c>
      <c r="D95" s="7" t="s">
        <v>109</v>
      </c>
      <c r="E95" s="11">
        <v>45330</v>
      </c>
      <c r="F95" s="1"/>
      <c r="G95" s="10">
        <v>125000</v>
      </c>
      <c r="H95" s="8">
        <v>125000</v>
      </c>
      <c r="I95" s="5" t="s">
        <v>12</v>
      </c>
      <c r="J95" s="4" t="s">
        <v>159</v>
      </c>
      <c r="K95" s="5" t="s">
        <v>13</v>
      </c>
      <c r="L95" s="1"/>
    </row>
    <row r="96" spans="1:12" x14ac:dyDescent="0.35">
      <c r="A96" s="1">
        <v>800203189</v>
      </c>
      <c r="B96" s="6" t="s">
        <v>14</v>
      </c>
      <c r="C96" s="9" t="s">
        <v>15</v>
      </c>
      <c r="D96" s="7" t="s">
        <v>110</v>
      </c>
      <c r="E96" s="11">
        <v>45330</v>
      </c>
      <c r="F96" s="1"/>
      <c r="G96" s="10">
        <v>110000</v>
      </c>
      <c r="H96" s="8">
        <v>110000</v>
      </c>
      <c r="I96" s="5" t="s">
        <v>12</v>
      </c>
      <c r="J96" s="4" t="s">
        <v>159</v>
      </c>
      <c r="K96" s="5" t="s">
        <v>13</v>
      </c>
      <c r="L96" s="1"/>
    </row>
    <row r="97" spans="1:12" x14ac:dyDescent="0.35">
      <c r="A97" s="1">
        <v>800203189</v>
      </c>
      <c r="B97" s="6" t="s">
        <v>14</v>
      </c>
      <c r="C97" s="9" t="s">
        <v>15</v>
      </c>
      <c r="D97" s="7" t="s">
        <v>111</v>
      </c>
      <c r="E97" s="11">
        <v>45330</v>
      </c>
      <c r="F97" s="1"/>
      <c r="G97" s="10">
        <v>73000</v>
      </c>
      <c r="H97" s="8">
        <v>73000</v>
      </c>
      <c r="I97" s="5" t="s">
        <v>12</v>
      </c>
      <c r="J97" s="4" t="s">
        <v>159</v>
      </c>
      <c r="K97" s="5" t="s">
        <v>13</v>
      </c>
      <c r="L97" s="1"/>
    </row>
    <row r="98" spans="1:12" x14ac:dyDescent="0.35">
      <c r="A98" s="1">
        <v>800203189</v>
      </c>
      <c r="B98" s="6" t="s">
        <v>14</v>
      </c>
      <c r="C98" s="9" t="s">
        <v>15</v>
      </c>
      <c r="D98" s="7" t="s">
        <v>112</v>
      </c>
      <c r="E98" s="11">
        <v>45330</v>
      </c>
      <c r="F98" s="1"/>
      <c r="G98" s="10">
        <v>4500000</v>
      </c>
      <c r="H98" s="8">
        <v>4500000</v>
      </c>
      <c r="I98" s="5" t="s">
        <v>12</v>
      </c>
      <c r="J98" s="4" t="s">
        <v>159</v>
      </c>
      <c r="K98" s="5" t="s">
        <v>13</v>
      </c>
      <c r="L98" s="1"/>
    </row>
    <row r="99" spans="1:12" x14ac:dyDescent="0.35">
      <c r="A99" s="1">
        <v>800203189</v>
      </c>
      <c r="B99" s="6" t="s">
        <v>14</v>
      </c>
      <c r="C99" s="9" t="s">
        <v>15</v>
      </c>
      <c r="D99" s="7" t="s">
        <v>113</v>
      </c>
      <c r="E99" s="11">
        <v>45330</v>
      </c>
      <c r="F99" s="1"/>
      <c r="G99" s="10">
        <v>4826274</v>
      </c>
      <c r="H99" s="8">
        <v>4826274</v>
      </c>
      <c r="I99" s="5" t="s">
        <v>12</v>
      </c>
      <c r="J99" s="4" t="s">
        <v>159</v>
      </c>
      <c r="K99" s="5" t="s">
        <v>13</v>
      </c>
      <c r="L99" s="1"/>
    </row>
    <row r="100" spans="1:12" x14ac:dyDescent="0.35">
      <c r="A100" s="1">
        <v>800203189</v>
      </c>
      <c r="B100" s="6" t="s">
        <v>14</v>
      </c>
      <c r="C100" s="9" t="s">
        <v>15</v>
      </c>
      <c r="D100" s="7" t="s">
        <v>114</v>
      </c>
      <c r="E100" s="11">
        <v>45330</v>
      </c>
      <c r="F100" s="1"/>
      <c r="G100" s="10">
        <v>40000</v>
      </c>
      <c r="H100" s="8">
        <v>40000</v>
      </c>
      <c r="I100" s="5" t="s">
        <v>12</v>
      </c>
      <c r="J100" s="4" t="s">
        <v>159</v>
      </c>
      <c r="K100" s="5" t="s">
        <v>13</v>
      </c>
      <c r="L100" s="1"/>
    </row>
    <row r="101" spans="1:12" x14ac:dyDescent="0.35">
      <c r="A101" s="1">
        <v>800203189</v>
      </c>
      <c r="B101" s="6" t="s">
        <v>14</v>
      </c>
      <c r="C101" s="9" t="s">
        <v>15</v>
      </c>
      <c r="D101" s="7" t="s">
        <v>115</v>
      </c>
      <c r="E101" s="11">
        <v>45330</v>
      </c>
      <c r="F101" s="1"/>
      <c r="G101" s="10">
        <v>420000</v>
      </c>
      <c r="H101" s="8">
        <v>420000</v>
      </c>
      <c r="I101" s="5" t="s">
        <v>12</v>
      </c>
      <c r="J101" s="4" t="s">
        <v>159</v>
      </c>
      <c r="K101" s="5" t="s">
        <v>13</v>
      </c>
      <c r="L101" s="1"/>
    </row>
    <row r="102" spans="1:12" x14ac:dyDescent="0.35">
      <c r="A102" s="1">
        <v>800203189</v>
      </c>
      <c r="B102" s="6" t="s">
        <v>14</v>
      </c>
      <c r="C102" s="9" t="s">
        <v>15</v>
      </c>
      <c r="D102" s="7" t="s">
        <v>116</v>
      </c>
      <c r="E102" s="11">
        <v>45330</v>
      </c>
      <c r="F102" s="1"/>
      <c r="G102" s="10">
        <v>110000</v>
      </c>
      <c r="H102" s="8">
        <v>110000</v>
      </c>
      <c r="I102" s="5" t="s">
        <v>12</v>
      </c>
      <c r="J102" s="4" t="s">
        <v>159</v>
      </c>
      <c r="K102" s="5" t="s">
        <v>13</v>
      </c>
      <c r="L102" s="1"/>
    </row>
    <row r="103" spans="1:12" x14ac:dyDescent="0.35">
      <c r="A103" s="1">
        <v>800203189</v>
      </c>
      <c r="B103" s="6" t="s">
        <v>14</v>
      </c>
      <c r="C103" s="9" t="s">
        <v>15</v>
      </c>
      <c r="D103" s="7" t="s">
        <v>117</v>
      </c>
      <c r="E103" s="11">
        <v>45330</v>
      </c>
      <c r="F103" s="1"/>
      <c r="G103" s="10">
        <v>132000</v>
      </c>
      <c r="H103" s="8">
        <v>132000</v>
      </c>
      <c r="I103" s="5" t="s">
        <v>12</v>
      </c>
      <c r="J103" s="4" t="s">
        <v>159</v>
      </c>
      <c r="K103" s="5" t="s">
        <v>13</v>
      </c>
      <c r="L103" s="1"/>
    </row>
    <row r="104" spans="1:12" x14ac:dyDescent="0.35">
      <c r="A104" s="1">
        <v>800203189</v>
      </c>
      <c r="B104" s="6" t="s">
        <v>14</v>
      </c>
      <c r="C104" s="9" t="s">
        <v>15</v>
      </c>
      <c r="D104" s="7" t="s">
        <v>118</v>
      </c>
      <c r="E104" s="11">
        <v>45330</v>
      </c>
      <c r="F104" s="1"/>
      <c r="G104" s="10">
        <v>52000</v>
      </c>
      <c r="H104" s="8">
        <v>52000</v>
      </c>
      <c r="I104" s="5" t="s">
        <v>12</v>
      </c>
      <c r="J104" s="4" t="s">
        <v>159</v>
      </c>
      <c r="K104" s="5" t="s">
        <v>13</v>
      </c>
      <c r="L104" s="1"/>
    </row>
    <row r="105" spans="1:12" x14ac:dyDescent="0.35">
      <c r="A105" s="1">
        <v>800203189</v>
      </c>
      <c r="B105" s="6" t="s">
        <v>14</v>
      </c>
      <c r="C105" s="9" t="s">
        <v>15</v>
      </c>
      <c r="D105" s="7" t="s">
        <v>119</v>
      </c>
      <c r="E105" s="11">
        <v>45330</v>
      </c>
      <c r="F105" s="1"/>
      <c r="G105" s="10">
        <v>45000</v>
      </c>
      <c r="H105" s="8">
        <v>45000</v>
      </c>
      <c r="I105" s="5" t="s">
        <v>12</v>
      </c>
      <c r="J105" s="4" t="s">
        <v>159</v>
      </c>
      <c r="K105" s="5" t="s">
        <v>13</v>
      </c>
      <c r="L105" s="1"/>
    </row>
    <row r="106" spans="1:12" x14ac:dyDescent="0.35">
      <c r="A106" s="1">
        <v>800203189</v>
      </c>
      <c r="B106" s="6" t="s">
        <v>14</v>
      </c>
      <c r="C106" s="9" t="s">
        <v>15</v>
      </c>
      <c r="D106" s="7" t="s">
        <v>120</v>
      </c>
      <c r="E106" s="11">
        <v>45330</v>
      </c>
      <c r="F106" s="1"/>
      <c r="G106" s="10">
        <v>45000</v>
      </c>
      <c r="H106" s="8">
        <v>45000</v>
      </c>
      <c r="I106" s="5" t="s">
        <v>12</v>
      </c>
      <c r="J106" s="4" t="s">
        <v>159</v>
      </c>
      <c r="K106" s="5" t="s">
        <v>13</v>
      </c>
      <c r="L106" s="1"/>
    </row>
    <row r="107" spans="1:12" x14ac:dyDescent="0.35">
      <c r="A107" s="1">
        <v>800203189</v>
      </c>
      <c r="B107" s="6" t="s">
        <v>14</v>
      </c>
      <c r="C107" s="9" t="s">
        <v>15</v>
      </c>
      <c r="D107" s="7" t="s">
        <v>121</v>
      </c>
      <c r="E107" s="11">
        <v>45330</v>
      </c>
      <c r="F107" s="1"/>
      <c r="G107" s="10">
        <v>45000</v>
      </c>
      <c r="H107" s="8">
        <v>45000</v>
      </c>
      <c r="I107" s="5" t="s">
        <v>12</v>
      </c>
      <c r="J107" s="4" t="s">
        <v>159</v>
      </c>
      <c r="K107" s="5" t="s">
        <v>13</v>
      </c>
      <c r="L107" s="1"/>
    </row>
    <row r="108" spans="1:12" x14ac:dyDescent="0.35">
      <c r="A108" s="1">
        <v>800203189</v>
      </c>
      <c r="B108" s="6" t="s">
        <v>14</v>
      </c>
      <c r="C108" s="9" t="s">
        <v>15</v>
      </c>
      <c r="D108" s="7" t="s">
        <v>122</v>
      </c>
      <c r="E108" s="11">
        <v>45330</v>
      </c>
      <c r="F108" s="1"/>
      <c r="G108" s="10">
        <v>45000</v>
      </c>
      <c r="H108" s="8">
        <v>45000</v>
      </c>
      <c r="I108" s="5" t="s">
        <v>12</v>
      </c>
      <c r="J108" s="4" t="s">
        <v>159</v>
      </c>
      <c r="K108" s="5" t="s">
        <v>13</v>
      </c>
      <c r="L108" s="1"/>
    </row>
    <row r="109" spans="1:12" x14ac:dyDescent="0.35">
      <c r="A109" s="1">
        <v>800203189</v>
      </c>
      <c r="B109" s="6" t="s">
        <v>14</v>
      </c>
      <c r="C109" s="9" t="s">
        <v>15</v>
      </c>
      <c r="D109" s="7" t="s">
        <v>123</v>
      </c>
      <c r="E109" s="11">
        <v>45330</v>
      </c>
      <c r="F109" s="1"/>
      <c r="G109" s="10">
        <v>45000</v>
      </c>
      <c r="H109" s="8">
        <v>45000</v>
      </c>
      <c r="I109" s="5" t="s">
        <v>12</v>
      </c>
      <c r="J109" s="4" t="s">
        <v>159</v>
      </c>
      <c r="K109" s="5" t="s">
        <v>13</v>
      </c>
      <c r="L109" s="1"/>
    </row>
    <row r="110" spans="1:12" x14ac:dyDescent="0.35">
      <c r="A110" s="1">
        <v>800203189</v>
      </c>
      <c r="B110" s="6" t="s">
        <v>14</v>
      </c>
      <c r="C110" s="9" t="s">
        <v>15</v>
      </c>
      <c r="D110" s="7" t="s">
        <v>124</v>
      </c>
      <c r="E110" s="11">
        <v>45330</v>
      </c>
      <c r="F110" s="1"/>
      <c r="G110" s="10">
        <v>45000</v>
      </c>
      <c r="H110" s="8">
        <v>45000</v>
      </c>
      <c r="I110" s="5" t="s">
        <v>12</v>
      </c>
      <c r="J110" s="4" t="s">
        <v>159</v>
      </c>
      <c r="K110" s="5" t="s">
        <v>13</v>
      </c>
      <c r="L110" s="1"/>
    </row>
    <row r="111" spans="1:12" x14ac:dyDescent="0.35">
      <c r="A111" s="1">
        <v>800203189</v>
      </c>
      <c r="B111" s="6" t="s">
        <v>14</v>
      </c>
      <c r="C111" s="9" t="s">
        <v>15</v>
      </c>
      <c r="D111" s="7" t="s">
        <v>125</v>
      </c>
      <c r="E111" s="11">
        <v>45330</v>
      </c>
      <c r="F111" s="1"/>
      <c r="G111" s="10">
        <v>39825</v>
      </c>
      <c r="H111" s="8">
        <v>39825</v>
      </c>
      <c r="I111" s="5" t="s">
        <v>12</v>
      </c>
      <c r="J111" s="4" t="s">
        <v>159</v>
      </c>
      <c r="K111" s="5" t="s">
        <v>13</v>
      </c>
      <c r="L111" s="1"/>
    </row>
    <row r="112" spans="1:12" x14ac:dyDescent="0.35">
      <c r="A112" s="1">
        <v>800203189</v>
      </c>
      <c r="B112" s="6" t="s">
        <v>14</v>
      </c>
      <c r="C112" s="9" t="s">
        <v>15</v>
      </c>
      <c r="D112" s="7" t="s">
        <v>126</v>
      </c>
      <c r="E112" s="11">
        <v>45331</v>
      </c>
      <c r="F112" s="1"/>
      <c r="G112" s="10">
        <v>1664000</v>
      </c>
      <c r="H112" s="8">
        <v>1664000</v>
      </c>
      <c r="I112" s="5" t="s">
        <v>12</v>
      </c>
      <c r="J112" s="4" t="s">
        <v>159</v>
      </c>
      <c r="K112" s="5" t="s">
        <v>13</v>
      </c>
      <c r="L112" s="1"/>
    </row>
    <row r="113" spans="1:12" x14ac:dyDescent="0.35">
      <c r="A113" s="1">
        <v>800203189</v>
      </c>
      <c r="B113" s="6" t="s">
        <v>14</v>
      </c>
      <c r="C113" s="9" t="s">
        <v>15</v>
      </c>
      <c r="D113" s="7" t="s">
        <v>127</v>
      </c>
      <c r="E113" s="11">
        <v>45331</v>
      </c>
      <c r="F113" s="1"/>
      <c r="G113" s="10">
        <v>40000</v>
      </c>
      <c r="H113" s="8">
        <v>40000</v>
      </c>
      <c r="I113" s="5" t="s">
        <v>12</v>
      </c>
      <c r="J113" s="4" t="s">
        <v>159</v>
      </c>
      <c r="K113" s="5" t="s">
        <v>13</v>
      </c>
      <c r="L113" s="1"/>
    </row>
    <row r="114" spans="1:12" x14ac:dyDescent="0.35">
      <c r="A114" s="1">
        <v>800203189</v>
      </c>
      <c r="B114" s="6" t="s">
        <v>14</v>
      </c>
      <c r="C114" s="9" t="s">
        <v>15</v>
      </c>
      <c r="D114" s="7" t="s">
        <v>128</v>
      </c>
      <c r="E114" s="11">
        <v>45331</v>
      </c>
      <c r="F114" s="1"/>
      <c r="G114" s="10">
        <v>410000</v>
      </c>
      <c r="H114" s="8">
        <v>410000</v>
      </c>
      <c r="I114" s="5" t="s">
        <v>12</v>
      </c>
      <c r="J114" s="4" t="s">
        <v>159</v>
      </c>
      <c r="K114" s="5" t="s">
        <v>13</v>
      </c>
      <c r="L114" s="1"/>
    </row>
    <row r="115" spans="1:12" x14ac:dyDescent="0.35">
      <c r="A115" s="1">
        <v>800203189</v>
      </c>
      <c r="B115" s="6" t="s">
        <v>14</v>
      </c>
      <c r="C115" s="9" t="s">
        <v>15</v>
      </c>
      <c r="D115" s="7" t="s">
        <v>129</v>
      </c>
      <c r="E115" s="11">
        <v>45331</v>
      </c>
      <c r="F115" s="1"/>
      <c r="G115" s="10">
        <v>110000</v>
      </c>
      <c r="H115" s="8">
        <v>110000</v>
      </c>
      <c r="I115" s="5" t="s">
        <v>12</v>
      </c>
      <c r="J115" s="4" t="s">
        <v>159</v>
      </c>
      <c r="K115" s="5" t="s">
        <v>13</v>
      </c>
      <c r="L115" s="1"/>
    </row>
    <row r="116" spans="1:12" x14ac:dyDescent="0.35">
      <c r="A116" s="1">
        <v>800203189</v>
      </c>
      <c r="B116" s="6" t="s">
        <v>14</v>
      </c>
      <c r="C116" s="9" t="s">
        <v>15</v>
      </c>
      <c r="D116" s="7" t="s">
        <v>130</v>
      </c>
      <c r="E116" s="11">
        <v>45331</v>
      </c>
      <c r="F116" s="1"/>
      <c r="G116" s="10">
        <v>110000</v>
      </c>
      <c r="H116" s="8">
        <v>110000</v>
      </c>
      <c r="I116" s="5" t="s">
        <v>12</v>
      </c>
      <c r="J116" s="4" t="s">
        <v>159</v>
      </c>
      <c r="K116" s="5" t="s">
        <v>13</v>
      </c>
      <c r="L116" s="1"/>
    </row>
    <row r="117" spans="1:12" x14ac:dyDescent="0.35">
      <c r="A117" s="1">
        <v>800203189</v>
      </c>
      <c r="B117" s="6" t="s">
        <v>14</v>
      </c>
      <c r="C117" s="9" t="s">
        <v>15</v>
      </c>
      <c r="D117" s="7" t="s">
        <v>131</v>
      </c>
      <c r="E117" s="11">
        <v>45331</v>
      </c>
      <c r="F117" s="1"/>
      <c r="G117" s="10">
        <v>48000</v>
      </c>
      <c r="H117" s="8">
        <v>48000</v>
      </c>
      <c r="I117" s="5" t="s">
        <v>12</v>
      </c>
      <c r="J117" s="4" t="s">
        <v>159</v>
      </c>
      <c r="K117" s="5" t="s">
        <v>13</v>
      </c>
      <c r="L117" s="1"/>
    </row>
    <row r="118" spans="1:12" x14ac:dyDescent="0.35">
      <c r="A118" s="1">
        <v>800203189</v>
      </c>
      <c r="B118" s="6" t="s">
        <v>14</v>
      </c>
      <c r="C118" s="9" t="s">
        <v>15</v>
      </c>
      <c r="D118" s="7" t="s">
        <v>132</v>
      </c>
      <c r="E118" s="11">
        <v>45331</v>
      </c>
      <c r="F118" s="1"/>
      <c r="G118" s="10">
        <v>28600000</v>
      </c>
      <c r="H118" s="8">
        <v>28600000</v>
      </c>
      <c r="I118" s="5" t="s">
        <v>12</v>
      </c>
      <c r="J118" s="4" t="s">
        <v>159</v>
      </c>
      <c r="K118" s="5" t="s">
        <v>13</v>
      </c>
      <c r="L118" s="1"/>
    </row>
    <row r="119" spans="1:12" x14ac:dyDescent="0.35">
      <c r="A119" s="1">
        <v>800203189</v>
      </c>
      <c r="B119" s="6" t="s">
        <v>14</v>
      </c>
      <c r="C119" s="9" t="s">
        <v>15</v>
      </c>
      <c r="D119" s="7" t="s">
        <v>133</v>
      </c>
      <c r="E119" s="11">
        <v>45331</v>
      </c>
      <c r="F119" s="1"/>
      <c r="G119" s="10">
        <v>650000</v>
      </c>
      <c r="H119" s="8">
        <v>650000</v>
      </c>
      <c r="I119" s="5" t="s">
        <v>12</v>
      </c>
      <c r="J119" s="4" t="s">
        <v>159</v>
      </c>
      <c r="K119" s="5" t="s">
        <v>13</v>
      </c>
      <c r="L119" s="1"/>
    </row>
    <row r="120" spans="1:12" x14ac:dyDescent="0.35">
      <c r="A120" s="1">
        <v>800203189</v>
      </c>
      <c r="B120" s="6" t="s">
        <v>14</v>
      </c>
      <c r="C120" s="9" t="s">
        <v>15</v>
      </c>
      <c r="D120" s="7" t="s">
        <v>134</v>
      </c>
      <c r="E120" s="11">
        <v>45331</v>
      </c>
      <c r="F120" s="1"/>
      <c r="G120" s="10">
        <v>650000</v>
      </c>
      <c r="H120" s="8">
        <v>650000</v>
      </c>
      <c r="I120" s="5" t="s">
        <v>12</v>
      </c>
      <c r="J120" s="4" t="s">
        <v>159</v>
      </c>
      <c r="K120" s="5" t="s">
        <v>13</v>
      </c>
      <c r="L120" s="1"/>
    </row>
    <row r="121" spans="1:12" x14ac:dyDescent="0.35">
      <c r="A121" s="1">
        <v>800203189</v>
      </c>
      <c r="B121" s="6" t="s">
        <v>14</v>
      </c>
      <c r="C121" s="9" t="s">
        <v>15</v>
      </c>
      <c r="D121" s="7" t="s">
        <v>135</v>
      </c>
      <c r="E121" s="11">
        <v>45331</v>
      </c>
      <c r="F121" s="1"/>
      <c r="G121" s="10">
        <v>650000</v>
      </c>
      <c r="H121" s="8">
        <v>650000</v>
      </c>
      <c r="I121" s="5" t="s">
        <v>12</v>
      </c>
      <c r="J121" s="4" t="s">
        <v>159</v>
      </c>
      <c r="K121" s="5" t="s">
        <v>13</v>
      </c>
      <c r="L121" s="1"/>
    </row>
    <row r="122" spans="1:12" x14ac:dyDescent="0.35">
      <c r="A122" s="1">
        <v>800203189</v>
      </c>
      <c r="B122" s="6" t="s">
        <v>14</v>
      </c>
      <c r="C122" s="9" t="s">
        <v>15</v>
      </c>
      <c r="D122" s="7" t="s">
        <v>136</v>
      </c>
      <c r="E122" s="11">
        <v>45334</v>
      </c>
      <c r="F122" s="1"/>
      <c r="G122" s="10">
        <v>9268200</v>
      </c>
      <c r="H122" s="8">
        <v>9268200</v>
      </c>
      <c r="I122" s="5" t="s">
        <v>12</v>
      </c>
      <c r="J122" s="4" t="s">
        <v>159</v>
      </c>
      <c r="K122" s="5" t="s">
        <v>13</v>
      </c>
      <c r="L122" s="1"/>
    </row>
    <row r="123" spans="1:12" x14ac:dyDescent="0.35">
      <c r="A123" s="1">
        <v>800203189</v>
      </c>
      <c r="B123" s="6" t="s">
        <v>14</v>
      </c>
      <c r="C123" s="9" t="s">
        <v>15</v>
      </c>
      <c r="D123" s="7" t="s">
        <v>137</v>
      </c>
      <c r="E123" s="11">
        <v>45334</v>
      </c>
      <c r="F123" s="1"/>
      <c r="G123" s="10">
        <v>20000</v>
      </c>
      <c r="H123" s="8">
        <v>20000</v>
      </c>
      <c r="I123" s="5" t="s">
        <v>12</v>
      </c>
      <c r="J123" s="4" t="s">
        <v>159</v>
      </c>
      <c r="K123" s="5" t="s">
        <v>13</v>
      </c>
      <c r="L123" s="1"/>
    </row>
    <row r="124" spans="1:12" x14ac:dyDescent="0.35">
      <c r="A124" s="1">
        <v>800203189</v>
      </c>
      <c r="B124" s="6" t="s">
        <v>14</v>
      </c>
      <c r="C124" s="9" t="s">
        <v>15</v>
      </c>
      <c r="D124" s="7" t="s">
        <v>138</v>
      </c>
      <c r="E124" s="11">
        <v>45334</v>
      </c>
      <c r="F124" s="1"/>
      <c r="G124" s="10">
        <v>130000</v>
      </c>
      <c r="H124" s="8">
        <v>130000</v>
      </c>
      <c r="I124" s="5" t="s">
        <v>12</v>
      </c>
      <c r="J124" s="4" t="s">
        <v>159</v>
      </c>
      <c r="K124" s="5" t="s">
        <v>13</v>
      </c>
      <c r="L124" s="1"/>
    </row>
    <row r="125" spans="1:12" x14ac:dyDescent="0.35">
      <c r="A125" s="1">
        <v>800203189</v>
      </c>
      <c r="B125" s="6" t="s">
        <v>14</v>
      </c>
      <c r="C125" s="9" t="s">
        <v>15</v>
      </c>
      <c r="D125" s="7" t="s">
        <v>139</v>
      </c>
      <c r="E125" s="11">
        <v>45358</v>
      </c>
      <c r="F125" s="1"/>
      <c r="G125" s="10">
        <v>45000</v>
      </c>
      <c r="H125" s="8">
        <v>45000</v>
      </c>
      <c r="I125" s="5" t="s">
        <v>12</v>
      </c>
      <c r="J125" s="4" t="s">
        <v>159</v>
      </c>
      <c r="K125" s="5" t="s">
        <v>13</v>
      </c>
      <c r="L125" s="1"/>
    </row>
    <row r="126" spans="1:12" x14ac:dyDescent="0.35">
      <c r="A126" s="1">
        <v>800203189</v>
      </c>
      <c r="B126" s="6" t="s">
        <v>14</v>
      </c>
      <c r="C126" s="9" t="s">
        <v>15</v>
      </c>
      <c r="D126" s="7" t="s">
        <v>140</v>
      </c>
      <c r="E126" s="11">
        <v>45358</v>
      </c>
      <c r="F126" s="1"/>
      <c r="G126" s="10">
        <v>1466000</v>
      </c>
      <c r="H126" s="8">
        <v>1466000</v>
      </c>
      <c r="I126" s="5" t="s">
        <v>12</v>
      </c>
      <c r="J126" s="4" t="s">
        <v>159</v>
      </c>
      <c r="K126" s="5" t="s">
        <v>13</v>
      </c>
      <c r="L126" s="1"/>
    </row>
    <row r="127" spans="1:12" x14ac:dyDescent="0.35">
      <c r="A127" s="1">
        <v>800203189</v>
      </c>
      <c r="B127" s="6" t="s">
        <v>14</v>
      </c>
      <c r="C127" s="9" t="s">
        <v>15</v>
      </c>
      <c r="D127" s="7" t="s">
        <v>141</v>
      </c>
      <c r="E127" s="11">
        <v>45358</v>
      </c>
      <c r="F127" s="1"/>
      <c r="G127" s="10">
        <v>104000</v>
      </c>
      <c r="H127" s="8">
        <v>104000</v>
      </c>
      <c r="I127" s="5" t="s">
        <v>12</v>
      </c>
      <c r="J127" s="4" t="s">
        <v>159</v>
      </c>
      <c r="K127" s="5" t="s">
        <v>13</v>
      </c>
      <c r="L127" s="1"/>
    </row>
    <row r="128" spans="1:12" x14ac:dyDescent="0.35">
      <c r="A128" s="1">
        <v>800203189</v>
      </c>
      <c r="B128" s="6" t="s">
        <v>14</v>
      </c>
      <c r="C128" s="9" t="s">
        <v>15</v>
      </c>
      <c r="D128" s="7" t="s">
        <v>142</v>
      </c>
      <c r="E128" s="11">
        <v>45358</v>
      </c>
      <c r="F128" s="1"/>
      <c r="G128" s="10">
        <v>155000</v>
      </c>
      <c r="H128" s="8">
        <v>155000</v>
      </c>
      <c r="I128" s="5" t="s">
        <v>12</v>
      </c>
      <c r="J128" s="4" t="s">
        <v>159</v>
      </c>
      <c r="K128" s="5" t="s">
        <v>13</v>
      </c>
      <c r="L128" s="1"/>
    </row>
    <row r="129" spans="1:12" x14ac:dyDescent="0.35">
      <c r="A129" s="1">
        <v>800203189</v>
      </c>
      <c r="B129" s="6" t="s">
        <v>14</v>
      </c>
      <c r="C129" s="9" t="s">
        <v>15</v>
      </c>
      <c r="D129" s="7" t="s">
        <v>143</v>
      </c>
      <c r="E129" s="11">
        <v>45358</v>
      </c>
      <c r="F129" s="1"/>
      <c r="G129" s="10">
        <v>250000</v>
      </c>
      <c r="H129" s="8">
        <v>250000</v>
      </c>
      <c r="I129" s="5" t="s">
        <v>12</v>
      </c>
      <c r="J129" s="4" t="s">
        <v>159</v>
      </c>
      <c r="K129" s="5" t="s">
        <v>13</v>
      </c>
      <c r="L129" s="1"/>
    </row>
    <row r="130" spans="1:12" x14ac:dyDescent="0.35">
      <c r="A130" s="1">
        <v>800203189</v>
      </c>
      <c r="B130" s="6" t="s">
        <v>14</v>
      </c>
      <c r="C130" s="9" t="s">
        <v>15</v>
      </c>
      <c r="D130" s="7" t="s">
        <v>144</v>
      </c>
      <c r="E130" s="11">
        <v>45359</v>
      </c>
      <c r="F130" s="1"/>
      <c r="G130" s="10">
        <v>2760000</v>
      </c>
      <c r="H130" s="8">
        <v>2760000</v>
      </c>
      <c r="I130" s="5" t="s">
        <v>12</v>
      </c>
      <c r="J130" s="4" t="s">
        <v>159</v>
      </c>
      <c r="K130" s="5" t="s">
        <v>13</v>
      </c>
      <c r="L130" s="1"/>
    </row>
    <row r="131" spans="1:12" x14ac:dyDescent="0.35">
      <c r="A131" s="1">
        <v>800203189</v>
      </c>
      <c r="B131" s="6" t="s">
        <v>14</v>
      </c>
      <c r="C131" s="9" t="s">
        <v>15</v>
      </c>
      <c r="D131" s="7" t="s">
        <v>145</v>
      </c>
      <c r="E131" s="11">
        <v>45359</v>
      </c>
      <c r="F131" s="1"/>
      <c r="G131" s="10">
        <v>45000</v>
      </c>
      <c r="H131" s="8">
        <v>45000</v>
      </c>
      <c r="I131" s="5" t="s">
        <v>12</v>
      </c>
      <c r="J131" s="4" t="s">
        <v>159</v>
      </c>
      <c r="K131" s="5" t="s">
        <v>13</v>
      </c>
      <c r="L131" s="1"/>
    </row>
    <row r="132" spans="1:12" x14ac:dyDescent="0.35">
      <c r="A132" s="1">
        <v>800203189</v>
      </c>
      <c r="B132" s="6" t="s">
        <v>14</v>
      </c>
      <c r="C132" s="9" t="s">
        <v>15</v>
      </c>
      <c r="D132" s="7" t="s">
        <v>146</v>
      </c>
      <c r="E132" s="11">
        <v>45359</v>
      </c>
      <c r="F132" s="1"/>
      <c r="G132" s="10">
        <v>130000</v>
      </c>
      <c r="H132" s="8">
        <v>130000</v>
      </c>
      <c r="I132" s="5" t="s">
        <v>12</v>
      </c>
      <c r="J132" s="4" t="s">
        <v>159</v>
      </c>
      <c r="K132" s="5" t="s">
        <v>13</v>
      </c>
      <c r="L132" s="1"/>
    </row>
    <row r="133" spans="1:12" x14ac:dyDescent="0.35">
      <c r="A133" s="1">
        <v>800203189</v>
      </c>
      <c r="B133" s="6" t="s">
        <v>14</v>
      </c>
      <c r="C133" s="9" t="s">
        <v>15</v>
      </c>
      <c r="D133" s="7" t="s">
        <v>147</v>
      </c>
      <c r="E133" s="11">
        <v>45359</v>
      </c>
      <c r="F133" s="1"/>
      <c r="G133" s="10">
        <v>105000</v>
      </c>
      <c r="H133" s="8">
        <v>105000</v>
      </c>
      <c r="I133" s="5" t="s">
        <v>12</v>
      </c>
      <c r="J133" s="4" t="s">
        <v>159</v>
      </c>
      <c r="K133" s="5" t="s">
        <v>13</v>
      </c>
      <c r="L133" s="1"/>
    </row>
    <row r="134" spans="1:12" x14ac:dyDescent="0.35">
      <c r="A134" s="1">
        <v>800203189</v>
      </c>
      <c r="B134" s="6" t="s">
        <v>14</v>
      </c>
      <c r="C134" s="9" t="s">
        <v>15</v>
      </c>
      <c r="D134" s="7" t="s">
        <v>148</v>
      </c>
      <c r="E134" s="11">
        <v>45359</v>
      </c>
      <c r="F134" s="1"/>
      <c r="G134" s="10">
        <v>78000</v>
      </c>
      <c r="H134" s="8">
        <v>78000</v>
      </c>
      <c r="I134" s="5" t="s">
        <v>12</v>
      </c>
      <c r="J134" s="4" t="s">
        <v>159</v>
      </c>
      <c r="K134" s="5" t="s">
        <v>13</v>
      </c>
      <c r="L134" s="1"/>
    </row>
    <row r="135" spans="1:12" x14ac:dyDescent="0.35">
      <c r="A135" s="1">
        <v>800203189</v>
      </c>
      <c r="B135" s="6" t="s">
        <v>14</v>
      </c>
      <c r="C135" s="9" t="s">
        <v>15</v>
      </c>
      <c r="D135" s="7" t="s">
        <v>149</v>
      </c>
      <c r="E135" s="11">
        <v>45359</v>
      </c>
      <c r="F135" s="1"/>
      <c r="G135" s="10">
        <v>10903</v>
      </c>
      <c r="H135" s="8">
        <v>10903</v>
      </c>
      <c r="I135" s="5" t="s">
        <v>12</v>
      </c>
      <c r="J135" s="4" t="s">
        <v>159</v>
      </c>
      <c r="K135" s="5" t="s">
        <v>13</v>
      </c>
      <c r="L135" s="1"/>
    </row>
    <row r="136" spans="1:12" x14ac:dyDescent="0.35">
      <c r="A136" s="1">
        <v>800203189</v>
      </c>
      <c r="B136" s="6" t="s">
        <v>14</v>
      </c>
      <c r="C136" s="9" t="s">
        <v>15</v>
      </c>
      <c r="D136" s="7" t="s">
        <v>150</v>
      </c>
      <c r="E136" s="11">
        <v>45359</v>
      </c>
      <c r="F136" s="1"/>
      <c r="G136" s="10">
        <v>514320</v>
      </c>
      <c r="H136" s="8">
        <v>514320</v>
      </c>
      <c r="I136" s="5" t="s">
        <v>12</v>
      </c>
      <c r="J136" s="4" t="s">
        <v>159</v>
      </c>
      <c r="K136" s="5" t="s">
        <v>13</v>
      </c>
      <c r="L136" s="1"/>
    </row>
    <row r="137" spans="1:12" x14ac:dyDescent="0.35">
      <c r="A137" s="1">
        <v>800203189</v>
      </c>
      <c r="B137" s="6" t="s">
        <v>14</v>
      </c>
      <c r="C137" s="9" t="s">
        <v>15</v>
      </c>
      <c r="D137" s="7" t="s">
        <v>151</v>
      </c>
      <c r="E137" s="11">
        <v>45359</v>
      </c>
      <c r="F137" s="1"/>
      <c r="G137" s="10">
        <v>130000</v>
      </c>
      <c r="H137" s="8">
        <v>130000</v>
      </c>
      <c r="I137" s="5" t="s">
        <v>12</v>
      </c>
      <c r="J137" s="4" t="s">
        <v>159</v>
      </c>
      <c r="K137" s="5" t="s">
        <v>13</v>
      </c>
      <c r="L137" s="1"/>
    </row>
    <row r="138" spans="1:12" x14ac:dyDescent="0.35">
      <c r="A138" s="1">
        <v>800203189</v>
      </c>
      <c r="B138" s="6" t="s">
        <v>14</v>
      </c>
      <c r="C138" s="9" t="s">
        <v>15</v>
      </c>
      <c r="D138" s="7" t="s">
        <v>152</v>
      </c>
      <c r="E138" s="11">
        <v>45359</v>
      </c>
      <c r="F138" s="1"/>
      <c r="G138" s="10">
        <v>24000</v>
      </c>
      <c r="H138" s="8">
        <v>24000</v>
      </c>
      <c r="I138" s="5" t="s">
        <v>12</v>
      </c>
      <c r="J138" s="4" t="s">
        <v>159</v>
      </c>
      <c r="K138" s="5" t="s">
        <v>13</v>
      </c>
      <c r="L138" s="1"/>
    </row>
    <row r="139" spans="1:12" x14ac:dyDescent="0.35">
      <c r="A139" s="1">
        <v>800203189</v>
      </c>
      <c r="B139" s="6" t="s">
        <v>14</v>
      </c>
      <c r="C139" s="9" t="s">
        <v>15</v>
      </c>
      <c r="D139" s="7" t="s">
        <v>153</v>
      </c>
      <c r="E139" s="11">
        <v>45359</v>
      </c>
      <c r="F139" s="1"/>
      <c r="G139" s="10">
        <v>52000</v>
      </c>
      <c r="H139" s="8">
        <v>52000</v>
      </c>
      <c r="I139" s="5" t="s">
        <v>12</v>
      </c>
      <c r="J139" s="4" t="s">
        <v>159</v>
      </c>
      <c r="K139" s="5" t="s">
        <v>13</v>
      </c>
      <c r="L139" s="1"/>
    </row>
    <row r="140" spans="1:12" x14ac:dyDescent="0.35">
      <c r="A140" s="1">
        <v>800203189</v>
      </c>
      <c r="B140" s="6" t="s">
        <v>14</v>
      </c>
      <c r="C140" s="9" t="s">
        <v>15</v>
      </c>
      <c r="D140" s="7" t="s">
        <v>154</v>
      </c>
      <c r="E140" s="11">
        <v>45359</v>
      </c>
      <c r="F140" s="1"/>
      <c r="G140" s="10">
        <v>650000</v>
      </c>
      <c r="H140" s="8">
        <v>650000</v>
      </c>
      <c r="I140" s="5" t="s">
        <v>12</v>
      </c>
      <c r="J140" s="4" t="s">
        <v>159</v>
      </c>
      <c r="K140" s="5" t="s">
        <v>13</v>
      </c>
      <c r="L140" s="1"/>
    </row>
    <row r="141" spans="1:12" x14ac:dyDescent="0.35">
      <c r="A141" s="1">
        <v>800203189</v>
      </c>
      <c r="B141" s="6" t="s">
        <v>14</v>
      </c>
      <c r="C141" s="9" t="s">
        <v>15</v>
      </c>
      <c r="D141" s="7" t="s">
        <v>155</v>
      </c>
      <c r="E141" s="11">
        <v>45359</v>
      </c>
      <c r="F141" s="1"/>
      <c r="G141" s="10">
        <v>48000</v>
      </c>
      <c r="H141" s="8">
        <v>48000</v>
      </c>
      <c r="I141" s="5" t="s">
        <v>12</v>
      </c>
      <c r="J141" s="4" t="s">
        <v>159</v>
      </c>
      <c r="K141" s="5" t="s">
        <v>13</v>
      </c>
      <c r="L141" s="1"/>
    </row>
    <row r="142" spans="1:12" x14ac:dyDescent="0.35">
      <c r="A142" s="1">
        <v>800203189</v>
      </c>
      <c r="B142" s="6" t="s">
        <v>14</v>
      </c>
      <c r="C142" s="9" t="s">
        <v>15</v>
      </c>
      <c r="D142" s="7" t="s">
        <v>156</v>
      </c>
      <c r="E142" s="11">
        <v>45362</v>
      </c>
      <c r="F142" s="1"/>
      <c r="G142" s="10">
        <v>110625</v>
      </c>
      <c r="H142" s="8">
        <v>110625</v>
      </c>
      <c r="I142" s="5" t="s">
        <v>12</v>
      </c>
      <c r="J142" s="4" t="s">
        <v>159</v>
      </c>
      <c r="K142" s="5" t="s">
        <v>13</v>
      </c>
      <c r="L142" s="1"/>
    </row>
    <row r="143" spans="1:12" x14ac:dyDescent="0.35">
      <c r="A143" s="1">
        <v>800203189</v>
      </c>
      <c r="B143" s="6" t="s">
        <v>14</v>
      </c>
      <c r="C143" s="9" t="s">
        <v>15</v>
      </c>
      <c r="D143" s="7" t="s">
        <v>157</v>
      </c>
      <c r="E143" s="11">
        <v>45362</v>
      </c>
      <c r="F143" s="1"/>
      <c r="G143" s="10">
        <v>264000</v>
      </c>
      <c r="H143" s="8">
        <v>264000</v>
      </c>
      <c r="I143" s="5" t="s">
        <v>12</v>
      </c>
      <c r="J143" s="4" t="s">
        <v>159</v>
      </c>
      <c r="K143" s="5" t="s">
        <v>13</v>
      </c>
      <c r="L143" s="1"/>
    </row>
    <row r="144" spans="1:12" x14ac:dyDescent="0.35">
      <c r="A144" s="1">
        <v>800203189</v>
      </c>
      <c r="B144" s="6" t="s">
        <v>14</v>
      </c>
      <c r="C144" s="9" t="s">
        <v>15</v>
      </c>
      <c r="D144" s="7" t="s">
        <v>158</v>
      </c>
      <c r="E144" s="11">
        <v>45363</v>
      </c>
      <c r="F144" s="1"/>
      <c r="G144" s="10">
        <v>650000</v>
      </c>
      <c r="H144" s="8">
        <v>650000</v>
      </c>
      <c r="I144" s="5" t="s">
        <v>12</v>
      </c>
      <c r="J144" s="4" t="s">
        <v>159</v>
      </c>
      <c r="K144" s="5" t="s">
        <v>13</v>
      </c>
      <c r="L144" s="1"/>
    </row>
  </sheetData>
  <dataValidations count="1">
    <dataValidation type="whole" operator="greaterThan" allowBlank="1" showInputMessage="1" showErrorMessage="1" errorTitle="DATO ERRADO" error="El valor debe ser diferente de cero" sqref="G1:H1 G145:H1048576 H2:H14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showGridLines="0" zoomScale="80" zoomScaleNormal="80" workbookViewId="0">
      <selection activeCell="G8" sqref="G8"/>
    </sheetView>
  </sheetViews>
  <sheetFormatPr baseColWidth="10" defaultRowHeight="14.5" x14ac:dyDescent="0.35"/>
  <cols>
    <col min="2" max="2" width="75.6328125" bestFit="1" customWidth="1"/>
    <col min="3" max="3" width="13.1796875" bestFit="1" customWidth="1"/>
    <col min="4" max="4" width="12.7265625" style="19" bestFit="1" customWidth="1"/>
    <col min="5" max="5" width="21.90625" style="19" bestFit="1" customWidth="1"/>
  </cols>
  <sheetData>
    <row r="2" spans="2:7" ht="15" thickBot="1" x14ac:dyDescent="0.4"/>
    <row r="3" spans="2:7" ht="15" thickBot="1" x14ac:dyDescent="0.4">
      <c r="B3" s="38" t="s">
        <v>515</v>
      </c>
      <c r="C3" s="39" t="s">
        <v>516</v>
      </c>
      <c r="D3" s="40" t="s">
        <v>517</v>
      </c>
      <c r="E3" s="41" t="s">
        <v>518</v>
      </c>
    </row>
    <row r="4" spans="2:7" x14ac:dyDescent="0.35">
      <c r="B4" s="35" t="s">
        <v>482</v>
      </c>
      <c r="C4" s="36">
        <v>59</v>
      </c>
      <c r="D4" s="37">
        <v>60442499</v>
      </c>
      <c r="E4" s="34">
        <v>0</v>
      </c>
    </row>
    <row r="5" spans="2:7" x14ac:dyDescent="0.35">
      <c r="B5" s="35" t="s">
        <v>505</v>
      </c>
      <c r="C5" s="36">
        <v>8</v>
      </c>
      <c r="D5" s="37">
        <v>13202185</v>
      </c>
      <c r="E5" s="34">
        <v>0</v>
      </c>
    </row>
    <row r="6" spans="2:7" x14ac:dyDescent="0.35">
      <c r="B6" s="35" t="s">
        <v>484</v>
      </c>
      <c r="C6" s="36">
        <v>15</v>
      </c>
      <c r="D6" s="37">
        <v>45124820</v>
      </c>
      <c r="E6" s="34">
        <v>0</v>
      </c>
    </row>
    <row r="7" spans="2:7" x14ac:dyDescent="0.35">
      <c r="B7" s="35" t="s">
        <v>483</v>
      </c>
      <c r="C7" s="36">
        <v>26</v>
      </c>
      <c r="D7" s="37">
        <v>16602850</v>
      </c>
      <c r="E7" s="34">
        <v>0</v>
      </c>
    </row>
    <row r="8" spans="2:7" x14ac:dyDescent="0.35">
      <c r="B8" s="35" t="s">
        <v>506</v>
      </c>
      <c r="C8" s="36">
        <v>30</v>
      </c>
      <c r="D8" s="37">
        <v>45763728</v>
      </c>
      <c r="E8" s="34">
        <v>0</v>
      </c>
      <c r="G8">
        <f>GETPIVOTDATA("Saldo IPS",$B$3,"Estado de Factura EPS Marzo 24","FACTURA PENDIENTE EN PROGRAMACION DE PAGO")+GETPIVOTDATA("Valor Glosa Pendiente ",$B$3,"Estado de Factura EPS Marzo 24","FACTURA PENDIENTE EN PROGRAMACION DE PAGO - GLOSA PENDIENTE DE CONCILIAR")</f>
        <v>45815728</v>
      </c>
    </row>
    <row r="9" spans="2:7" x14ac:dyDescent="0.35">
      <c r="B9" s="35" t="s">
        <v>500</v>
      </c>
      <c r="C9" s="36">
        <v>1</v>
      </c>
      <c r="D9" s="37">
        <v>104000</v>
      </c>
      <c r="E9" s="34">
        <v>52000</v>
      </c>
    </row>
    <row r="10" spans="2:7" ht="15" thickBot="1" x14ac:dyDescent="0.4">
      <c r="B10" s="35" t="s">
        <v>499</v>
      </c>
      <c r="C10" s="36">
        <v>4</v>
      </c>
      <c r="D10" s="37">
        <v>950300</v>
      </c>
      <c r="E10" s="34">
        <v>950300</v>
      </c>
    </row>
    <row r="11" spans="2:7" ht="15" thickBot="1" x14ac:dyDescent="0.4">
      <c r="B11" s="42" t="s">
        <v>514</v>
      </c>
      <c r="C11" s="43">
        <v>143</v>
      </c>
      <c r="D11" s="40">
        <v>182190382</v>
      </c>
      <c r="E11" s="41">
        <v>1002300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"/>
  <sheetViews>
    <sheetView showGridLines="0" zoomScale="80" zoomScaleNormal="80" workbookViewId="0">
      <selection activeCell="B4" sqref="B4"/>
    </sheetView>
  </sheetViews>
  <sheetFormatPr baseColWidth="10" defaultRowHeight="14.5" x14ac:dyDescent="0.35"/>
  <cols>
    <col min="1" max="1" width="10.1796875" style="16" bestFit="1" customWidth="1"/>
    <col min="2" max="2" width="27.90625" style="16" bestFit="1" customWidth="1"/>
    <col min="3" max="3" width="10.26953125" style="16" customWidth="1"/>
    <col min="4" max="5" width="8.81640625" style="16" customWidth="1"/>
    <col min="6" max="6" width="19.453125" style="16" bestFit="1" customWidth="1"/>
    <col min="7" max="7" width="12.54296875" style="16" customWidth="1"/>
    <col min="8" max="8" width="14.7265625" style="16" customWidth="1"/>
    <col min="9" max="9" width="14.7265625" style="24" customWidth="1"/>
    <col min="10" max="10" width="13.1796875" style="19" customWidth="1"/>
    <col min="11" max="11" width="13.54296875" style="19" customWidth="1"/>
    <col min="12" max="12" width="21.26953125" style="16" customWidth="1"/>
    <col min="13" max="13" width="8.7265625" style="16" customWidth="1"/>
    <col min="14" max="15" width="14.1796875" style="19" bestFit="1" customWidth="1"/>
    <col min="16" max="16" width="11.54296875" style="19" bestFit="1" customWidth="1"/>
    <col min="17" max="18" width="14.1796875" style="19" customWidth="1"/>
    <col min="19" max="19" width="14.1796875" style="19" bestFit="1" customWidth="1"/>
    <col min="20" max="20" width="13.1796875" style="19" bestFit="1" customWidth="1"/>
    <col min="21" max="21" width="14.1796875" style="19" bestFit="1" customWidth="1"/>
    <col min="22" max="22" width="11.7265625" style="19" bestFit="1" customWidth="1"/>
    <col min="23" max="23" width="13.6328125" style="16" bestFit="1" customWidth="1"/>
    <col min="24" max="24" width="15.54296875" style="16" customWidth="1"/>
    <col min="25" max="25" width="15.453125" style="16" customWidth="1"/>
    <col min="26" max="26" width="15.7265625" style="16" customWidth="1"/>
    <col min="27" max="16384" width="10.90625" style="16"/>
  </cols>
  <sheetData>
    <row r="1" spans="1:27" s="29" customFormat="1" x14ac:dyDescent="0.35">
      <c r="I1" s="30"/>
      <c r="J1" s="31"/>
      <c r="K1" s="31">
        <f>SUBTOTAL(9,K3:K145)</f>
        <v>182190382</v>
      </c>
      <c r="N1" s="31">
        <f t="shared" ref="N1:U1" si="0">SUBTOTAL(9,N3:N145)</f>
        <v>211663678</v>
      </c>
      <c r="O1" s="31">
        <f>SUBTOTAL(9,O3:O145)</f>
        <v>45124820</v>
      </c>
      <c r="P1" s="31">
        <f>SUBTOTAL(9,P3:P145)</f>
        <v>1002300</v>
      </c>
      <c r="Q1" s="31"/>
      <c r="R1" s="31"/>
      <c r="S1" s="31">
        <f t="shared" si="0"/>
        <v>211663678</v>
      </c>
      <c r="T1" s="31">
        <f t="shared" si="0"/>
        <v>13034400</v>
      </c>
      <c r="U1" s="31">
        <f t="shared" si="0"/>
        <v>159706788</v>
      </c>
      <c r="V1" s="31">
        <f>SUBTOTAL(9,V3:V145)</f>
        <v>817568</v>
      </c>
      <c r="X1" s="31">
        <f t="shared" ref="X1" si="1">SUBTOTAL(9,X3:X145)</f>
        <v>109640397</v>
      </c>
    </row>
    <row r="2" spans="1:2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161</v>
      </c>
      <c r="F2" s="18" t="s">
        <v>162</v>
      </c>
      <c r="G2" s="2" t="s">
        <v>2</v>
      </c>
      <c r="H2" s="2" t="s">
        <v>3</v>
      </c>
      <c r="I2" s="25" t="s">
        <v>451</v>
      </c>
      <c r="J2" s="20" t="s">
        <v>4</v>
      </c>
      <c r="K2" s="23" t="s">
        <v>5</v>
      </c>
      <c r="L2" s="22" t="s">
        <v>449</v>
      </c>
      <c r="M2" s="2" t="s">
        <v>450</v>
      </c>
      <c r="N2" s="27" t="s">
        <v>462</v>
      </c>
      <c r="O2" s="28" t="s">
        <v>463</v>
      </c>
      <c r="P2" s="28" t="s">
        <v>466</v>
      </c>
      <c r="Q2" s="28" t="s">
        <v>468</v>
      </c>
      <c r="R2" s="28" t="s">
        <v>507</v>
      </c>
      <c r="S2" s="27" t="s">
        <v>464</v>
      </c>
      <c r="T2" s="27" t="s">
        <v>465</v>
      </c>
      <c r="U2" s="27" t="s">
        <v>467</v>
      </c>
      <c r="V2" s="33" t="s">
        <v>456</v>
      </c>
      <c r="W2" s="22" t="s">
        <v>457</v>
      </c>
      <c r="X2" s="26" t="s">
        <v>458</v>
      </c>
      <c r="Y2" s="26" t="s">
        <v>459</v>
      </c>
      <c r="Z2" s="26" t="s">
        <v>460</v>
      </c>
      <c r="AA2" s="2" t="s">
        <v>461</v>
      </c>
    </row>
    <row r="3" spans="1:27" x14ac:dyDescent="0.35">
      <c r="A3" s="12">
        <v>800203189</v>
      </c>
      <c r="B3" s="13" t="s">
        <v>14</v>
      </c>
      <c r="C3" s="14" t="s">
        <v>15</v>
      </c>
      <c r="D3" s="17">
        <v>2058</v>
      </c>
      <c r="E3" s="17" t="s">
        <v>163</v>
      </c>
      <c r="F3" s="17" t="s">
        <v>306</v>
      </c>
      <c r="G3" s="15">
        <v>42537</v>
      </c>
      <c r="H3" s="12"/>
      <c r="I3" s="15">
        <v>42541</v>
      </c>
      <c r="J3" s="21">
        <v>145400</v>
      </c>
      <c r="K3" s="21">
        <v>145400</v>
      </c>
      <c r="L3" s="32" t="s">
        <v>505</v>
      </c>
      <c r="M3" s="12" t="s">
        <v>452</v>
      </c>
      <c r="N3" s="21">
        <v>145400</v>
      </c>
      <c r="O3" s="21">
        <v>0</v>
      </c>
      <c r="P3" s="21">
        <v>0</v>
      </c>
      <c r="Q3" s="21"/>
      <c r="R3" s="21"/>
      <c r="S3" s="21">
        <v>145400</v>
      </c>
      <c r="T3" s="21">
        <v>145400</v>
      </c>
      <c r="U3" s="21">
        <v>0</v>
      </c>
      <c r="V3" s="12"/>
      <c r="W3" s="12"/>
      <c r="X3" s="21">
        <v>0</v>
      </c>
      <c r="Y3" s="12"/>
      <c r="Z3" s="12"/>
      <c r="AA3" s="15">
        <v>45351</v>
      </c>
    </row>
    <row r="4" spans="1:27" x14ac:dyDescent="0.35">
      <c r="A4" s="12">
        <v>800203189</v>
      </c>
      <c r="B4" s="13" t="s">
        <v>14</v>
      </c>
      <c r="C4" s="14" t="s">
        <v>15</v>
      </c>
      <c r="D4" s="17">
        <v>3961</v>
      </c>
      <c r="E4" s="17" t="s">
        <v>164</v>
      </c>
      <c r="F4" s="17" t="s">
        <v>307</v>
      </c>
      <c r="G4" s="15">
        <v>43020</v>
      </c>
      <c r="H4" s="12"/>
      <c r="I4" s="15">
        <v>43028</v>
      </c>
      <c r="J4" s="21">
        <v>325500</v>
      </c>
      <c r="K4" s="21">
        <v>325500</v>
      </c>
      <c r="L4" s="32" t="s">
        <v>482</v>
      </c>
      <c r="M4" s="12" t="s">
        <v>452</v>
      </c>
      <c r="N4" s="21">
        <v>353600</v>
      </c>
      <c r="O4" s="21">
        <v>0</v>
      </c>
      <c r="P4" s="21">
        <v>0</v>
      </c>
      <c r="Q4" s="21"/>
      <c r="R4" s="21"/>
      <c r="S4" s="21">
        <v>353600</v>
      </c>
      <c r="T4" s="21">
        <v>0</v>
      </c>
      <c r="U4" s="21">
        <v>325500</v>
      </c>
      <c r="V4" s="12"/>
      <c r="W4" s="12"/>
      <c r="X4" s="21">
        <v>314326</v>
      </c>
      <c r="Y4" s="12">
        <v>4800025020</v>
      </c>
      <c r="Z4" s="12" t="s">
        <v>469</v>
      </c>
      <c r="AA4" s="15">
        <v>45351</v>
      </c>
    </row>
    <row r="5" spans="1:27" x14ac:dyDescent="0.35">
      <c r="A5" s="12">
        <v>800203189</v>
      </c>
      <c r="B5" s="13" t="s">
        <v>14</v>
      </c>
      <c r="C5" s="14" t="s">
        <v>15</v>
      </c>
      <c r="D5" s="17">
        <v>3962</v>
      </c>
      <c r="E5" s="17" t="s">
        <v>165</v>
      </c>
      <c r="F5" s="17" t="s">
        <v>308</v>
      </c>
      <c r="G5" s="15">
        <v>43020</v>
      </c>
      <c r="H5" s="12"/>
      <c r="I5" s="15">
        <v>43028</v>
      </c>
      <c r="J5" s="21">
        <v>145400</v>
      </c>
      <c r="K5" s="21">
        <v>145400</v>
      </c>
      <c r="L5" s="32" t="s">
        <v>482</v>
      </c>
      <c r="M5" s="12" t="s">
        <v>452</v>
      </c>
      <c r="N5" s="21">
        <v>145400</v>
      </c>
      <c r="O5" s="21">
        <v>0</v>
      </c>
      <c r="P5" s="21">
        <v>0</v>
      </c>
      <c r="Q5" s="21"/>
      <c r="R5" s="21"/>
      <c r="S5" s="21">
        <v>145400</v>
      </c>
      <c r="T5" s="21">
        <v>0</v>
      </c>
      <c r="U5" s="21">
        <v>145400</v>
      </c>
      <c r="V5" s="12"/>
      <c r="W5" s="12"/>
      <c r="X5" s="21">
        <v>140805</v>
      </c>
      <c r="Y5" s="12">
        <v>4800025020</v>
      </c>
      <c r="Z5" s="12" t="s">
        <v>469</v>
      </c>
      <c r="AA5" s="15">
        <v>45351</v>
      </c>
    </row>
    <row r="6" spans="1:27" x14ac:dyDescent="0.35">
      <c r="A6" s="12">
        <v>800203189</v>
      </c>
      <c r="B6" s="13" t="s">
        <v>14</v>
      </c>
      <c r="C6" s="14" t="s">
        <v>15</v>
      </c>
      <c r="D6" s="17">
        <v>3963</v>
      </c>
      <c r="E6" s="17" t="s">
        <v>166</v>
      </c>
      <c r="F6" s="17" t="s">
        <v>309</v>
      </c>
      <c r="G6" s="15">
        <v>43020</v>
      </c>
      <c r="H6" s="12"/>
      <c r="I6" s="15">
        <v>43028</v>
      </c>
      <c r="J6" s="21">
        <v>145400</v>
      </c>
      <c r="K6" s="21">
        <v>145400</v>
      </c>
      <c r="L6" s="32" t="s">
        <v>482</v>
      </c>
      <c r="M6" s="12" t="s">
        <v>452</v>
      </c>
      <c r="N6" s="21">
        <v>145400</v>
      </c>
      <c r="O6" s="21">
        <v>0</v>
      </c>
      <c r="P6" s="21">
        <v>0</v>
      </c>
      <c r="Q6" s="21"/>
      <c r="R6" s="21"/>
      <c r="S6" s="21">
        <v>145400</v>
      </c>
      <c r="T6" s="21">
        <v>0</v>
      </c>
      <c r="U6" s="21">
        <v>145400</v>
      </c>
      <c r="V6" s="12"/>
      <c r="W6" s="12"/>
      <c r="X6" s="21">
        <v>140805</v>
      </c>
      <c r="Y6" s="12">
        <v>4800025020</v>
      </c>
      <c r="Z6" s="12" t="s">
        <v>469</v>
      </c>
      <c r="AA6" s="15">
        <v>45351</v>
      </c>
    </row>
    <row r="7" spans="1:27" x14ac:dyDescent="0.35">
      <c r="A7" s="12">
        <v>800203189</v>
      </c>
      <c r="B7" s="13" t="s">
        <v>14</v>
      </c>
      <c r="C7" s="14" t="s">
        <v>15</v>
      </c>
      <c r="D7" s="17">
        <v>3990</v>
      </c>
      <c r="E7" s="17" t="s">
        <v>167</v>
      </c>
      <c r="F7" s="17" t="s">
        <v>310</v>
      </c>
      <c r="G7" s="15">
        <v>43025</v>
      </c>
      <c r="H7" s="12"/>
      <c r="I7" s="15">
        <v>43028</v>
      </c>
      <c r="J7" s="21">
        <v>18000</v>
      </c>
      <c r="K7" s="21">
        <v>18000</v>
      </c>
      <c r="L7" s="32" t="s">
        <v>482</v>
      </c>
      <c r="M7" s="12" t="s">
        <v>452</v>
      </c>
      <c r="N7" s="21">
        <v>18000</v>
      </c>
      <c r="O7" s="21">
        <v>0</v>
      </c>
      <c r="P7" s="21">
        <v>0</v>
      </c>
      <c r="Q7" s="21"/>
      <c r="R7" s="21"/>
      <c r="S7" s="21">
        <v>18000</v>
      </c>
      <c r="T7" s="21">
        <v>0</v>
      </c>
      <c r="U7" s="21">
        <v>18000</v>
      </c>
      <c r="V7" s="12"/>
      <c r="W7" s="12"/>
      <c r="X7" s="21">
        <v>17431</v>
      </c>
      <c r="Y7" s="12">
        <v>4800025020</v>
      </c>
      <c r="Z7" s="12" t="s">
        <v>469</v>
      </c>
      <c r="AA7" s="15">
        <v>45351</v>
      </c>
    </row>
    <row r="8" spans="1:27" x14ac:dyDescent="0.35">
      <c r="A8" s="12">
        <v>800203189</v>
      </c>
      <c r="B8" s="13" t="s">
        <v>14</v>
      </c>
      <c r="C8" s="14" t="s">
        <v>15</v>
      </c>
      <c r="D8" s="17">
        <v>3993</v>
      </c>
      <c r="E8" s="17" t="s">
        <v>168</v>
      </c>
      <c r="F8" s="17" t="s">
        <v>311</v>
      </c>
      <c r="G8" s="15">
        <v>43026</v>
      </c>
      <c r="H8" s="12"/>
      <c r="I8" s="15">
        <v>43028</v>
      </c>
      <c r="J8" s="21">
        <v>18600</v>
      </c>
      <c r="K8" s="21">
        <v>18600</v>
      </c>
      <c r="L8" s="32" t="s">
        <v>482</v>
      </c>
      <c r="M8" s="12" t="s">
        <v>452</v>
      </c>
      <c r="N8" s="21">
        <v>36000</v>
      </c>
      <c r="O8" s="21">
        <v>0</v>
      </c>
      <c r="P8" s="21">
        <v>0</v>
      </c>
      <c r="Q8" s="21"/>
      <c r="R8" s="21"/>
      <c r="S8" s="21">
        <v>36000</v>
      </c>
      <c r="T8" s="21">
        <v>0</v>
      </c>
      <c r="U8" s="21">
        <v>18600</v>
      </c>
      <c r="V8" s="12"/>
      <c r="W8" s="12"/>
      <c r="X8" s="21">
        <v>17462</v>
      </c>
      <c r="Y8" s="12">
        <v>4800025020</v>
      </c>
      <c r="Z8" s="12" t="s">
        <v>469</v>
      </c>
      <c r="AA8" s="15">
        <v>45351</v>
      </c>
    </row>
    <row r="9" spans="1:27" x14ac:dyDescent="0.35">
      <c r="A9" s="12">
        <v>800203189</v>
      </c>
      <c r="B9" s="13" t="s">
        <v>14</v>
      </c>
      <c r="C9" s="14" t="s">
        <v>15</v>
      </c>
      <c r="D9" s="17">
        <v>3994</v>
      </c>
      <c r="E9" s="17" t="s">
        <v>169</v>
      </c>
      <c r="F9" s="17" t="s">
        <v>312</v>
      </c>
      <c r="G9" s="15">
        <v>43027</v>
      </c>
      <c r="H9" s="12"/>
      <c r="I9" s="15">
        <v>43028</v>
      </c>
      <c r="J9" s="21">
        <v>87100</v>
      </c>
      <c r="K9" s="21">
        <v>87100</v>
      </c>
      <c r="L9" s="32" t="s">
        <v>482</v>
      </c>
      <c r="M9" s="12" t="s">
        <v>452</v>
      </c>
      <c r="N9" s="21">
        <v>87100</v>
      </c>
      <c r="O9" s="21">
        <v>0</v>
      </c>
      <c r="P9" s="21">
        <v>0</v>
      </c>
      <c r="Q9" s="21"/>
      <c r="R9" s="21"/>
      <c r="S9" s="21">
        <v>87100</v>
      </c>
      <c r="T9" s="21">
        <v>0</v>
      </c>
      <c r="U9" s="21">
        <v>87100</v>
      </c>
      <c r="V9" s="12"/>
      <c r="W9" s="12"/>
      <c r="X9" s="21">
        <v>84347</v>
      </c>
      <c r="Y9" s="12">
        <v>4800025020</v>
      </c>
      <c r="Z9" s="12" t="s">
        <v>469</v>
      </c>
      <c r="AA9" s="15">
        <v>45351</v>
      </c>
    </row>
    <row r="10" spans="1:27" x14ac:dyDescent="0.35">
      <c r="A10" s="12">
        <v>800203189</v>
      </c>
      <c r="B10" s="13" t="s">
        <v>14</v>
      </c>
      <c r="C10" s="14" t="s">
        <v>15</v>
      </c>
      <c r="D10" s="17">
        <v>3995</v>
      </c>
      <c r="E10" s="17" t="s">
        <v>170</v>
      </c>
      <c r="F10" s="17" t="s">
        <v>313</v>
      </c>
      <c r="G10" s="15">
        <v>43027</v>
      </c>
      <c r="H10" s="12"/>
      <c r="I10" s="15">
        <v>43028</v>
      </c>
      <c r="J10" s="21">
        <v>325500</v>
      </c>
      <c r="K10" s="21">
        <v>325500</v>
      </c>
      <c r="L10" s="32" t="s">
        <v>482</v>
      </c>
      <c r="M10" s="12" t="s">
        <v>452</v>
      </c>
      <c r="N10" s="21">
        <v>353600</v>
      </c>
      <c r="O10" s="21">
        <v>0</v>
      </c>
      <c r="P10" s="21">
        <v>0</v>
      </c>
      <c r="Q10" s="21"/>
      <c r="R10" s="21"/>
      <c r="S10" s="21">
        <v>353600</v>
      </c>
      <c r="T10" s="21">
        <v>0</v>
      </c>
      <c r="U10" s="21">
        <v>325500</v>
      </c>
      <c r="V10" s="12"/>
      <c r="W10" s="12"/>
      <c r="X10" s="21">
        <v>314326</v>
      </c>
      <c r="Y10" s="12">
        <v>4800025020</v>
      </c>
      <c r="Z10" s="12" t="s">
        <v>469</v>
      </c>
      <c r="AA10" s="15">
        <v>45351</v>
      </c>
    </row>
    <row r="11" spans="1:27" x14ac:dyDescent="0.35">
      <c r="A11" s="12">
        <v>800203189</v>
      </c>
      <c r="B11" s="13" t="s">
        <v>14</v>
      </c>
      <c r="C11" s="14" t="s">
        <v>15</v>
      </c>
      <c r="D11" s="17">
        <v>3996</v>
      </c>
      <c r="E11" s="17" t="s">
        <v>171</v>
      </c>
      <c r="F11" s="17" t="s">
        <v>314</v>
      </c>
      <c r="G11" s="15">
        <v>43027</v>
      </c>
      <c r="H11" s="12"/>
      <c r="I11" s="15">
        <v>43028</v>
      </c>
      <c r="J11" s="21">
        <v>26600</v>
      </c>
      <c r="K11" s="21">
        <v>26600</v>
      </c>
      <c r="L11" s="32" t="s">
        <v>482</v>
      </c>
      <c r="M11" s="12" t="s">
        <v>452</v>
      </c>
      <c r="N11" s="21">
        <v>26600</v>
      </c>
      <c r="O11" s="21">
        <v>0</v>
      </c>
      <c r="P11" s="21">
        <v>0</v>
      </c>
      <c r="Q11" s="21"/>
      <c r="R11" s="21"/>
      <c r="S11" s="21">
        <v>26600</v>
      </c>
      <c r="T11" s="21">
        <v>0</v>
      </c>
      <c r="U11" s="21">
        <v>26600</v>
      </c>
      <c r="V11" s="12"/>
      <c r="W11" s="12"/>
      <c r="X11" s="21">
        <v>25759</v>
      </c>
      <c r="Y11" s="12">
        <v>4800025020</v>
      </c>
      <c r="Z11" s="12" t="s">
        <v>469</v>
      </c>
      <c r="AA11" s="15">
        <v>45351</v>
      </c>
    </row>
    <row r="12" spans="1:27" x14ac:dyDescent="0.35">
      <c r="A12" s="12">
        <v>800203189</v>
      </c>
      <c r="B12" s="13" t="s">
        <v>14</v>
      </c>
      <c r="C12" s="14" t="s">
        <v>15</v>
      </c>
      <c r="D12" s="17">
        <v>3998</v>
      </c>
      <c r="E12" s="17" t="s">
        <v>172</v>
      </c>
      <c r="F12" s="17" t="s">
        <v>315</v>
      </c>
      <c r="G12" s="15">
        <v>43027</v>
      </c>
      <c r="H12" s="12"/>
      <c r="I12" s="15">
        <v>43028</v>
      </c>
      <c r="J12" s="21">
        <v>43000</v>
      </c>
      <c r="K12" s="21">
        <v>43000</v>
      </c>
      <c r="L12" s="32" t="s">
        <v>482</v>
      </c>
      <c r="M12" s="12" t="s">
        <v>452</v>
      </c>
      <c r="N12" s="21">
        <v>43000</v>
      </c>
      <c r="O12" s="21">
        <v>0</v>
      </c>
      <c r="P12" s="21">
        <v>0</v>
      </c>
      <c r="Q12" s="21"/>
      <c r="R12" s="21"/>
      <c r="S12" s="21">
        <v>43000</v>
      </c>
      <c r="T12" s="21">
        <v>0</v>
      </c>
      <c r="U12" s="21">
        <v>43000</v>
      </c>
      <c r="V12" s="12"/>
      <c r="W12" s="12"/>
      <c r="X12" s="21">
        <v>41641</v>
      </c>
      <c r="Y12" s="12">
        <v>4800025020</v>
      </c>
      <c r="Z12" s="12" t="s">
        <v>469</v>
      </c>
      <c r="AA12" s="15">
        <v>45351</v>
      </c>
    </row>
    <row r="13" spans="1:27" x14ac:dyDescent="0.35">
      <c r="A13" s="12">
        <v>800203189</v>
      </c>
      <c r="B13" s="13" t="s">
        <v>14</v>
      </c>
      <c r="C13" s="14" t="s">
        <v>15</v>
      </c>
      <c r="D13" s="17">
        <v>4974</v>
      </c>
      <c r="E13" s="17" t="s">
        <v>173</v>
      </c>
      <c r="F13" s="17" t="s">
        <v>316</v>
      </c>
      <c r="G13" s="15">
        <v>43327</v>
      </c>
      <c r="H13" s="12"/>
      <c r="I13" s="15">
        <v>43329</v>
      </c>
      <c r="J13" s="21">
        <v>6397000</v>
      </c>
      <c r="K13" s="21">
        <v>6397000</v>
      </c>
      <c r="L13" s="32" t="s">
        <v>505</v>
      </c>
      <c r="M13" s="12" t="s">
        <v>452</v>
      </c>
      <c r="N13" s="21">
        <v>6397000</v>
      </c>
      <c r="O13" s="21">
        <v>0</v>
      </c>
      <c r="P13" s="21">
        <v>0</v>
      </c>
      <c r="Q13" s="21"/>
      <c r="R13" s="21"/>
      <c r="S13" s="21">
        <v>6397000</v>
      </c>
      <c r="T13" s="21">
        <v>6397000</v>
      </c>
      <c r="U13" s="21">
        <v>0</v>
      </c>
      <c r="V13" s="12"/>
      <c r="W13" s="12"/>
      <c r="X13" s="21">
        <v>0</v>
      </c>
      <c r="Y13" s="12"/>
      <c r="Z13" s="12"/>
      <c r="AA13" s="15">
        <v>45351</v>
      </c>
    </row>
    <row r="14" spans="1:27" x14ac:dyDescent="0.35">
      <c r="A14" s="12">
        <v>800203189</v>
      </c>
      <c r="B14" s="13" t="s">
        <v>14</v>
      </c>
      <c r="C14" s="14" t="s">
        <v>15</v>
      </c>
      <c r="D14" s="17">
        <v>5091</v>
      </c>
      <c r="E14" s="17" t="s">
        <v>174</v>
      </c>
      <c r="F14" s="17" t="s">
        <v>317</v>
      </c>
      <c r="G14" s="15">
        <v>43360</v>
      </c>
      <c r="H14" s="12"/>
      <c r="I14" s="15">
        <v>43362</v>
      </c>
      <c r="J14" s="21">
        <v>1177500</v>
      </c>
      <c r="K14" s="21">
        <v>1177500</v>
      </c>
      <c r="L14" s="32" t="s">
        <v>505</v>
      </c>
      <c r="M14" s="12" t="s">
        <v>452</v>
      </c>
      <c r="N14" s="21">
        <v>1177500</v>
      </c>
      <c r="O14" s="21">
        <v>0</v>
      </c>
      <c r="P14" s="21">
        <v>0</v>
      </c>
      <c r="Q14" s="21"/>
      <c r="R14" s="21"/>
      <c r="S14" s="21">
        <v>1177500</v>
      </c>
      <c r="T14" s="21">
        <v>1177500</v>
      </c>
      <c r="U14" s="21">
        <v>0</v>
      </c>
      <c r="V14" s="12"/>
      <c r="W14" s="12"/>
      <c r="X14" s="21">
        <v>0</v>
      </c>
      <c r="Y14" s="12"/>
      <c r="Z14" s="12"/>
      <c r="AA14" s="15">
        <v>45351</v>
      </c>
    </row>
    <row r="15" spans="1:27" x14ac:dyDescent="0.35">
      <c r="A15" s="12">
        <v>800203189</v>
      </c>
      <c r="B15" s="13" t="s">
        <v>14</v>
      </c>
      <c r="C15" s="14" t="s">
        <v>15</v>
      </c>
      <c r="D15" s="17">
        <v>5095</v>
      </c>
      <c r="E15" s="17" t="s">
        <v>175</v>
      </c>
      <c r="F15" s="17" t="s">
        <v>318</v>
      </c>
      <c r="G15" s="15">
        <v>43361</v>
      </c>
      <c r="H15" s="12"/>
      <c r="I15" s="15">
        <v>43362</v>
      </c>
      <c r="J15" s="21">
        <v>27000</v>
      </c>
      <c r="K15" s="21">
        <v>27000</v>
      </c>
      <c r="L15" s="32" t="s">
        <v>505</v>
      </c>
      <c r="M15" s="12" t="s">
        <v>452</v>
      </c>
      <c r="N15" s="21">
        <v>27000</v>
      </c>
      <c r="O15" s="21">
        <v>0</v>
      </c>
      <c r="P15" s="21">
        <v>0</v>
      </c>
      <c r="Q15" s="21"/>
      <c r="R15" s="21"/>
      <c r="S15" s="21">
        <v>27000</v>
      </c>
      <c r="T15" s="21">
        <v>27000</v>
      </c>
      <c r="U15" s="21">
        <v>0</v>
      </c>
      <c r="V15" s="12"/>
      <c r="W15" s="12"/>
      <c r="X15" s="21">
        <v>0</v>
      </c>
      <c r="Y15" s="12"/>
      <c r="Z15" s="12"/>
      <c r="AA15" s="15">
        <v>45351</v>
      </c>
    </row>
    <row r="16" spans="1:27" x14ac:dyDescent="0.35">
      <c r="A16" s="12">
        <v>800203189</v>
      </c>
      <c r="B16" s="13" t="s">
        <v>14</v>
      </c>
      <c r="C16" s="14" t="s">
        <v>15</v>
      </c>
      <c r="D16" s="17">
        <v>5610</v>
      </c>
      <c r="E16" s="17" t="s">
        <v>176</v>
      </c>
      <c r="F16" s="17" t="s">
        <v>319</v>
      </c>
      <c r="G16" s="15">
        <v>43515</v>
      </c>
      <c r="H16" s="12"/>
      <c r="I16" s="15">
        <v>43516</v>
      </c>
      <c r="J16" s="21">
        <v>3180500</v>
      </c>
      <c r="K16" s="21">
        <v>3180500</v>
      </c>
      <c r="L16" s="32" t="s">
        <v>505</v>
      </c>
      <c r="M16" s="12" t="s">
        <v>452</v>
      </c>
      <c r="N16" s="21">
        <v>3180500</v>
      </c>
      <c r="O16" s="21">
        <v>0</v>
      </c>
      <c r="P16" s="21">
        <v>0</v>
      </c>
      <c r="Q16" s="21"/>
      <c r="R16" s="21"/>
      <c r="S16" s="21">
        <v>3180500</v>
      </c>
      <c r="T16" s="21">
        <v>3180500</v>
      </c>
      <c r="U16" s="21">
        <v>0</v>
      </c>
      <c r="V16" s="12"/>
      <c r="W16" s="12"/>
      <c r="X16" s="21">
        <v>0</v>
      </c>
      <c r="Y16" s="12"/>
      <c r="Z16" s="12"/>
      <c r="AA16" s="15">
        <v>45351</v>
      </c>
    </row>
    <row r="17" spans="1:27" x14ac:dyDescent="0.35">
      <c r="A17" s="12">
        <v>800203189</v>
      </c>
      <c r="B17" s="13" t="s">
        <v>14</v>
      </c>
      <c r="C17" s="14" t="s">
        <v>15</v>
      </c>
      <c r="D17" s="17">
        <v>5612</v>
      </c>
      <c r="E17" s="17" t="s">
        <v>177</v>
      </c>
      <c r="F17" s="17" t="s">
        <v>320</v>
      </c>
      <c r="G17" s="15">
        <v>43515</v>
      </c>
      <c r="H17" s="12"/>
      <c r="I17" s="15">
        <v>43516</v>
      </c>
      <c r="J17" s="21">
        <v>485000</v>
      </c>
      <c r="K17" s="21">
        <v>485000</v>
      </c>
      <c r="L17" s="32" t="s">
        <v>505</v>
      </c>
      <c r="M17" s="12" t="s">
        <v>452</v>
      </c>
      <c r="N17" s="21">
        <v>485000</v>
      </c>
      <c r="O17" s="21">
        <v>0</v>
      </c>
      <c r="P17" s="21">
        <v>0</v>
      </c>
      <c r="Q17" s="21"/>
      <c r="R17" s="21"/>
      <c r="S17" s="21">
        <v>485000</v>
      </c>
      <c r="T17" s="21">
        <v>485000</v>
      </c>
      <c r="U17" s="21">
        <v>0</v>
      </c>
      <c r="V17" s="12"/>
      <c r="W17" s="12"/>
      <c r="X17" s="21">
        <v>0</v>
      </c>
      <c r="Y17" s="12"/>
      <c r="Z17" s="12"/>
      <c r="AA17" s="15">
        <v>45351</v>
      </c>
    </row>
    <row r="18" spans="1:27" x14ac:dyDescent="0.35">
      <c r="A18" s="12">
        <v>800203189</v>
      </c>
      <c r="B18" s="13" t="s">
        <v>14</v>
      </c>
      <c r="C18" s="14" t="s">
        <v>15</v>
      </c>
      <c r="D18" s="17">
        <v>5974</v>
      </c>
      <c r="E18" s="17" t="s">
        <v>178</v>
      </c>
      <c r="F18" s="17" t="s">
        <v>321</v>
      </c>
      <c r="G18" s="15">
        <v>43634</v>
      </c>
      <c r="H18" s="12"/>
      <c r="I18" s="15">
        <v>43636</v>
      </c>
      <c r="J18" s="21">
        <v>10433910</v>
      </c>
      <c r="K18" s="21">
        <v>689785</v>
      </c>
      <c r="L18" s="32" t="s">
        <v>505</v>
      </c>
      <c r="M18" s="12" t="s">
        <v>452</v>
      </c>
      <c r="N18" s="21">
        <v>10447400</v>
      </c>
      <c r="O18" s="21">
        <v>0</v>
      </c>
      <c r="P18" s="21">
        <v>0</v>
      </c>
      <c r="Q18" s="21"/>
      <c r="R18" s="21"/>
      <c r="S18" s="21">
        <v>10447400</v>
      </c>
      <c r="T18" s="21">
        <v>522000</v>
      </c>
      <c r="U18" s="21">
        <v>9911910</v>
      </c>
      <c r="V18" s="12"/>
      <c r="W18" s="12"/>
      <c r="X18" s="21">
        <v>9325078</v>
      </c>
      <c r="Y18" s="12">
        <v>2200744134</v>
      </c>
      <c r="Z18" s="12" t="s">
        <v>470</v>
      </c>
      <c r="AA18" s="15">
        <v>45351</v>
      </c>
    </row>
    <row r="19" spans="1:27" x14ac:dyDescent="0.35">
      <c r="A19" s="12">
        <v>800203189</v>
      </c>
      <c r="B19" s="13" t="s">
        <v>14</v>
      </c>
      <c r="C19" s="14" t="s">
        <v>15</v>
      </c>
      <c r="D19" s="17">
        <v>6036</v>
      </c>
      <c r="E19" s="17" t="s">
        <v>179</v>
      </c>
      <c r="F19" s="17" t="s">
        <v>322</v>
      </c>
      <c r="G19" s="15">
        <v>43651</v>
      </c>
      <c r="H19" s="12"/>
      <c r="I19" s="15" t="e">
        <v>#N/A</v>
      </c>
      <c r="J19" s="21">
        <v>20000</v>
      </c>
      <c r="K19" s="21">
        <v>20000</v>
      </c>
      <c r="L19" s="12" t="s">
        <v>483</v>
      </c>
      <c r="M19" s="12" t="e">
        <v>#N/A</v>
      </c>
      <c r="N19" s="21">
        <v>0</v>
      </c>
      <c r="O19" s="21">
        <v>0</v>
      </c>
      <c r="P19" s="21">
        <v>0</v>
      </c>
      <c r="Q19" s="21"/>
      <c r="R19" s="21"/>
      <c r="S19" s="21">
        <v>0</v>
      </c>
      <c r="T19" s="21">
        <v>0</v>
      </c>
      <c r="U19" s="21">
        <v>0</v>
      </c>
      <c r="V19" s="12"/>
      <c r="W19" s="12"/>
      <c r="X19" s="21">
        <v>0</v>
      </c>
      <c r="Y19" s="12"/>
      <c r="Z19" s="12"/>
      <c r="AA19" s="15">
        <v>45351</v>
      </c>
    </row>
    <row r="20" spans="1:27" x14ac:dyDescent="0.35">
      <c r="A20" s="12">
        <v>800203189</v>
      </c>
      <c r="B20" s="13" t="s">
        <v>14</v>
      </c>
      <c r="C20" s="14" t="s">
        <v>15</v>
      </c>
      <c r="D20" s="17">
        <v>6413</v>
      </c>
      <c r="E20" s="17" t="s">
        <v>180</v>
      </c>
      <c r="F20" s="17" t="s">
        <v>323</v>
      </c>
      <c r="G20" s="15">
        <v>43727</v>
      </c>
      <c r="H20" s="12"/>
      <c r="I20" s="15">
        <v>43728</v>
      </c>
      <c r="J20" s="21">
        <v>2315400</v>
      </c>
      <c r="K20" s="21">
        <v>85400</v>
      </c>
      <c r="L20" s="32" t="s">
        <v>482</v>
      </c>
      <c r="M20" s="12" t="s">
        <v>452</v>
      </c>
      <c r="N20" s="21">
        <v>2319500</v>
      </c>
      <c r="O20" s="21">
        <v>0</v>
      </c>
      <c r="P20" s="21">
        <v>0</v>
      </c>
      <c r="Q20" s="21"/>
      <c r="R20" s="21"/>
      <c r="S20" s="21">
        <v>2319500</v>
      </c>
      <c r="T20" s="21">
        <v>0</v>
      </c>
      <c r="U20" s="21">
        <v>2315400</v>
      </c>
      <c r="V20" s="12"/>
      <c r="W20" s="12"/>
      <c r="X20" s="21">
        <v>2176113</v>
      </c>
      <c r="Y20" s="12">
        <v>2200783970</v>
      </c>
      <c r="Z20" s="12" t="s">
        <v>471</v>
      </c>
      <c r="AA20" s="15">
        <v>45351</v>
      </c>
    </row>
    <row r="21" spans="1:27" x14ac:dyDescent="0.35">
      <c r="A21" s="12">
        <v>800203189</v>
      </c>
      <c r="B21" s="13" t="s">
        <v>14</v>
      </c>
      <c r="C21" s="14" t="s">
        <v>160</v>
      </c>
      <c r="D21" s="17">
        <v>7088</v>
      </c>
      <c r="E21" s="17" t="s">
        <v>181</v>
      </c>
      <c r="F21" s="17" t="s">
        <v>324</v>
      </c>
      <c r="G21" s="15">
        <v>43874</v>
      </c>
      <c r="H21" s="12"/>
      <c r="I21" s="15">
        <v>43875</v>
      </c>
      <c r="J21" s="21">
        <v>15735600</v>
      </c>
      <c r="K21" s="21">
        <v>492892</v>
      </c>
      <c r="L21" s="32" t="s">
        <v>482</v>
      </c>
      <c r="M21" s="12" t="s">
        <v>452</v>
      </c>
      <c r="N21" s="21">
        <v>15735600</v>
      </c>
      <c r="O21" s="21">
        <v>0</v>
      </c>
      <c r="P21" s="21">
        <v>0</v>
      </c>
      <c r="Q21" s="21"/>
      <c r="R21" s="21"/>
      <c r="S21" s="21">
        <v>15735600</v>
      </c>
      <c r="T21" s="21">
        <v>0</v>
      </c>
      <c r="U21" s="21">
        <v>15735600</v>
      </c>
      <c r="V21" s="12"/>
      <c r="W21" s="12"/>
      <c r="X21" s="21">
        <v>14972366</v>
      </c>
      <c r="Y21" s="12">
        <v>4800036707</v>
      </c>
      <c r="Z21" s="12" t="s">
        <v>472</v>
      </c>
      <c r="AA21" s="15">
        <v>45351</v>
      </c>
    </row>
    <row r="22" spans="1:27" x14ac:dyDescent="0.35">
      <c r="A22" s="12">
        <v>800203189</v>
      </c>
      <c r="B22" s="13" t="s">
        <v>14</v>
      </c>
      <c r="C22" s="14" t="s">
        <v>160</v>
      </c>
      <c r="D22" s="17">
        <v>7297</v>
      </c>
      <c r="E22" s="17" t="s">
        <v>182</v>
      </c>
      <c r="F22" s="17" t="s">
        <v>325</v>
      </c>
      <c r="G22" s="15">
        <v>43935</v>
      </c>
      <c r="H22" s="12"/>
      <c r="I22" s="15" t="e">
        <v>#N/A</v>
      </c>
      <c r="J22" s="21">
        <v>667400</v>
      </c>
      <c r="K22" s="21">
        <v>667400</v>
      </c>
      <c r="L22" s="12" t="s">
        <v>483</v>
      </c>
      <c r="M22" s="12" t="e">
        <v>#N/A</v>
      </c>
      <c r="N22" s="21">
        <v>0</v>
      </c>
      <c r="O22" s="21">
        <v>0</v>
      </c>
      <c r="P22" s="21">
        <v>0</v>
      </c>
      <c r="Q22" s="21"/>
      <c r="R22" s="21"/>
      <c r="S22" s="21">
        <v>0</v>
      </c>
      <c r="T22" s="21">
        <v>0</v>
      </c>
      <c r="U22" s="21">
        <v>0</v>
      </c>
      <c r="V22" s="12"/>
      <c r="W22" s="12"/>
      <c r="X22" s="21">
        <v>0</v>
      </c>
      <c r="Y22" s="12"/>
      <c r="Z22" s="12"/>
      <c r="AA22" s="15">
        <v>45351</v>
      </c>
    </row>
    <row r="23" spans="1:27" x14ac:dyDescent="0.35">
      <c r="A23" s="12">
        <v>800203189</v>
      </c>
      <c r="B23" s="13" t="s">
        <v>14</v>
      </c>
      <c r="C23" s="14" t="s">
        <v>160</v>
      </c>
      <c r="D23" s="17">
        <v>7423</v>
      </c>
      <c r="E23" s="17" t="s">
        <v>183</v>
      </c>
      <c r="F23" s="17" t="s">
        <v>326</v>
      </c>
      <c r="G23" s="15">
        <v>43993</v>
      </c>
      <c r="H23" s="12"/>
      <c r="I23" s="15" t="e">
        <v>#N/A</v>
      </c>
      <c r="J23" s="21">
        <v>159800</v>
      </c>
      <c r="K23" s="21">
        <v>159800</v>
      </c>
      <c r="L23" s="12" t="s">
        <v>483</v>
      </c>
      <c r="M23" s="12" t="e">
        <v>#N/A</v>
      </c>
      <c r="N23" s="21">
        <v>0</v>
      </c>
      <c r="O23" s="21">
        <v>0</v>
      </c>
      <c r="P23" s="21">
        <v>0</v>
      </c>
      <c r="Q23" s="21"/>
      <c r="R23" s="21"/>
      <c r="S23" s="21">
        <v>0</v>
      </c>
      <c r="T23" s="21">
        <v>0</v>
      </c>
      <c r="U23" s="21">
        <v>0</v>
      </c>
      <c r="V23" s="12"/>
      <c r="W23" s="12"/>
      <c r="X23" s="21">
        <v>0</v>
      </c>
      <c r="Y23" s="12"/>
      <c r="Z23" s="12"/>
      <c r="AA23" s="15">
        <v>45351</v>
      </c>
    </row>
    <row r="24" spans="1:27" x14ac:dyDescent="0.35">
      <c r="A24" s="12">
        <v>800203189</v>
      </c>
      <c r="B24" s="13" t="s">
        <v>14</v>
      </c>
      <c r="C24" s="14" t="s">
        <v>160</v>
      </c>
      <c r="D24" s="17">
        <v>7422</v>
      </c>
      <c r="E24" s="17" t="s">
        <v>184</v>
      </c>
      <c r="F24" s="17" t="s">
        <v>327</v>
      </c>
      <c r="G24" s="15">
        <v>43993</v>
      </c>
      <c r="H24" s="12"/>
      <c r="I24" s="15">
        <v>43994</v>
      </c>
      <c r="J24" s="21">
        <v>1100000</v>
      </c>
      <c r="K24" s="21">
        <v>1100000</v>
      </c>
      <c r="L24" s="32" t="s">
        <v>505</v>
      </c>
      <c r="M24" s="12" t="s">
        <v>452</v>
      </c>
      <c r="N24" s="21">
        <v>1100000</v>
      </c>
      <c r="O24" s="21">
        <v>0</v>
      </c>
      <c r="P24" s="21">
        <v>0</v>
      </c>
      <c r="Q24" s="21"/>
      <c r="R24" s="21"/>
      <c r="S24" s="21">
        <v>1100000</v>
      </c>
      <c r="T24" s="21">
        <v>1100000</v>
      </c>
      <c r="U24" s="21">
        <v>0</v>
      </c>
      <c r="V24" s="12"/>
      <c r="W24" s="12"/>
      <c r="X24" s="21">
        <v>0</v>
      </c>
      <c r="Y24" s="12"/>
      <c r="Z24" s="12"/>
      <c r="AA24" s="15">
        <v>45351</v>
      </c>
    </row>
    <row r="25" spans="1:27" x14ac:dyDescent="0.35">
      <c r="A25" s="12">
        <v>800203189</v>
      </c>
      <c r="B25" s="13" t="s">
        <v>14</v>
      </c>
      <c r="C25" s="14" t="s">
        <v>15</v>
      </c>
      <c r="D25" s="17">
        <v>8215</v>
      </c>
      <c r="E25" s="17" t="s">
        <v>185</v>
      </c>
      <c r="F25" s="17" t="s">
        <v>328</v>
      </c>
      <c r="G25" s="15">
        <v>44214</v>
      </c>
      <c r="H25" s="12"/>
      <c r="I25" s="15" t="e">
        <v>#N/A</v>
      </c>
      <c r="J25" s="21">
        <v>250000</v>
      </c>
      <c r="K25" s="21">
        <v>250000</v>
      </c>
      <c r="L25" s="12" t="s">
        <v>483</v>
      </c>
      <c r="M25" s="12" t="e">
        <v>#N/A</v>
      </c>
      <c r="N25" s="21">
        <v>0</v>
      </c>
      <c r="O25" s="21">
        <v>0</v>
      </c>
      <c r="P25" s="21">
        <v>0</v>
      </c>
      <c r="Q25" s="21"/>
      <c r="R25" s="21"/>
      <c r="S25" s="21">
        <v>0</v>
      </c>
      <c r="T25" s="21">
        <v>0</v>
      </c>
      <c r="U25" s="21">
        <v>0</v>
      </c>
      <c r="V25" s="12"/>
      <c r="W25" s="12"/>
      <c r="X25" s="21">
        <v>0</v>
      </c>
      <c r="Y25" s="12"/>
      <c r="Z25" s="12"/>
      <c r="AA25" s="15">
        <v>45351</v>
      </c>
    </row>
    <row r="26" spans="1:27" x14ac:dyDescent="0.35">
      <c r="A26" s="12">
        <v>800203189</v>
      </c>
      <c r="B26" s="13" t="s">
        <v>14</v>
      </c>
      <c r="C26" s="14" t="s">
        <v>15</v>
      </c>
      <c r="D26" s="17">
        <v>8380</v>
      </c>
      <c r="E26" s="17" t="s">
        <v>186</v>
      </c>
      <c r="F26" s="17" t="s">
        <v>329</v>
      </c>
      <c r="G26" s="15">
        <v>44243</v>
      </c>
      <c r="H26" s="12"/>
      <c r="I26" s="15" t="e">
        <v>#N/A</v>
      </c>
      <c r="J26" s="21">
        <v>7895000</v>
      </c>
      <c r="K26" s="21">
        <v>7895000</v>
      </c>
      <c r="L26" s="12" t="s">
        <v>483</v>
      </c>
      <c r="M26" s="12" t="e">
        <v>#N/A</v>
      </c>
      <c r="N26" s="21">
        <v>0</v>
      </c>
      <c r="O26" s="21">
        <v>0</v>
      </c>
      <c r="P26" s="21">
        <v>0</v>
      </c>
      <c r="Q26" s="21"/>
      <c r="R26" s="21"/>
      <c r="S26" s="21">
        <v>0</v>
      </c>
      <c r="T26" s="21">
        <v>0</v>
      </c>
      <c r="U26" s="21">
        <v>0</v>
      </c>
      <c r="V26" s="12"/>
      <c r="W26" s="12"/>
      <c r="X26" s="21">
        <v>0</v>
      </c>
      <c r="Y26" s="12"/>
      <c r="Z26" s="12"/>
      <c r="AA26" s="15">
        <v>45351</v>
      </c>
    </row>
    <row r="27" spans="1:27" x14ac:dyDescent="0.35">
      <c r="A27" s="12">
        <v>800203189</v>
      </c>
      <c r="B27" s="13" t="s">
        <v>14</v>
      </c>
      <c r="C27" s="14" t="s">
        <v>15</v>
      </c>
      <c r="D27" s="17">
        <v>8450</v>
      </c>
      <c r="E27" s="17" t="s">
        <v>187</v>
      </c>
      <c r="F27" s="17" t="s">
        <v>330</v>
      </c>
      <c r="G27" s="15">
        <v>44263</v>
      </c>
      <c r="H27" s="12"/>
      <c r="I27" s="15">
        <v>44295</v>
      </c>
      <c r="J27" s="21">
        <v>78000</v>
      </c>
      <c r="K27" s="21">
        <v>78000</v>
      </c>
      <c r="L27" s="32" t="s">
        <v>482</v>
      </c>
      <c r="M27" s="12" t="s">
        <v>452</v>
      </c>
      <c r="N27" s="21">
        <v>78000</v>
      </c>
      <c r="O27" s="21">
        <v>0</v>
      </c>
      <c r="P27" s="21">
        <v>0</v>
      </c>
      <c r="Q27" s="21"/>
      <c r="R27" s="21"/>
      <c r="S27" s="21">
        <v>78000</v>
      </c>
      <c r="T27" s="21">
        <v>0</v>
      </c>
      <c r="U27" s="21">
        <v>78000</v>
      </c>
      <c r="V27" s="12"/>
      <c r="W27" s="12"/>
      <c r="X27" s="21">
        <v>68905</v>
      </c>
      <c r="Y27" s="12">
        <v>4800048666</v>
      </c>
      <c r="Z27" s="12" t="s">
        <v>473</v>
      </c>
      <c r="AA27" s="15">
        <v>45351</v>
      </c>
    </row>
    <row r="28" spans="1:27" x14ac:dyDescent="0.35">
      <c r="A28" s="12">
        <v>800203189</v>
      </c>
      <c r="B28" s="13" t="s">
        <v>14</v>
      </c>
      <c r="C28" s="14" t="s">
        <v>15</v>
      </c>
      <c r="D28" s="17">
        <v>8452</v>
      </c>
      <c r="E28" s="17" t="s">
        <v>188</v>
      </c>
      <c r="F28" s="17" t="s">
        <v>331</v>
      </c>
      <c r="G28" s="15">
        <v>44263</v>
      </c>
      <c r="H28" s="12"/>
      <c r="I28" s="15">
        <v>44295</v>
      </c>
      <c r="J28" s="21">
        <v>28000</v>
      </c>
      <c r="K28" s="21">
        <v>28000</v>
      </c>
      <c r="L28" s="32" t="s">
        <v>482</v>
      </c>
      <c r="M28" s="12" t="s">
        <v>452</v>
      </c>
      <c r="N28" s="21">
        <v>28000</v>
      </c>
      <c r="O28" s="21">
        <v>0</v>
      </c>
      <c r="P28" s="21">
        <v>0</v>
      </c>
      <c r="Q28" s="21"/>
      <c r="R28" s="21"/>
      <c r="S28" s="21">
        <v>28000</v>
      </c>
      <c r="T28" s="21">
        <v>0</v>
      </c>
      <c r="U28" s="21">
        <v>28000</v>
      </c>
      <c r="V28" s="12"/>
      <c r="W28" s="12"/>
      <c r="X28" s="21">
        <v>24735</v>
      </c>
      <c r="Y28" s="12">
        <v>4800048666</v>
      </c>
      <c r="Z28" s="12" t="s">
        <v>473</v>
      </c>
      <c r="AA28" s="15">
        <v>45351</v>
      </c>
    </row>
    <row r="29" spans="1:27" x14ac:dyDescent="0.35">
      <c r="A29" s="12">
        <v>800203189</v>
      </c>
      <c r="B29" s="13" t="s">
        <v>14</v>
      </c>
      <c r="C29" s="14" t="s">
        <v>15</v>
      </c>
      <c r="D29" s="17">
        <v>8487</v>
      </c>
      <c r="E29" s="17" t="s">
        <v>189</v>
      </c>
      <c r="F29" s="17" t="s">
        <v>332</v>
      </c>
      <c r="G29" s="15">
        <v>44266</v>
      </c>
      <c r="H29" s="12"/>
      <c r="I29" s="15">
        <v>44295</v>
      </c>
      <c r="J29" s="21">
        <v>87100</v>
      </c>
      <c r="K29" s="21">
        <v>87100</v>
      </c>
      <c r="L29" s="32" t="s">
        <v>482</v>
      </c>
      <c r="M29" s="12" t="s">
        <v>452</v>
      </c>
      <c r="N29" s="21">
        <v>87100</v>
      </c>
      <c r="O29" s="21">
        <v>0</v>
      </c>
      <c r="P29" s="21">
        <v>0</v>
      </c>
      <c r="Q29" s="21"/>
      <c r="R29" s="21"/>
      <c r="S29" s="21">
        <v>87100</v>
      </c>
      <c r="T29" s="21">
        <v>0</v>
      </c>
      <c r="U29" s="21">
        <v>87100</v>
      </c>
      <c r="V29" s="12"/>
      <c r="W29" s="12"/>
      <c r="X29" s="21">
        <v>76944</v>
      </c>
      <c r="Y29" s="12">
        <v>4800048666</v>
      </c>
      <c r="Z29" s="12" t="s">
        <v>473</v>
      </c>
      <c r="AA29" s="15">
        <v>45351</v>
      </c>
    </row>
    <row r="30" spans="1:27" x14ac:dyDescent="0.35">
      <c r="A30" s="12">
        <v>800203189</v>
      </c>
      <c r="B30" s="13" t="s">
        <v>14</v>
      </c>
      <c r="C30" s="14" t="s">
        <v>15</v>
      </c>
      <c r="D30" s="17">
        <v>8799</v>
      </c>
      <c r="E30" s="17" t="s">
        <v>190</v>
      </c>
      <c r="F30" s="17" t="s">
        <v>333</v>
      </c>
      <c r="G30" s="15">
        <v>44329</v>
      </c>
      <c r="H30" s="12"/>
      <c r="I30" s="15">
        <v>44356</v>
      </c>
      <c r="J30" s="21">
        <v>62862</v>
      </c>
      <c r="K30" s="21">
        <v>62862</v>
      </c>
      <c r="L30" s="32" t="s">
        <v>482</v>
      </c>
      <c r="M30" s="12" t="s">
        <v>452</v>
      </c>
      <c r="N30" s="21">
        <v>174200</v>
      </c>
      <c r="O30" s="21">
        <v>0</v>
      </c>
      <c r="P30" s="21">
        <v>0</v>
      </c>
      <c r="Q30" s="21"/>
      <c r="R30" s="21"/>
      <c r="S30" s="21">
        <v>174200</v>
      </c>
      <c r="T30" s="21">
        <v>0</v>
      </c>
      <c r="U30" s="21">
        <v>174200</v>
      </c>
      <c r="V30" s="12"/>
      <c r="W30" s="12"/>
      <c r="X30" s="21">
        <v>168695</v>
      </c>
      <c r="Y30" s="12">
        <v>4800048666</v>
      </c>
      <c r="Z30" s="12" t="s">
        <v>473</v>
      </c>
      <c r="AA30" s="15">
        <v>45351</v>
      </c>
    </row>
    <row r="31" spans="1:27" x14ac:dyDescent="0.35">
      <c r="A31" s="12">
        <v>800203189</v>
      </c>
      <c r="B31" s="13" t="s">
        <v>14</v>
      </c>
      <c r="C31" s="14" t="s">
        <v>15</v>
      </c>
      <c r="D31" s="17">
        <v>9041</v>
      </c>
      <c r="E31" s="17" t="s">
        <v>191</v>
      </c>
      <c r="F31" s="17" t="s">
        <v>334</v>
      </c>
      <c r="G31" s="15">
        <v>44385</v>
      </c>
      <c r="H31" s="12"/>
      <c r="I31" s="15" t="e">
        <v>#N/A</v>
      </c>
      <c r="J31" s="21">
        <v>700000</v>
      </c>
      <c r="K31" s="21">
        <v>700000</v>
      </c>
      <c r="L31" s="12" t="s">
        <v>483</v>
      </c>
      <c r="M31" s="12" t="e">
        <v>#N/A</v>
      </c>
      <c r="N31" s="21">
        <v>0</v>
      </c>
      <c r="O31" s="21">
        <v>0</v>
      </c>
      <c r="P31" s="21">
        <v>0</v>
      </c>
      <c r="Q31" s="21"/>
      <c r="R31" s="21"/>
      <c r="S31" s="21">
        <v>0</v>
      </c>
      <c r="T31" s="21">
        <v>0</v>
      </c>
      <c r="U31" s="21">
        <v>0</v>
      </c>
      <c r="V31" s="12"/>
      <c r="W31" s="12"/>
      <c r="X31" s="21">
        <v>0</v>
      </c>
      <c r="Y31" s="12"/>
      <c r="Z31" s="12"/>
      <c r="AA31" s="15">
        <v>45351</v>
      </c>
    </row>
    <row r="32" spans="1:27" x14ac:dyDescent="0.35">
      <c r="A32" s="12">
        <v>800203189</v>
      </c>
      <c r="B32" s="13" t="s">
        <v>14</v>
      </c>
      <c r="C32" s="14" t="s">
        <v>15</v>
      </c>
      <c r="D32" s="17">
        <v>9042</v>
      </c>
      <c r="E32" s="17" t="s">
        <v>192</v>
      </c>
      <c r="F32" s="17" t="s">
        <v>335</v>
      </c>
      <c r="G32" s="15">
        <v>44385</v>
      </c>
      <c r="H32" s="12"/>
      <c r="I32" s="15" t="e">
        <v>#N/A</v>
      </c>
      <c r="J32" s="21">
        <v>143300</v>
      </c>
      <c r="K32" s="21">
        <v>143300</v>
      </c>
      <c r="L32" s="12" t="s">
        <v>483</v>
      </c>
      <c r="M32" s="12" t="e">
        <v>#N/A</v>
      </c>
      <c r="N32" s="21">
        <v>0</v>
      </c>
      <c r="O32" s="21">
        <v>0</v>
      </c>
      <c r="P32" s="21">
        <v>0</v>
      </c>
      <c r="Q32" s="21"/>
      <c r="R32" s="21"/>
      <c r="S32" s="21">
        <v>0</v>
      </c>
      <c r="T32" s="21">
        <v>0</v>
      </c>
      <c r="U32" s="21">
        <v>0</v>
      </c>
      <c r="V32" s="12"/>
      <c r="W32" s="12"/>
      <c r="X32" s="21">
        <v>0</v>
      </c>
      <c r="Y32" s="12"/>
      <c r="Z32" s="12"/>
      <c r="AA32" s="15">
        <v>45351</v>
      </c>
    </row>
    <row r="33" spans="1:27" x14ac:dyDescent="0.35">
      <c r="A33" s="12">
        <v>800203189</v>
      </c>
      <c r="B33" s="13" t="s">
        <v>14</v>
      </c>
      <c r="C33" s="14" t="s">
        <v>15</v>
      </c>
      <c r="D33" s="17">
        <v>9045</v>
      </c>
      <c r="E33" s="17" t="s">
        <v>193</v>
      </c>
      <c r="F33" s="17" t="s">
        <v>336</v>
      </c>
      <c r="G33" s="15">
        <v>44385</v>
      </c>
      <c r="H33" s="12"/>
      <c r="I33" s="15" t="e">
        <v>#N/A</v>
      </c>
      <c r="J33" s="21">
        <v>297100</v>
      </c>
      <c r="K33" s="21">
        <v>297100</v>
      </c>
      <c r="L33" s="12" t="s">
        <v>483</v>
      </c>
      <c r="M33" s="12" t="e">
        <v>#N/A</v>
      </c>
      <c r="N33" s="21">
        <v>0</v>
      </c>
      <c r="O33" s="21">
        <v>0</v>
      </c>
      <c r="P33" s="21">
        <v>0</v>
      </c>
      <c r="Q33" s="21"/>
      <c r="R33" s="21"/>
      <c r="S33" s="21">
        <v>0</v>
      </c>
      <c r="T33" s="21">
        <v>0</v>
      </c>
      <c r="U33" s="21">
        <v>0</v>
      </c>
      <c r="V33" s="12"/>
      <c r="W33" s="12"/>
      <c r="X33" s="21">
        <v>0</v>
      </c>
      <c r="Y33" s="12"/>
      <c r="Z33" s="12"/>
      <c r="AA33" s="15">
        <v>45351</v>
      </c>
    </row>
    <row r="34" spans="1:27" x14ac:dyDescent="0.35">
      <c r="A34" s="12">
        <v>800203189</v>
      </c>
      <c r="B34" s="13" t="s">
        <v>14</v>
      </c>
      <c r="C34" s="14" t="s">
        <v>15</v>
      </c>
      <c r="D34" s="17">
        <v>9047</v>
      </c>
      <c r="E34" s="17" t="s">
        <v>194</v>
      </c>
      <c r="F34" s="17" t="s">
        <v>337</v>
      </c>
      <c r="G34" s="15">
        <v>44385</v>
      </c>
      <c r="H34" s="12"/>
      <c r="I34" s="15" t="e">
        <v>#N/A</v>
      </c>
      <c r="J34" s="21">
        <v>84000</v>
      </c>
      <c r="K34" s="21">
        <v>84000</v>
      </c>
      <c r="L34" s="12" t="s">
        <v>483</v>
      </c>
      <c r="M34" s="12" t="e">
        <v>#N/A</v>
      </c>
      <c r="N34" s="21">
        <v>0</v>
      </c>
      <c r="O34" s="21">
        <v>0</v>
      </c>
      <c r="P34" s="21">
        <v>0</v>
      </c>
      <c r="Q34" s="21"/>
      <c r="R34" s="21"/>
      <c r="S34" s="21">
        <v>0</v>
      </c>
      <c r="T34" s="21">
        <v>0</v>
      </c>
      <c r="U34" s="21">
        <v>0</v>
      </c>
      <c r="V34" s="12"/>
      <c r="W34" s="12"/>
      <c r="X34" s="21">
        <v>0</v>
      </c>
      <c r="Y34" s="12"/>
      <c r="Z34" s="12"/>
      <c r="AA34" s="15">
        <v>45351</v>
      </c>
    </row>
    <row r="35" spans="1:27" x14ac:dyDescent="0.35">
      <c r="A35" s="12">
        <v>800203189</v>
      </c>
      <c r="B35" s="13" t="s">
        <v>14</v>
      </c>
      <c r="C35" s="14" t="s">
        <v>15</v>
      </c>
      <c r="D35" s="17">
        <v>9088</v>
      </c>
      <c r="E35" s="17" t="s">
        <v>195</v>
      </c>
      <c r="F35" s="17" t="s">
        <v>338</v>
      </c>
      <c r="G35" s="15">
        <v>44390</v>
      </c>
      <c r="H35" s="12"/>
      <c r="I35" s="15">
        <v>44435</v>
      </c>
      <c r="J35" s="21">
        <v>350000</v>
      </c>
      <c r="K35" s="21">
        <v>350000</v>
      </c>
      <c r="L35" s="12" t="s">
        <v>484</v>
      </c>
      <c r="M35" s="12" t="s">
        <v>453</v>
      </c>
      <c r="N35" s="21">
        <v>350000</v>
      </c>
      <c r="O35" s="21">
        <v>350000</v>
      </c>
      <c r="P35" s="21">
        <v>0</v>
      </c>
      <c r="Q35" s="21" t="s">
        <v>485</v>
      </c>
      <c r="R35" s="21" t="s">
        <v>510</v>
      </c>
      <c r="S35" s="21">
        <v>350000</v>
      </c>
      <c r="T35" s="21">
        <v>0</v>
      </c>
      <c r="U35" s="21">
        <v>0</v>
      </c>
      <c r="V35" s="12"/>
      <c r="W35" s="12"/>
      <c r="X35" s="21">
        <v>0</v>
      </c>
      <c r="Y35" s="12"/>
      <c r="Z35" s="12"/>
      <c r="AA35" s="15">
        <v>45351</v>
      </c>
    </row>
    <row r="36" spans="1:27" x14ac:dyDescent="0.35">
      <c r="A36" s="12">
        <v>800203189</v>
      </c>
      <c r="B36" s="13" t="s">
        <v>14</v>
      </c>
      <c r="C36" s="14" t="s">
        <v>15</v>
      </c>
      <c r="D36" s="17">
        <v>9089</v>
      </c>
      <c r="E36" s="17" t="s">
        <v>196</v>
      </c>
      <c r="F36" s="17" t="s">
        <v>339</v>
      </c>
      <c r="G36" s="15">
        <v>44390</v>
      </c>
      <c r="H36" s="12"/>
      <c r="I36" s="15" t="e">
        <v>#N/A</v>
      </c>
      <c r="J36" s="21">
        <v>629000</v>
      </c>
      <c r="K36" s="21">
        <v>629000</v>
      </c>
      <c r="L36" s="12" t="s">
        <v>483</v>
      </c>
      <c r="M36" s="12" t="e">
        <v>#N/A</v>
      </c>
      <c r="N36" s="21">
        <v>0</v>
      </c>
      <c r="O36" s="21">
        <v>0</v>
      </c>
      <c r="P36" s="21">
        <v>0</v>
      </c>
      <c r="Q36" s="21"/>
      <c r="R36" s="21"/>
      <c r="S36" s="21">
        <v>0</v>
      </c>
      <c r="T36" s="21">
        <v>0</v>
      </c>
      <c r="U36" s="21">
        <v>0</v>
      </c>
      <c r="V36" s="12"/>
      <c r="W36" s="12"/>
      <c r="X36" s="21">
        <v>0</v>
      </c>
      <c r="Y36" s="12"/>
      <c r="Z36" s="12"/>
      <c r="AA36" s="15">
        <v>45351</v>
      </c>
    </row>
    <row r="37" spans="1:27" x14ac:dyDescent="0.35">
      <c r="A37" s="12">
        <v>800203189</v>
      </c>
      <c r="B37" s="13" t="s">
        <v>14</v>
      </c>
      <c r="C37" s="14" t="s">
        <v>15</v>
      </c>
      <c r="D37" s="17">
        <v>9090</v>
      </c>
      <c r="E37" s="17" t="s">
        <v>197</v>
      </c>
      <c r="F37" s="17" t="s">
        <v>340</v>
      </c>
      <c r="G37" s="15">
        <v>44390</v>
      </c>
      <c r="H37" s="12"/>
      <c r="I37" s="15" t="e">
        <v>#N/A</v>
      </c>
      <c r="J37" s="21">
        <v>18000</v>
      </c>
      <c r="K37" s="21">
        <v>18000</v>
      </c>
      <c r="L37" s="12" t="s">
        <v>483</v>
      </c>
      <c r="M37" s="12" t="e">
        <v>#N/A</v>
      </c>
      <c r="N37" s="21">
        <v>0</v>
      </c>
      <c r="O37" s="21">
        <v>0</v>
      </c>
      <c r="P37" s="21">
        <v>0</v>
      </c>
      <c r="Q37" s="21"/>
      <c r="R37" s="21"/>
      <c r="S37" s="21">
        <v>0</v>
      </c>
      <c r="T37" s="21">
        <v>0</v>
      </c>
      <c r="U37" s="21">
        <v>0</v>
      </c>
      <c r="V37" s="12"/>
      <c r="W37" s="12"/>
      <c r="X37" s="21">
        <v>0</v>
      </c>
      <c r="Y37" s="12"/>
      <c r="Z37" s="12"/>
      <c r="AA37" s="15">
        <v>45351</v>
      </c>
    </row>
    <row r="38" spans="1:27" x14ac:dyDescent="0.35">
      <c r="A38" s="12">
        <v>800203189</v>
      </c>
      <c r="B38" s="13" t="s">
        <v>14</v>
      </c>
      <c r="C38" s="14" t="s">
        <v>15</v>
      </c>
      <c r="D38" s="17">
        <v>9091</v>
      </c>
      <c r="E38" s="17" t="s">
        <v>198</v>
      </c>
      <c r="F38" s="17" t="s">
        <v>341</v>
      </c>
      <c r="G38" s="15">
        <v>44390</v>
      </c>
      <c r="H38" s="12"/>
      <c r="I38" s="15" t="e">
        <v>#N/A</v>
      </c>
      <c r="J38" s="21">
        <v>45000</v>
      </c>
      <c r="K38" s="21">
        <v>45000</v>
      </c>
      <c r="L38" s="12" t="s">
        <v>483</v>
      </c>
      <c r="M38" s="12" t="e">
        <v>#N/A</v>
      </c>
      <c r="N38" s="21">
        <v>0</v>
      </c>
      <c r="O38" s="21">
        <v>0</v>
      </c>
      <c r="P38" s="21">
        <v>0</v>
      </c>
      <c r="Q38" s="21"/>
      <c r="R38" s="21"/>
      <c r="S38" s="21">
        <v>0</v>
      </c>
      <c r="T38" s="21">
        <v>0</v>
      </c>
      <c r="U38" s="21">
        <v>0</v>
      </c>
      <c r="V38" s="12"/>
      <c r="W38" s="12"/>
      <c r="X38" s="21">
        <v>0</v>
      </c>
      <c r="Y38" s="12"/>
      <c r="Z38" s="12"/>
      <c r="AA38" s="15">
        <v>45351</v>
      </c>
    </row>
    <row r="39" spans="1:27" x14ac:dyDescent="0.35">
      <c r="A39" s="12">
        <v>800203189</v>
      </c>
      <c r="B39" s="13" t="s">
        <v>14</v>
      </c>
      <c r="C39" s="14" t="s">
        <v>15</v>
      </c>
      <c r="D39" s="17">
        <v>9093</v>
      </c>
      <c r="E39" s="17" t="s">
        <v>199</v>
      </c>
      <c r="F39" s="17" t="s">
        <v>342</v>
      </c>
      <c r="G39" s="15">
        <v>44390</v>
      </c>
      <c r="H39" s="12"/>
      <c r="I39" s="15" t="e">
        <v>#N/A</v>
      </c>
      <c r="J39" s="21">
        <v>29000</v>
      </c>
      <c r="K39" s="21">
        <v>29000</v>
      </c>
      <c r="L39" s="12" t="s">
        <v>483</v>
      </c>
      <c r="M39" s="12" t="e">
        <v>#N/A</v>
      </c>
      <c r="N39" s="21">
        <v>0</v>
      </c>
      <c r="O39" s="21">
        <v>0</v>
      </c>
      <c r="P39" s="21">
        <v>0</v>
      </c>
      <c r="Q39" s="21"/>
      <c r="R39" s="21"/>
      <c r="S39" s="21">
        <v>0</v>
      </c>
      <c r="T39" s="21">
        <v>0</v>
      </c>
      <c r="U39" s="21">
        <v>0</v>
      </c>
      <c r="V39" s="12"/>
      <c r="W39" s="12"/>
      <c r="X39" s="21">
        <v>0</v>
      </c>
      <c r="Y39" s="12"/>
      <c r="Z39" s="12"/>
      <c r="AA39" s="15">
        <v>45351</v>
      </c>
    </row>
    <row r="40" spans="1:27" x14ac:dyDescent="0.35">
      <c r="A40" s="12">
        <v>800203189</v>
      </c>
      <c r="B40" s="13" t="s">
        <v>14</v>
      </c>
      <c r="C40" s="14" t="s">
        <v>15</v>
      </c>
      <c r="D40" s="17">
        <v>9094</v>
      </c>
      <c r="E40" s="17" t="s">
        <v>200</v>
      </c>
      <c r="F40" s="17" t="s">
        <v>343</v>
      </c>
      <c r="G40" s="15">
        <v>44390</v>
      </c>
      <c r="H40" s="12"/>
      <c r="I40" s="15" t="e">
        <v>#N/A</v>
      </c>
      <c r="J40" s="21">
        <v>145400</v>
      </c>
      <c r="K40" s="21">
        <v>145400</v>
      </c>
      <c r="L40" s="12" t="s">
        <v>483</v>
      </c>
      <c r="M40" s="12" t="e">
        <v>#N/A</v>
      </c>
      <c r="N40" s="21">
        <v>0</v>
      </c>
      <c r="O40" s="21">
        <v>0</v>
      </c>
      <c r="P40" s="21">
        <v>0</v>
      </c>
      <c r="Q40" s="21"/>
      <c r="R40" s="21"/>
      <c r="S40" s="21">
        <v>0</v>
      </c>
      <c r="T40" s="21">
        <v>0</v>
      </c>
      <c r="U40" s="21">
        <v>0</v>
      </c>
      <c r="V40" s="12"/>
      <c r="W40" s="12"/>
      <c r="X40" s="21">
        <v>0</v>
      </c>
      <c r="Y40" s="12"/>
      <c r="Z40" s="12"/>
      <c r="AA40" s="15">
        <v>45351</v>
      </c>
    </row>
    <row r="41" spans="1:27" x14ac:dyDescent="0.35">
      <c r="A41" s="12">
        <v>800203189</v>
      </c>
      <c r="B41" s="13" t="s">
        <v>14</v>
      </c>
      <c r="C41" s="14" t="s">
        <v>15</v>
      </c>
      <c r="D41" s="17">
        <v>9095</v>
      </c>
      <c r="E41" s="17" t="s">
        <v>201</v>
      </c>
      <c r="F41" s="17" t="s">
        <v>344</v>
      </c>
      <c r="G41" s="15">
        <v>44390</v>
      </c>
      <c r="H41" s="12"/>
      <c r="I41" s="15" t="e">
        <v>#N/A</v>
      </c>
      <c r="J41" s="21">
        <v>75850</v>
      </c>
      <c r="K41" s="21">
        <v>75850</v>
      </c>
      <c r="L41" s="12" t="s">
        <v>483</v>
      </c>
      <c r="M41" s="12" t="e">
        <v>#N/A</v>
      </c>
      <c r="N41" s="21">
        <v>0</v>
      </c>
      <c r="O41" s="21">
        <v>0</v>
      </c>
      <c r="P41" s="21">
        <v>0</v>
      </c>
      <c r="Q41" s="21"/>
      <c r="R41" s="21"/>
      <c r="S41" s="21">
        <v>0</v>
      </c>
      <c r="T41" s="21">
        <v>0</v>
      </c>
      <c r="U41" s="21">
        <v>0</v>
      </c>
      <c r="V41" s="12"/>
      <c r="W41" s="12"/>
      <c r="X41" s="21">
        <v>0</v>
      </c>
      <c r="Y41" s="12"/>
      <c r="Z41" s="12"/>
      <c r="AA41" s="15">
        <v>45351</v>
      </c>
    </row>
    <row r="42" spans="1:27" x14ac:dyDescent="0.35">
      <c r="A42" s="12">
        <v>800203189</v>
      </c>
      <c r="B42" s="13" t="s">
        <v>14</v>
      </c>
      <c r="C42" s="14" t="s">
        <v>15</v>
      </c>
      <c r="D42" s="17">
        <v>10048</v>
      </c>
      <c r="E42" s="17" t="s">
        <v>202</v>
      </c>
      <c r="F42" s="17" t="s">
        <v>345</v>
      </c>
      <c r="G42" s="15">
        <v>44545</v>
      </c>
      <c r="H42" s="12"/>
      <c r="I42" s="15" t="e">
        <v>#N/A</v>
      </c>
      <c r="J42" s="21">
        <v>982000</v>
      </c>
      <c r="K42" s="21">
        <v>982000</v>
      </c>
      <c r="L42" s="12" t="s">
        <v>483</v>
      </c>
      <c r="M42" s="12" t="e">
        <v>#N/A</v>
      </c>
      <c r="N42" s="21">
        <v>0</v>
      </c>
      <c r="O42" s="21">
        <v>0</v>
      </c>
      <c r="P42" s="21">
        <v>0</v>
      </c>
      <c r="Q42" s="21"/>
      <c r="R42" s="21"/>
      <c r="S42" s="21">
        <v>0</v>
      </c>
      <c r="T42" s="21">
        <v>0</v>
      </c>
      <c r="U42" s="21">
        <v>0</v>
      </c>
      <c r="V42" s="12"/>
      <c r="W42" s="12"/>
      <c r="X42" s="21">
        <v>0</v>
      </c>
      <c r="Y42" s="12"/>
      <c r="Z42" s="12"/>
      <c r="AA42" s="15">
        <v>45351</v>
      </c>
    </row>
    <row r="43" spans="1:27" x14ac:dyDescent="0.35">
      <c r="A43" s="12">
        <v>800203189</v>
      </c>
      <c r="B43" s="13" t="s">
        <v>14</v>
      </c>
      <c r="C43" s="14" t="s">
        <v>15</v>
      </c>
      <c r="D43" s="17">
        <v>10049</v>
      </c>
      <c r="E43" s="17" t="s">
        <v>203</v>
      </c>
      <c r="F43" s="17" t="s">
        <v>346</v>
      </c>
      <c r="G43" s="15">
        <v>44545</v>
      </c>
      <c r="H43" s="12"/>
      <c r="I43" s="15" t="e">
        <v>#N/A</v>
      </c>
      <c r="J43" s="21">
        <v>24000</v>
      </c>
      <c r="K43" s="21">
        <v>24000</v>
      </c>
      <c r="L43" s="12" t="s">
        <v>483</v>
      </c>
      <c r="M43" s="12" t="e">
        <v>#N/A</v>
      </c>
      <c r="N43" s="21">
        <v>0</v>
      </c>
      <c r="O43" s="21">
        <v>0</v>
      </c>
      <c r="P43" s="21">
        <v>0</v>
      </c>
      <c r="Q43" s="21"/>
      <c r="R43" s="21"/>
      <c r="S43" s="21">
        <v>0</v>
      </c>
      <c r="T43" s="21">
        <v>0</v>
      </c>
      <c r="U43" s="21">
        <v>0</v>
      </c>
      <c r="V43" s="12"/>
      <c r="W43" s="12"/>
      <c r="X43" s="21">
        <v>0</v>
      </c>
      <c r="Y43" s="12"/>
      <c r="Z43" s="12"/>
      <c r="AA43" s="15">
        <v>45351</v>
      </c>
    </row>
    <row r="44" spans="1:27" x14ac:dyDescent="0.35">
      <c r="A44" s="12">
        <v>800203189</v>
      </c>
      <c r="B44" s="13" t="s">
        <v>14</v>
      </c>
      <c r="C44" s="14" t="s">
        <v>15</v>
      </c>
      <c r="D44" s="17">
        <v>10050</v>
      </c>
      <c r="E44" s="17" t="s">
        <v>204</v>
      </c>
      <c r="F44" s="17" t="s">
        <v>347</v>
      </c>
      <c r="G44" s="15">
        <v>44545</v>
      </c>
      <c r="H44" s="12"/>
      <c r="I44" s="15" t="e">
        <v>#N/A</v>
      </c>
      <c r="J44" s="21">
        <v>420000</v>
      </c>
      <c r="K44" s="21">
        <v>420000</v>
      </c>
      <c r="L44" s="12" t="s">
        <v>483</v>
      </c>
      <c r="M44" s="12" t="e">
        <v>#N/A</v>
      </c>
      <c r="N44" s="21">
        <v>0</v>
      </c>
      <c r="O44" s="21">
        <v>0</v>
      </c>
      <c r="P44" s="21">
        <v>0</v>
      </c>
      <c r="Q44" s="21"/>
      <c r="R44" s="21"/>
      <c r="S44" s="21">
        <v>0</v>
      </c>
      <c r="T44" s="21">
        <v>0</v>
      </c>
      <c r="U44" s="21">
        <v>0</v>
      </c>
      <c r="V44" s="12"/>
      <c r="W44" s="12"/>
      <c r="X44" s="21">
        <v>0</v>
      </c>
      <c r="Y44" s="12"/>
      <c r="Z44" s="12"/>
      <c r="AA44" s="15">
        <v>45351</v>
      </c>
    </row>
    <row r="45" spans="1:27" x14ac:dyDescent="0.35">
      <c r="A45" s="12">
        <v>800203189</v>
      </c>
      <c r="B45" s="13" t="s">
        <v>14</v>
      </c>
      <c r="C45" s="14" t="s">
        <v>15</v>
      </c>
      <c r="D45" s="17">
        <v>10051</v>
      </c>
      <c r="E45" s="17" t="s">
        <v>205</v>
      </c>
      <c r="F45" s="17" t="s">
        <v>348</v>
      </c>
      <c r="G45" s="15">
        <v>44545</v>
      </c>
      <c r="H45" s="12"/>
      <c r="I45" s="15" t="e">
        <v>#N/A</v>
      </c>
      <c r="J45" s="21">
        <v>70000</v>
      </c>
      <c r="K45" s="21">
        <v>70000</v>
      </c>
      <c r="L45" s="12" t="s">
        <v>483</v>
      </c>
      <c r="M45" s="12" t="e">
        <v>#N/A</v>
      </c>
      <c r="N45" s="21">
        <v>0</v>
      </c>
      <c r="O45" s="21">
        <v>0</v>
      </c>
      <c r="P45" s="21">
        <v>0</v>
      </c>
      <c r="Q45" s="21"/>
      <c r="R45" s="21"/>
      <c r="S45" s="21">
        <v>0</v>
      </c>
      <c r="T45" s="21">
        <v>0</v>
      </c>
      <c r="U45" s="21">
        <v>0</v>
      </c>
      <c r="V45" s="12"/>
      <c r="W45" s="12"/>
      <c r="X45" s="21">
        <v>0</v>
      </c>
      <c r="Y45" s="12"/>
      <c r="Z45" s="12"/>
      <c r="AA45" s="15">
        <v>45351</v>
      </c>
    </row>
    <row r="46" spans="1:27" x14ac:dyDescent="0.35">
      <c r="A46" s="12">
        <v>800203189</v>
      </c>
      <c r="B46" s="13" t="s">
        <v>14</v>
      </c>
      <c r="C46" s="14" t="s">
        <v>15</v>
      </c>
      <c r="D46" s="17">
        <v>10052</v>
      </c>
      <c r="E46" s="17" t="s">
        <v>206</v>
      </c>
      <c r="F46" s="17" t="s">
        <v>349</v>
      </c>
      <c r="G46" s="15">
        <v>44545</v>
      </c>
      <c r="H46" s="12"/>
      <c r="I46" s="15" t="e">
        <v>#N/A</v>
      </c>
      <c r="J46" s="21">
        <v>42000</v>
      </c>
      <c r="K46" s="21">
        <v>42000</v>
      </c>
      <c r="L46" s="12" t="s">
        <v>483</v>
      </c>
      <c r="M46" s="12" t="e">
        <v>#N/A</v>
      </c>
      <c r="N46" s="21">
        <v>0</v>
      </c>
      <c r="O46" s="21">
        <v>0</v>
      </c>
      <c r="P46" s="21">
        <v>0</v>
      </c>
      <c r="Q46" s="21"/>
      <c r="R46" s="21"/>
      <c r="S46" s="21">
        <v>0</v>
      </c>
      <c r="T46" s="21">
        <v>0</v>
      </c>
      <c r="U46" s="21">
        <v>0</v>
      </c>
      <c r="V46" s="12"/>
      <c r="W46" s="12"/>
      <c r="X46" s="21">
        <v>0</v>
      </c>
      <c r="Y46" s="12"/>
      <c r="Z46" s="12"/>
      <c r="AA46" s="15">
        <v>45351</v>
      </c>
    </row>
    <row r="47" spans="1:27" x14ac:dyDescent="0.35">
      <c r="A47" s="12">
        <v>800203189</v>
      </c>
      <c r="B47" s="13" t="s">
        <v>14</v>
      </c>
      <c r="C47" s="14" t="s">
        <v>15</v>
      </c>
      <c r="D47" s="17">
        <v>10053</v>
      </c>
      <c r="E47" s="17" t="s">
        <v>207</v>
      </c>
      <c r="F47" s="17" t="s">
        <v>350</v>
      </c>
      <c r="G47" s="15">
        <v>44545</v>
      </c>
      <c r="H47" s="12"/>
      <c r="I47" s="15" t="e">
        <v>#N/A</v>
      </c>
      <c r="J47" s="21">
        <v>347300</v>
      </c>
      <c r="K47" s="21">
        <v>347300</v>
      </c>
      <c r="L47" s="12" t="s">
        <v>483</v>
      </c>
      <c r="M47" s="12" t="e">
        <v>#N/A</v>
      </c>
      <c r="N47" s="21">
        <v>0</v>
      </c>
      <c r="O47" s="21">
        <v>0</v>
      </c>
      <c r="P47" s="21">
        <v>0</v>
      </c>
      <c r="Q47" s="21"/>
      <c r="R47" s="21"/>
      <c r="S47" s="21">
        <v>0</v>
      </c>
      <c r="T47" s="21">
        <v>0</v>
      </c>
      <c r="U47" s="21">
        <v>0</v>
      </c>
      <c r="V47" s="12"/>
      <c r="W47" s="12"/>
      <c r="X47" s="21">
        <v>0</v>
      </c>
      <c r="Y47" s="12"/>
      <c r="Z47" s="12"/>
      <c r="AA47" s="15">
        <v>45351</v>
      </c>
    </row>
    <row r="48" spans="1:27" x14ac:dyDescent="0.35">
      <c r="A48" s="12">
        <v>800203189</v>
      </c>
      <c r="B48" s="13" t="s">
        <v>14</v>
      </c>
      <c r="C48" s="14" t="s">
        <v>15</v>
      </c>
      <c r="D48" s="17">
        <v>10054</v>
      </c>
      <c r="E48" s="17" t="s">
        <v>208</v>
      </c>
      <c r="F48" s="17" t="s">
        <v>351</v>
      </c>
      <c r="G48" s="15">
        <v>44545</v>
      </c>
      <c r="H48" s="12"/>
      <c r="I48" s="15" t="e">
        <v>#N/A</v>
      </c>
      <c r="J48" s="21">
        <v>75850</v>
      </c>
      <c r="K48" s="21">
        <v>75850</v>
      </c>
      <c r="L48" s="12" t="s">
        <v>483</v>
      </c>
      <c r="M48" s="12" t="e">
        <v>#N/A</v>
      </c>
      <c r="N48" s="21">
        <v>0</v>
      </c>
      <c r="O48" s="21">
        <v>0</v>
      </c>
      <c r="P48" s="21">
        <v>0</v>
      </c>
      <c r="Q48" s="21"/>
      <c r="R48" s="21"/>
      <c r="S48" s="21">
        <v>0</v>
      </c>
      <c r="T48" s="21">
        <v>0</v>
      </c>
      <c r="U48" s="21">
        <v>0</v>
      </c>
      <c r="V48" s="12"/>
      <c r="W48" s="12"/>
      <c r="X48" s="21">
        <v>0</v>
      </c>
      <c r="Y48" s="12"/>
      <c r="Z48" s="12"/>
      <c r="AA48" s="15">
        <v>45351</v>
      </c>
    </row>
    <row r="49" spans="1:27" x14ac:dyDescent="0.35">
      <c r="A49" s="12">
        <v>800203189</v>
      </c>
      <c r="B49" s="13" t="s">
        <v>14</v>
      </c>
      <c r="C49" s="14" t="s">
        <v>15</v>
      </c>
      <c r="D49" s="17">
        <v>10055</v>
      </c>
      <c r="E49" s="17" t="s">
        <v>209</v>
      </c>
      <c r="F49" s="17" t="s">
        <v>352</v>
      </c>
      <c r="G49" s="15">
        <v>44545</v>
      </c>
      <c r="H49" s="12"/>
      <c r="I49" s="15" t="e">
        <v>#N/A</v>
      </c>
      <c r="J49" s="21">
        <v>152950</v>
      </c>
      <c r="K49" s="21">
        <v>152950</v>
      </c>
      <c r="L49" s="12" t="s">
        <v>483</v>
      </c>
      <c r="M49" s="12" t="e">
        <v>#N/A</v>
      </c>
      <c r="N49" s="21">
        <v>0</v>
      </c>
      <c r="O49" s="21">
        <v>0</v>
      </c>
      <c r="P49" s="21">
        <v>0</v>
      </c>
      <c r="Q49" s="21"/>
      <c r="R49" s="21"/>
      <c r="S49" s="21">
        <v>0</v>
      </c>
      <c r="T49" s="21">
        <v>0</v>
      </c>
      <c r="U49" s="21">
        <v>0</v>
      </c>
      <c r="V49" s="12"/>
      <c r="W49" s="12"/>
      <c r="X49" s="21">
        <v>0</v>
      </c>
      <c r="Y49" s="12"/>
      <c r="Z49" s="12"/>
      <c r="AA49" s="15">
        <v>45351</v>
      </c>
    </row>
    <row r="50" spans="1:27" x14ac:dyDescent="0.35">
      <c r="A50" s="12">
        <v>800203189</v>
      </c>
      <c r="B50" s="13" t="s">
        <v>14</v>
      </c>
      <c r="C50" s="14" t="s">
        <v>15</v>
      </c>
      <c r="D50" s="17">
        <v>10056</v>
      </c>
      <c r="E50" s="17" t="s">
        <v>210</v>
      </c>
      <c r="F50" s="17" t="s">
        <v>353</v>
      </c>
      <c r="G50" s="15">
        <v>44545</v>
      </c>
      <c r="H50" s="12"/>
      <c r="I50" s="15" t="e">
        <v>#N/A</v>
      </c>
      <c r="J50" s="21">
        <v>325900</v>
      </c>
      <c r="K50" s="21">
        <v>325900</v>
      </c>
      <c r="L50" s="12" t="s">
        <v>483</v>
      </c>
      <c r="M50" s="12" t="e">
        <v>#N/A</v>
      </c>
      <c r="N50" s="21">
        <v>0</v>
      </c>
      <c r="O50" s="21">
        <v>0</v>
      </c>
      <c r="P50" s="21">
        <v>0</v>
      </c>
      <c r="Q50" s="21"/>
      <c r="R50" s="21"/>
      <c r="S50" s="21">
        <v>0</v>
      </c>
      <c r="T50" s="21">
        <v>0</v>
      </c>
      <c r="U50" s="21">
        <v>0</v>
      </c>
      <c r="V50" s="12"/>
      <c r="W50" s="12"/>
      <c r="X50" s="21">
        <v>0</v>
      </c>
      <c r="Y50" s="12"/>
      <c r="Z50" s="12"/>
      <c r="AA50" s="15">
        <v>45351</v>
      </c>
    </row>
    <row r="51" spans="1:27" x14ac:dyDescent="0.35">
      <c r="A51" s="12">
        <v>800203189</v>
      </c>
      <c r="B51" s="13" t="s">
        <v>14</v>
      </c>
      <c r="C51" s="14" t="s">
        <v>15</v>
      </c>
      <c r="D51" s="17">
        <v>10057</v>
      </c>
      <c r="E51" s="17" t="s">
        <v>211</v>
      </c>
      <c r="F51" s="17" t="s">
        <v>354</v>
      </c>
      <c r="G51" s="15">
        <v>44545</v>
      </c>
      <c r="H51" s="12"/>
      <c r="I51" s="15" t="e">
        <v>#N/A</v>
      </c>
      <c r="J51" s="21">
        <v>2900000</v>
      </c>
      <c r="K51" s="21">
        <v>2900000</v>
      </c>
      <c r="L51" s="12" t="s">
        <v>483</v>
      </c>
      <c r="M51" s="12" t="e">
        <v>#N/A</v>
      </c>
      <c r="N51" s="21">
        <v>0</v>
      </c>
      <c r="O51" s="21">
        <v>0</v>
      </c>
      <c r="P51" s="21">
        <v>0</v>
      </c>
      <c r="Q51" s="21"/>
      <c r="R51" s="21"/>
      <c r="S51" s="21">
        <v>0</v>
      </c>
      <c r="T51" s="21">
        <v>0</v>
      </c>
      <c r="U51" s="21">
        <v>0</v>
      </c>
      <c r="V51" s="12"/>
      <c r="W51" s="12"/>
      <c r="X51" s="21">
        <v>0</v>
      </c>
      <c r="Y51" s="12"/>
      <c r="Z51" s="12"/>
      <c r="AA51" s="15">
        <v>45351</v>
      </c>
    </row>
    <row r="52" spans="1:27" x14ac:dyDescent="0.35">
      <c r="A52" s="12">
        <v>800203189</v>
      </c>
      <c r="B52" s="13" t="s">
        <v>14</v>
      </c>
      <c r="C52" s="14" t="s">
        <v>15</v>
      </c>
      <c r="D52" s="17">
        <v>10499</v>
      </c>
      <c r="E52" s="17" t="s">
        <v>212</v>
      </c>
      <c r="F52" s="17" t="s">
        <v>355</v>
      </c>
      <c r="G52" s="15">
        <v>44635</v>
      </c>
      <c r="H52" s="12"/>
      <c r="I52" s="15">
        <v>44655</v>
      </c>
      <c r="J52" s="21">
        <v>40000</v>
      </c>
      <c r="K52" s="21">
        <v>40000</v>
      </c>
      <c r="L52" s="12" t="s">
        <v>484</v>
      </c>
      <c r="M52" s="12" t="s">
        <v>453</v>
      </c>
      <c r="N52" s="21">
        <v>40000</v>
      </c>
      <c r="O52" s="21">
        <v>40000</v>
      </c>
      <c r="P52" s="21">
        <v>0</v>
      </c>
      <c r="Q52" s="21" t="s">
        <v>486</v>
      </c>
      <c r="R52" s="21" t="s">
        <v>510</v>
      </c>
      <c r="S52" s="21">
        <v>40000</v>
      </c>
      <c r="T52" s="21">
        <v>0</v>
      </c>
      <c r="U52" s="21">
        <v>0</v>
      </c>
      <c r="V52" s="12"/>
      <c r="W52" s="12"/>
      <c r="X52" s="21">
        <v>0</v>
      </c>
      <c r="Y52" s="12"/>
      <c r="Z52" s="12"/>
      <c r="AA52" s="15">
        <v>45351</v>
      </c>
    </row>
    <row r="53" spans="1:27" x14ac:dyDescent="0.35">
      <c r="A53" s="12">
        <v>800203189</v>
      </c>
      <c r="B53" s="13" t="s">
        <v>14</v>
      </c>
      <c r="C53" s="14" t="s">
        <v>15</v>
      </c>
      <c r="D53" s="17">
        <v>11627</v>
      </c>
      <c r="E53" s="17" t="s">
        <v>213</v>
      </c>
      <c r="F53" s="17" t="s">
        <v>356</v>
      </c>
      <c r="G53" s="15">
        <v>44818</v>
      </c>
      <c r="H53" s="12"/>
      <c r="I53" s="15">
        <v>44939</v>
      </c>
      <c r="J53" s="21">
        <v>5200</v>
      </c>
      <c r="K53" s="21">
        <v>5200</v>
      </c>
      <c r="L53" s="12" t="s">
        <v>499</v>
      </c>
      <c r="M53" s="12" t="s">
        <v>454</v>
      </c>
      <c r="N53" s="21">
        <v>45000</v>
      </c>
      <c r="O53" s="21">
        <v>0</v>
      </c>
      <c r="P53" s="21">
        <v>5200</v>
      </c>
      <c r="Q53" s="21" t="s">
        <v>501</v>
      </c>
      <c r="R53" s="21"/>
      <c r="S53" s="21">
        <v>45000</v>
      </c>
      <c r="T53" s="21">
        <v>0</v>
      </c>
      <c r="U53" s="21">
        <v>39800</v>
      </c>
      <c r="V53" s="12"/>
      <c r="W53" s="12"/>
      <c r="X53" s="21">
        <v>38674</v>
      </c>
      <c r="Y53" s="12">
        <v>2201366567</v>
      </c>
      <c r="Z53" s="12" t="s">
        <v>474</v>
      </c>
      <c r="AA53" s="15">
        <v>45351</v>
      </c>
    </row>
    <row r="54" spans="1:27" x14ac:dyDescent="0.35">
      <c r="A54" s="12">
        <v>800203189</v>
      </c>
      <c r="B54" s="13" t="s">
        <v>14</v>
      </c>
      <c r="C54" s="14" t="s">
        <v>15</v>
      </c>
      <c r="D54" s="17">
        <v>11632</v>
      </c>
      <c r="E54" s="17" t="s">
        <v>214</v>
      </c>
      <c r="F54" s="17" t="s">
        <v>357</v>
      </c>
      <c r="G54" s="15">
        <v>44818</v>
      </c>
      <c r="H54" s="12"/>
      <c r="I54" s="15">
        <v>44939</v>
      </c>
      <c r="J54" s="21">
        <v>7200000</v>
      </c>
      <c r="K54" s="21">
        <v>7200000</v>
      </c>
      <c r="L54" s="12" t="s">
        <v>484</v>
      </c>
      <c r="M54" s="12" t="s">
        <v>453</v>
      </c>
      <c r="N54" s="21">
        <v>7200000</v>
      </c>
      <c r="O54" s="21">
        <v>7200000</v>
      </c>
      <c r="P54" s="21">
        <v>0</v>
      </c>
      <c r="Q54" s="21" t="s">
        <v>487</v>
      </c>
      <c r="R54" s="21" t="s">
        <v>510</v>
      </c>
      <c r="S54" s="21">
        <v>7200000</v>
      </c>
      <c r="T54" s="21">
        <v>0</v>
      </c>
      <c r="U54" s="21">
        <v>0</v>
      </c>
      <c r="V54" s="12"/>
      <c r="W54" s="12"/>
      <c r="X54" s="21">
        <v>0</v>
      </c>
      <c r="Y54" s="12"/>
      <c r="Z54" s="12"/>
      <c r="AA54" s="15">
        <v>45351</v>
      </c>
    </row>
    <row r="55" spans="1:27" x14ac:dyDescent="0.35">
      <c r="A55" s="12">
        <v>800203189</v>
      </c>
      <c r="B55" s="13" t="s">
        <v>14</v>
      </c>
      <c r="C55" s="14" t="s">
        <v>15</v>
      </c>
      <c r="D55" s="17">
        <v>12359</v>
      </c>
      <c r="E55" s="17" t="s">
        <v>215</v>
      </c>
      <c r="F55" s="17" t="s">
        <v>358</v>
      </c>
      <c r="G55" s="15">
        <v>44971</v>
      </c>
      <c r="H55" s="12"/>
      <c r="I55" s="15">
        <v>44975</v>
      </c>
      <c r="J55" s="21">
        <v>10600</v>
      </c>
      <c r="K55" s="21">
        <v>10600</v>
      </c>
      <c r="L55" s="12" t="s">
        <v>499</v>
      </c>
      <c r="M55" s="12" t="s">
        <v>454</v>
      </c>
      <c r="N55" s="21">
        <v>380000</v>
      </c>
      <c r="O55" s="21">
        <v>0</v>
      </c>
      <c r="P55" s="21">
        <v>10600</v>
      </c>
      <c r="Q55" s="21" t="s">
        <v>502</v>
      </c>
      <c r="R55" s="21"/>
      <c r="S55" s="21">
        <v>380000</v>
      </c>
      <c r="T55" s="21">
        <v>0</v>
      </c>
      <c r="U55" s="21">
        <v>369400</v>
      </c>
      <c r="V55" s="12"/>
      <c r="W55" s="12"/>
      <c r="X55" s="21">
        <v>358946</v>
      </c>
      <c r="Y55" s="12">
        <v>2201380306</v>
      </c>
      <c r="Z55" s="12" t="s">
        <v>475</v>
      </c>
      <c r="AA55" s="15">
        <v>45351</v>
      </c>
    </row>
    <row r="56" spans="1:27" x14ac:dyDescent="0.35">
      <c r="A56" s="12">
        <v>800203189</v>
      </c>
      <c r="B56" s="13" t="s">
        <v>14</v>
      </c>
      <c r="C56" s="14" t="s">
        <v>15</v>
      </c>
      <c r="D56" s="17">
        <v>12622</v>
      </c>
      <c r="E56" s="17" t="s">
        <v>216</v>
      </c>
      <c r="F56" s="17" t="s">
        <v>359</v>
      </c>
      <c r="G56" s="15">
        <v>45029</v>
      </c>
      <c r="H56" s="12"/>
      <c r="I56" s="15">
        <v>45033</v>
      </c>
      <c r="J56" s="21">
        <v>28039000</v>
      </c>
      <c r="K56" s="21">
        <v>28039000</v>
      </c>
      <c r="L56" s="12" t="s">
        <v>484</v>
      </c>
      <c r="M56" s="12" t="s">
        <v>453</v>
      </c>
      <c r="N56" s="21">
        <v>28039000</v>
      </c>
      <c r="O56" s="21">
        <v>28039000</v>
      </c>
      <c r="P56" s="21">
        <v>0</v>
      </c>
      <c r="Q56" s="21" t="s">
        <v>488</v>
      </c>
      <c r="R56" s="21" t="s">
        <v>510</v>
      </c>
      <c r="S56" s="21">
        <v>28039000</v>
      </c>
      <c r="T56" s="21">
        <v>0</v>
      </c>
      <c r="U56" s="21">
        <v>0</v>
      </c>
      <c r="V56" s="12"/>
      <c r="W56" s="12"/>
      <c r="X56" s="21">
        <v>0</v>
      </c>
      <c r="Y56" s="12"/>
      <c r="Z56" s="12"/>
      <c r="AA56" s="15">
        <v>45351</v>
      </c>
    </row>
    <row r="57" spans="1:27" x14ac:dyDescent="0.35">
      <c r="A57" s="12">
        <v>800203189</v>
      </c>
      <c r="B57" s="13" t="s">
        <v>14</v>
      </c>
      <c r="C57" s="14" t="s">
        <v>15</v>
      </c>
      <c r="D57" s="17">
        <v>12746</v>
      </c>
      <c r="E57" s="17" t="s">
        <v>217</v>
      </c>
      <c r="F57" s="17" t="s">
        <v>360</v>
      </c>
      <c r="G57" s="15">
        <v>45058</v>
      </c>
      <c r="H57" s="12"/>
      <c r="I57" s="15">
        <v>45089</v>
      </c>
      <c r="J57" s="21">
        <v>2200000</v>
      </c>
      <c r="K57" s="21">
        <v>2200000</v>
      </c>
      <c r="L57" s="12" t="s">
        <v>484</v>
      </c>
      <c r="M57" s="12" t="s">
        <v>453</v>
      </c>
      <c r="N57" s="21">
        <v>2200000</v>
      </c>
      <c r="O57" s="21">
        <v>2200000</v>
      </c>
      <c r="P57" s="21">
        <v>0</v>
      </c>
      <c r="Q57" s="21" t="s">
        <v>489</v>
      </c>
      <c r="R57" s="21" t="s">
        <v>511</v>
      </c>
      <c r="S57" s="21">
        <v>2200000</v>
      </c>
      <c r="T57" s="21">
        <v>0</v>
      </c>
      <c r="U57" s="21">
        <v>0</v>
      </c>
      <c r="V57" s="12"/>
      <c r="W57" s="12"/>
      <c r="X57" s="21">
        <v>0</v>
      </c>
      <c r="Y57" s="12"/>
      <c r="Z57" s="12"/>
      <c r="AA57" s="15">
        <v>45351</v>
      </c>
    </row>
    <row r="58" spans="1:27" x14ac:dyDescent="0.35">
      <c r="A58" s="12">
        <v>800203189</v>
      </c>
      <c r="B58" s="13" t="s">
        <v>14</v>
      </c>
      <c r="C58" s="14" t="s">
        <v>15</v>
      </c>
      <c r="D58" s="17">
        <v>13085</v>
      </c>
      <c r="E58" s="17" t="s">
        <v>218</v>
      </c>
      <c r="F58" s="17" t="s">
        <v>361</v>
      </c>
      <c r="G58" s="15">
        <v>45119</v>
      </c>
      <c r="H58" s="12"/>
      <c r="I58" s="15">
        <v>45124.418843402775</v>
      </c>
      <c r="J58" s="21">
        <v>196000</v>
      </c>
      <c r="K58" s="21">
        <v>196000</v>
      </c>
      <c r="L58" s="12" t="s">
        <v>484</v>
      </c>
      <c r="M58" s="12" t="s">
        <v>453</v>
      </c>
      <c r="N58" s="21">
        <v>0</v>
      </c>
      <c r="O58" s="21">
        <v>196000</v>
      </c>
      <c r="P58" s="21">
        <v>0</v>
      </c>
      <c r="Q58" s="21" t="s">
        <v>490</v>
      </c>
      <c r="R58" s="21" t="s">
        <v>511</v>
      </c>
      <c r="S58" s="21">
        <v>0</v>
      </c>
      <c r="T58" s="21">
        <v>0</v>
      </c>
      <c r="U58" s="21">
        <v>0</v>
      </c>
      <c r="V58" s="12"/>
      <c r="W58" s="12"/>
      <c r="X58" s="21">
        <v>0</v>
      </c>
      <c r="Y58" s="12"/>
      <c r="Z58" s="12"/>
      <c r="AA58" s="15">
        <v>45351</v>
      </c>
    </row>
    <row r="59" spans="1:27" x14ac:dyDescent="0.35">
      <c r="A59" s="12">
        <v>800203189</v>
      </c>
      <c r="B59" s="13" t="s">
        <v>14</v>
      </c>
      <c r="C59" s="14" t="s">
        <v>15</v>
      </c>
      <c r="D59" s="17">
        <v>13084</v>
      </c>
      <c r="E59" s="17" t="s">
        <v>219</v>
      </c>
      <c r="F59" s="17" t="s">
        <v>362</v>
      </c>
      <c r="G59" s="15">
        <v>45119</v>
      </c>
      <c r="H59" s="12"/>
      <c r="I59" s="15">
        <v>45124.414645104167</v>
      </c>
      <c r="J59" s="21">
        <v>650000</v>
      </c>
      <c r="K59" s="21">
        <v>650000</v>
      </c>
      <c r="L59" s="12" t="s">
        <v>484</v>
      </c>
      <c r="M59" s="12" t="s">
        <v>453</v>
      </c>
      <c r="N59" s="21">
        <v>0</v>
      </c>
      <c r="O59" s="21">
        <v>650000</v>
      </c>
      <c r="P59" s="21">
        <v>0</v>
      </c>
      <c r="Q59" s="21" t="s">
        <v>491</v>
      </c>
      <c r="R59" s="21" t="s">
        <v>511</v>
      </c>
      <c r="S59" s="21">
        <v>0</v>
      </c>
      <c r="T59" s="21">
        <v>0</v>
      </c>
      <c r="U59" s="21">
        <v>0</v>
      </c>
      <c r="V59" s="12"/>
      <c r="W59" s="12"/>
      <c r="X59" s="21">
        <v>0</v>
      </c>
      <c r="Y59" s="12"/>
      <c r="Z59" s="12"/>
      <c r="AA59" s="15">
        <v>45351</v>
      </c>
    </row>
    <row r="60" spans="1:27" x14ac:dyDescent="0.35">
      <c r="A60" s="12">
        <v>800203189</v>
      </c>
      <c r="B60" s="13" t="s">
        <v>14</v>
      </c>
      <c r="C60" s="14" t="s">
        <v>15</v>
      </c>
      <c r="D60" s="17">
        <v>13080</v>
      </c>
      <c r="E60" s="17" t="s">
        <v>220</v>
      </c>
      <c r="F60" s="17" t="s">
        <v>363</v>
      </c>
      <c r="G60" s="15">
        <v>45119</v>
      </c>
      <c r="H60" s="12"/>
      <c r="I60" s="15">
        <v>45124.401128437501</v>
      </c>
      <c r="J60" s="21">
        <v>36000</v>
      </c>
      <c r="K60" s="21">
        <v>36000</v>
      </c>
      <c r="L60" s="12" t="s">
        <v>484</v>
      </c>
      <c r="M60" s="12" t="s">
        <v>453</v>
      </c>
      <c r="N60" s="21">
        <v>0</v>
      </c>
      <c r="O60" s="21">
        <v>36000</v>
      </c>
      <c r="P60" s="21">
        <v>0</v>
      </c>
      <c r="Q60" s="21" t="s">
        <v>492</v>
      </c>
      <c r="R60" s="21" t="s">
        <v>510</v>
      </c>
      <c r="S60" s="21">
        <v>0</v>
      </c>
      <c r="T60" s="21">
        <v>0</v>
      </c>
      <c r="U60" s="21">
        <v>0</v>
      </c>
      <c r="V60" s="12"/>
      <c r="W60" s="12"/>
      <c r="X60" s="21">
        <v>0</v>
      </c>
      <c r="Y60" s="12"/>
      <c r="Z60" s="12"/>
      <c r="AA60" s="15">
        <v>45351</v>
      </c>
    </row>
    <row r="61" spans="1:27" x14ac:dyDescent="0.35">
      <c r="A61" s="12">
        <v>800203189</v>
      </c>
      <c r="B61" s="13" t="s">
        <v>14</v>
      </c>
      <c r="C61" s="14" t="s">
        <v>15</v>
      </c>
      <c r="D61" s="17">
        <v>13073</v>
      </c>
      <c r="E61" s="17" t="s">
        <v>221</v>
      </c>
      <c r="F61" s="17" t="s">
        <v>364</v>
      </c>
      <c r="G61" s="15">
        <v>45119</v>
      </c>
      <c r="H61" s="12"/>
      <c r="I61" s="15">
        <v>45124.331378159724</v>
      </c>
      <c r="J61" s="21">
        <v>4917800</v>
      </c>
      <c r="K61" s="21">
        <v>4917800</v>
      </c>
      <c r="L61" s="12" t="s">
        <v>484</v>
      </c>
      <c r="M61" s="12" t="s">
        <v>453</v>
      </c>
      <c r="N61" s="21">
        <v>0</v>
      </c>
      <c r="O61" s="21">
        <v>4917800</v>
      </c>
      <c r="P61" s="21">
        <v>0</v>
      </c>
      <c r="Q61" s="21" t="s">
        <v>493</v>
      </c>
      <c r="R61" s="21" t="s">
        <v>512</v>
      </c>
      <c r="S61" s="21">
        <v>0</v>
      </c>
      <c r="T61" s="21">
        <v>0</v>
      </c>
      <c r="U61" s="21">
        <v>0</v>
      </c>
      <c r="V61" s="12"/>
      <c r="W61" s="12"/>
      <c r="X61" s="21">
        <v>0</v>
      </c>
      <c r="Y61" s="12"/>
      <c r="Z61" s="12"/>
      <c r="AA61" s="15">
        <v>45351</v>
      </c>
    </row>
    <row r="62" spans="1:27" x14ac:dyDescent="0.35">
      <c r="A62" s="12">
        <v>800203189</v>
      </c>
      <c r="B62" s="13" t="s">
        <v>14</v>
      </c>
      <c r="C62" s="14" t="s">
        <v>15</v>
      </c>
      <c r="D62" s="17">
        <v>13071</v>
      </c>
      <c r="E62" s="17" t="s">
        <v>222</v>
      </c>
      <c r="F62" s="17" t="s">
        <v>365</v>
      </c>
      <c r="G62" s="15">
        <v>45119</v>
      </c>
      <c r="H62" s="12"/>
      <c r="I62" s="15">
        <v>45121.605279976851</v>
      </c>
      <c r="J62" s="21">
        <v>75700</v>
      </c>
      <c r="K62" s="21">
        <v>75700</v>
      </c>
      <c r="L62" s="32" t="s">
        <v>482</v>
      </c>
      <c r="M62" s="12" t="s">
        <v>452</v>
      </c>
      <c r="N62" s="21">
        <v>4500000</v>
      </c>
      <c r="O62" s="21">
        <v>0</v>
      </c>
      <c r="P62" s="21">
        <v>0</v>
      </c>
      <c r="Q62" s="21"/>
      <c r="R62" s="21"/>
      <c r="S62" s="21">
        <v>4500000</v>
      </c>
      <c r="T62" s="21">
        <v>0</v>
      </c>
      <c r="U62" s="21">
        <v>4500000</v>
      </c>
      <c r="V62" s="12"/>
      <c r="W62" s="12"/>
      <c r="X62" s="21">
        <v>4357800</v>
      </c>
      <c r="Y62" s="12">
        <v>2201429541</v>
      </c>
      <c r="Z62" s="12" t="s">
        <v>476</v>
      </c>
      <c r="AA62" s="15">
        <v>45351</v>
      </c>
    </row>
    <row r="63" spans="1:27" x14ac:dyDescent="0.35">
      <c r="A63" s="12">
        <v>800203189</v>
      </c>
      <c r="B63" s="13" t="s">
        <v>14</v>
      </c>
      <c r="C63" s="14" t="s">
        <v>15</v>
      </c>
      <c r="D63" s="17">
        <v>13078</v>
      </c>
      <c r="E63" s="17" t="s">
        <v>223</v>
      </c>
      <c r="F63" s="17" t="s">
        <v>366</v>
      </c>
      <c r="G63" s="15">
        <v>45119</v>
      </c>
      <c r="H63" s="12"/>
      <c r="I63" s="15">
        <v>45124.374932951388</v>
      </c>
      <c r="J63" s="21">
        <v>650000</v>
      </c>
      <c r="K63" s="21">
        <v>650000</v>
      </c>
      <c r="L63" s="12" t="s">
        <v>484</v>
      </c>
      <c r="M63" s="12" t="s">
        <v>453</v>
      </c>
      <c r="N63" s="21">
        <v>0</v>
      </c>
      <c r="O63" s="21">
        <v>650000</v>
      </c>
      <c r="P63" s="21">
        <v>0</v>
      </c>
      <c r="Q63" s="21" t="s">
        <v>494</v>
      </c>
      <c r="R63" s="21" t="s">
        <v>511</v>
      </c>
      <c r="S63" s="21">
        <v>0</v>
      </c>
      <c r="T63" s="21">
        <v>0</v>
      </c>
      <c r="U63" s="21">
        <v>0</v>
      </c>
      <c r="V63" s="12"/>
      <c r="W63" s="12"/>
      <c r="X63" s="21">
        <v>0</v>
      </c>
      <c r="Y63" s="12"/>
      <c r="Z63" s="12"/>
      <c r="AA63" s="15">
        <v>45351</v>
      </c>
    </row>
    <row r="64" spans="1:27" x14ac:dyDescent="0.35">
      <c r="A64" s="12">
        <v>800203189</v>
      </c>
      <c r="B64" s="13" t="s">
        <v>14</v>
      </c>
      <c r="C64" s="14" t="s">
        <v>15</v>
      </c>
      <c r="D64" s="17">
        <v>13074</v>
      </c>
      <c r="E64" s="17" t="s">
        <v>224</v>
      </c>
      <c r="F64" s="17" t="s">
        <v>367</v>
      </c>
      <c r="G64" s="15">
        <v>45119</v>
      </c>
      <c r="H64" s="12"/>
      <c r="I64" s="15">
        <v>45124.335850810188</v>
      </c>
      <c r="J64" s="21">
        <v>86700</v>
      </c>
      <c r="K64" s="21">
        <v>86700</v>
      </c>
      <c r="L64" s="12" t="s">
        <v>484</v>
      </c>
      <c r="M64" s="12" t="s">
        <v>453</v>
      </c>
      <c r="N64" s="21">
        <v>0</v>
      </c>
      <c r="O64" s="21">
        <v>86700</v>
      </c>
      <c r="P64" s="21">
        <v>0</v>
      </c>
      <c r="Q64" s="21" t="s">
        <v>495</v>
      </c>
      <c r="R64" s="21" t="s">
        <v>512</v>
      </c>
      <c r="S64" s="21">
        <v>0</v>
      </c>
      <c r="T64" s="21">
        <v>0</v>
      </c>
      <c r="U64" s="21">
        <v>0</v>
      </c>
      <c r="V64" s="12"/>
      <c r="W64" s="12"/>
      <c r="X64" s="21">
        <v>0</v>
      </c>
      <c r="Y64" s="12"/>
      <c r="Z64" s="12"/>
      <c r="AA64" s="15">
        <v>45351</v>
      </c>
    </row>
    <row r="65" spans="1:27" x14ac:dyDescent="0.35">
      <c r="A65" s="12">
        <v>800203189</v>
      </c>
      <c r="B65" s="13" t="s">
        <v>14</v>
      </c>
      <c r="C65" s="14" t="s">
        <v>15</v>
      </c>
      <c r="D65" s="17">
        <v>13086</v>
      </c>
      <c r="E65" s="17" t="s">
        <v>225</v>
      </c>
      <c r="F65" s="17" t="s">
        <v>368</v>
      </c>
      <c r="G65" s="15">
        <v>45119</v>
      </c>
      <c r="H65" s="12"/>
      <c r="I65" s="15">
        <v>45126.665490856481</v>
      </c>
      <c r="J65" s="21">
        <v>155000</v>
      </c>
      <c r="K65" s="21">
        <v>155000</v>
      </c>
      <c r="L65" s="12" t="s">
        <v>484</v>
      </c>
      <c r="M65" s="12" t="s">
        <v>453</v>
      </c>
      <c r="N65" s="21">
        <v>0</v>
      </c>
      <c r="O65" s="21">
        <v>155000</v>
      </c>
      <c r="P65" s="21">
        <v>0</v>
      </c>
      <c r="Q65" s="21" t="s">
        <v>496</v>
      </c>
      <c r="R65" s="21" t="s">
        <v>511</v>
      </c>
      <c r="S65" s="21">
        <v>0</v>
      </c>
      <c r="T65" s="21">
        <v>0</v>
      </c>
      <c r="U65" s="21">
        <v>0</v>
      </c>
      <c r="V65" s="12"/>
      <c r="W65" s="12"/>
      <c r="X65" s="21">
        <v>0</v>
      </c>
      <c r="Y65" s="12"/>
      <c r="Z65" s="12"/>
      <c r="AA65" s="15">
        <v>45351</v>
      </c>
    </row>
    <row r="66" spans="1:27" x14ac:dyDescent="0.35">
      <c r="A66" s="12">
        <v>800203189</v>
      </c>
      <c r="B66" s="13" t="s">
        <v>14</v>
      </c>
      <c r="C66" s="14" t="s">
        <v>15</v>
      </c>
      <c r="D66" s="17">
        <v>13229</v>
      </c>
      <c r="E66" s="17" t="s">
        <v>226</v>
      </c>
      <c r="F66" s="17" t="s">
        <v>369</v>
      </c>
      <c r="G66" s="15">
        <v>45152</v>
      </c>
      <c r="H66" s="12"/>
      <c r="I66" s="15">
        <v>45153.776994016203</v>
      </c>
      <c r="J66" s="21">
        <v>11500</v>
      </c>
      <c r="K66" s="21">
        <v>11500</v>
      </c>
      <c r="L66" s="12" t="s">
        <v>499</v>
      </c>
      <c r="M66" s="12" t="s">
        <v>454</v>
      </c>
      <c r="N66" s="21">
        <v>100000</v>
      </c>
      <c r="O66" s="21">
        <v>0</v>
      </c>
      <c r="P66" s="21">
        <v>11500</v>
      </c>
      <c r="Q66" s="21" t="s">
        <v>503</v>
      </c>
      <c r="R66" s="21"/>
      <c r="S66" s="21">
        <v>100000</v>
      </c>
      <c r="T66" s="21">
        <v>0</v>
      </c>
      <c r="U66" s="21">
        <v>88500</v>
      </c>
      <c r="V66" s="12"/>
      <c r="W66" s="12"/>
      <c r="X66" s="21">
        <v>87916</v>
      </c>
      <c r="Y66" s="12">
        <v>2201429541</v>
      </c>
      <c r="Z66" s="12" t="s">
        <v>476</v>
      </c>
      <c r="AA66" s="15">
        <v>45351</v>
      </c>
    </row>
    <row r="67" spans="1:27" x14ac:dyDescent="0.35">
      <c r="A67" s="12">
        <v>800203189</v>
      </c>
      <c r="B67" s="13" t="s">
        <v>14</v>
      </c>
      <c r="C67" s="14" t="s">
        <v>15</v>
      </c>
      <c r="D67" s="17">
        <v>13232</v>
      </c>
      <c r="E67" s="17" t="s">
        <v>227</v>
      </c>
      <c r="F67" s="17" t="s">
        <v>370</v>
      </c>
      <c r="G67" s="15">
        <v>45153</v>
      </c>
      <c r="H67" s="12"/>
      <c r="I67" s="15">
        <v>45153.785737534723</v>
      </c>
      <c r="J67" s="21">
        <v>330</v>
      </c>
      <c r="K67" s="21">
        <v>330</v>
      </c>
      <c r="L67" s="32" t="s">
        <v>482</v>
      </c>
      <c r="M67" s="12" t="s">
        <v>452</v>
      </c>
      <c r="N67" s="21">
        <v>334000</v>
      </c>
      <c r="O67" s="21">
        <v>0</v>
      </c>
      <c r="P67" s="21">
        <v>0</v>
      </c>
      <c r="Q67" s="21"/>
      <c r="R67" s="21"/>
      <c r="S67" s="21">
        <v>334000</v>
      </c>
      <c r="T67" s="21">
        <v>0</v>
      </c>
      <c r="U67" s="21">
        <v>334000</v>
      </c>
      <c r="V67" s="12"/>
      <c r="W67" s="12"/>
      <c r="X67" s="21">
        <v>331796</v>
      </c>
      <c r="Y67" s="12">
        <v>2201429541</v>
      </c>
      <c r="Z67" s="12" t="s">
        <v>476</v>
      </c>
      <c r="AA67" s="15">
        <v>45351</v>
      </c>
    </row>
    <row r="68" spans="1:27" x14ac:dyDescent="0.35">
      <c r="A68" s="12">
        <v>800203189</v>
      </c>
      <c r="B68" s="13" t="s">
        <v>14</v>
      </c>
      <c r="C68" s="14" t="s">
        <v>15</v>
      </c>
      <c r="D68" s="17">
        <v>13231</v>
      </c>
      <c r="E68" s="17" t="s">
        <v>228</v>
      </c>
      <c r="F68" s="17" t="s">
        <v>371</v>
      </c>
      <c r="G68" s="15">
        <v>45153</v>
      </c>
      <c r="H68" s="12"/>
      <c r="I68" s="15">
        <v>45153.782980821758</v>
      </c>
      <c r="J68" s="21">
        <v>1294</v>
      </c>
      <c r="K68" s="21">
        <v>1294</v>
      </c>
      <c r="L68" s="32" t="s">
        <v>482</v>
      </c>
      <c r="M68" s="12" t="s">
        <v>452</v>
      </c>
      <c r="N68" s="21">
        <v>416000</v>
      </c>
      <c r="O68" s="21">
        <v>0</v>
      </c>
      <c r="P68" s="21">
        <v>0</v>
      </c>
      <c r="Q68" s="21"/>
      <c r="R68" s="21"/>
      <c r="S68" s="21">
        <v>416000</v>
      </c>
      <c r="T68" s="21">
        <v>0</v>
      </c>
      <c r="U68" s="21">
        <v>416000</v>
      </c>
      <c r="V68" s="12"/>
      <c r="W68" s="12"/>
      <c r="X68" s="21">
        <v>413254</v>
      </c>
      <c r="Y68" s="12">
        <v>2201429541</v>
      </c>
      <c r="Z68" s="12" t="s">
        <v>476</v>
      </c>
      <c r="AA68" s="15">
        <v>45351</v>
      </c>
    </row>
    <row r="69" spans="1:27" x14ac:dyDescent="0.35">
      <c r="A69" s="12">
        <v>800203189</v>
      </c>
      <c r="B69" s="13" t="s">
        <v>14</v>
      </c>
      <c r="C69" s="14" t="s">
        <v>15</v>
      </c>
      <c r="D69" s="17">
        <v>13387</v>
      </c>
      <c r="E69" s="17" t="s">
        <v>229</v>
      </c>
      <c r="F69" s="17" t="s">
        <v>372</v>
      </c>
      <c r="G69" s="15">
        <v>45181</v>
      </c>
      <c r="H69" s="12"/>
      <c r="I69" s="15">
        <v>45183.370590937498</v>
      </c>
      <c r="J69" s="21">
        <v>200000</v>
      </c>
      <c r="K69" s="21">
        <v>200000</v>
      </c>
      <c r="L69" s="32" t="s">
        <v>482</v>
      </c>
      <c r="M69" s="12" t="s">
        <v>452</v>
      </c>
      <c r="N69" s="21">
        <v>1567000</v>
      </c>
      <c r="O69" s="21">
        <v>0</v>
      </c>
      <c r="P69" s="21">
        <v>0</v>
      </c>
      <c r="Q69" s="21"/>
      <c r="R69" s="21"/>
      <c r="S69" s="21">
        <v>1567000</v>
      </c>
      <c r="T69" s="21">
        <v>0</v>
      </c>
      <c r="U69" s="21">
        <v>1567000</v>
      </c>
      <c r="V69" s="12"/>
      <c r="W69" s="12"/>
      <c r="X69" s="21">
        <v>1317483</v>
      </c>
      <c r="Y69" s="12">
        <v>2201449873</v>
      </c>
      <c r="Z69" s="12" t="s">
        <v>477</v>
      </c>
      <c r="AA69" s="15">
        <v>45351</v>
      </c>
    </row>
    <row r="70" spans="1:27" x14ac:dyDescent="0.35">
      <c r="A70" s="12">
        <v>800203189</v>
      </c>
      <c r="B70" s="13" t="s">
        <v>14</v>
      </c>
      <c r="C70" s="14" t="s">
        <v>15</v>
      </c>
      <c r="D70" s="17">
        <v>13386</v>
      </c>
      <c r="E70" s="17" t="s">
        <v>230</v>
      </c>
      <c r="F70" s="17" t="s">
        <v>373</v>
      </c>
      <c r="G70" s="15">
        <v>45181</v>
      </c>
      <c r="H70" s="12"/>
      <c r="I70" s="15">
        <v>45183.368774571762</v>
      </c>
      <c r="J70" s="21">
        <v>3200</v>
      </c>
      <c r="K70" s="21">
        <v>3200</v>
      </c>
      <c r="L70" s="32" t="s">
        <v>482</v>
      </c>
      <c r="M70" s="12" t="s">
        <v>452</v>
      </c>
      <c r="N70" s="21">
        <v>14800</v>
      </c>
      <c r="O70" s="21">
        <v>0</v>
      </c>
      <c r="P70" s="21">
        <v>0</v>
      </c>
      <c r="Q70" s="21"/>
      <c r="R70" s="21"/>
      <c r="S70" s="21">
        <v>14800</v>
      </c>
      <c r="T70" s="21">
        <v>0</v>
      </c>
      <c r="U70" s="21">
        <v>14800</v>
      </c>
      <c r="V70" s="12"/>
      <c r="W70" s="12"/>
      <c r="X70" s="21">
        <v>11502</v>
      </c>
      <c r="Y70" s="12">
        <v>2201449873</v>
      </c>
      <c r="Z70" s="12" t="s">
        <v>477</v>
      </c>
      <c r="AA70" s="15">
        <v>45351</v>
      </c>
    </row>
    <row r="71" spans="1:27" x14ac:dyDescent="0.35">
      <c r="A71" s="12">
        <v>800203189</v>
      </c>
      <c r="B71" s="13" t="s">
        <v>14</v>
      </c>
      <c r="C71" s="14" t="s">
        <v>15</v>
      </c>
      <c r="D71" s="17">
        <v>13542</v>
      </c>
      <c r="E71" s="17" t="s">
        <v>231</v>
      </c>
      <c r="F71" s="17" t="s">
        <v>374</v>
      </c>
      <c r="G71" s="15">
        <v>45210</v>
      </c>
      <c r="H71" s="12"/>
      <c r="I71" s="15">
        <v>45211.515041319442</v>
      </c>
      <c r="J71" s="21">
        <v>97350</v>
      </c>
      <c r="K71" s="21">
        <v>97350</v>
      </c>
      <c r="L71" s="12" t="s">
        <v>506</v>
      </c>
      <c r="M71" s="12" t="s">
        <v>452</v>
      </c>
      <c r="N71" s="21">
        <v>110000</v>
      </c>
      <c r="O71" s="21">
        <v>0</v>
      </c>
      <c r="P71" s="21">
        <v>0</v>
      </c>
      <c r="Q71" s="21"/>
      <c r="R71" s="21"/>
      <c r="S71" s="21">
        <v>110000</v>
      </c>
      <c r="T71" s="21">
        <v>0</v>
      </c>
      <c r="U71" s="21">
        <v>110000</v>
      </c>
      <c r="V71" s="12"/>
      <c r="W71" s="12"/>
      <c r="X71" s="21">
        <v>0</v>
      </c>
      <c r="Y71" s="12"/>
      <c r="Z71" s="12"/>
      <c r="AA71" s="15">
        <v>45351</v>
      </c>
    </row>
    <row r="72" spans="1:27" x14ac:dyDescent="0.35">
      <c r="A72" s="12">
        <v>800203189</v>
      </c>
      <c r="B72" s="13" t="s">
        <v>14</v>
      </c>
      <c r="C72" s="14" t="s">
        <v>15</v>
      </c>
      <c r="D72" s="17">
        <v>13537</v>
      </c>
      <c r="E72" s="17" t="s">
        <v>232</v>
      </c>
      <c r="F72" s="17" t="s">
        <v>375</v>
      </c>
      <c r="G72" s="15">
        <v>45210</v>
      </c>
      <c r="H72" s="12"/>
      <c r="I72" s="15">
        <v>45211.501698067128</v>
      </c>
      <c r="J72" s="21">
        <v>923000</v>
      </c>
      <c r="K72" s="21">
        <v>923000</v>
      </c>
      <c r="L72" s="12" t="s">
        <v>499</v>
      </c>
      <c r="M72" s="12" t="s">
        <v>454</v>
      </c>
      <c r="N72" s="21">
        <v>5337200</v>
      </c>
      <c r="O72" s="21">
        <v>0</v>
      </c>
      <c r="P72" s="21">
        <v>923000</v>
      </c>
      <c r="Q72" s="21" t="s">
        <v>504</v>
      </c>
      <c r="R72" s="21"/>
      <c r="S72" s="21">
        <v>5337200</v>
      </c>
      <c r="T72" s="21">
        <v>0</v>
      </c>
      <c r="U72" s="21">
        <v>4414200</v>
      </c>
      <c r="V72" s="12"/>
      <c r="W72" s="12"/>
      <c r="X72" s="21">
        <v>4385066</v>
      </c>
      <c r="Y72" s="12">
        <v>2201462767</v>
      </c>
      <c r="Z72" s="12" t="s">
        <v>478</v>
      </c>
      <c r="AA72" s="15">
        <v>45351</v>
      </c>
    </row>
    <row r="73" spans="1:27" x14ac:dyDescent="0.35">
      <c r="A73" s="12">
        <v>800203189</v>
      </c>
      <c r="B73" s="13" t="s">
        <v>14</v>
      </c>
      <c r="C73" s="14" t="s">
        <v>15</v>
      </c>
      <c r="D73" s="17">
        <v>13687</v>
      </c>
      <c r="E73" s="17" t="s">
        <v>233</v>
      </c>
      <c r="F73" s="17" t="s">
        <v>376</v>
      </c>
      <c r="G73" s="15">
        <v>45245</v>
      </c>
      <c r="H73" s="12"/>
      <c r="I73" s="15">
        <v>45245.846476539351</v>
      </c>
      <c r="J73" s="21">
        <v>1100000</v>
      </c>
      <c r="K73" s="21">
        <v>1100000</v>
      </c>
      <c r="L73" s="32" t="s">
        <v>482</v>
      </c>
      <c r="M73" s="12" t="s">
        <v>452</v>
      </c>
      <c r="N73" s="21">
        <v>1100000</v>
      </c>
      <c r="O73" s="21">
        <v>0</v>
      </c>
      <c r="P73" s="21">
        <v>0</v>
      </c>
      <c r="Q73" s="21"/>
      <c r="R73" s="21"/>
      <c r="S73" s="21">
        <v>1100000</v>
      </c>
      <c r="T73" s="21">
        <v>0</v>
      </c>
      <c r="U73" s="21">
        <v>1100000</v>
      </c>
      <c r="V73" s="12"/>
      <c r="W73" s="12"/>
      <c r="X73" s="21">
        <v>1092740</v>
      </c>
      <c r="Y73" s="12">
        <v>4800062181</v>
      </c>
      <c r="Z73" s="12" t="s">
        <v>479</v>
      </c>
      <c r="AA73" s="15">
        <v>45351</v>
      </c>
    </row>
    <row r="74" spans="1:27" x14ac:dyDescent="0.35">
      <c r="A74" s="12">
        <v>800203189</v>
      </c>
      <c r="B74" s="13" t="s">
        <v>14</v>
      </c>
      <c r="C74" s="14" t="s">
        <v>15</v>
      </c>
      <c r="D74" s="17">
        <v>13686</v>
      </c>
      <c r="E74" s="17" t="s">
        <v>234</v>
      </c>
      <c r="F74" s="17" t="s">
        <v>377</v>
      </c>
      <c r="G74" s="15">
        <v>45245</v>
      </c>
      <c r="H74" s="12"/>
      <c r="I74" s="15">
        <v>45245.843960416663</v>
      </c>
      <c r="J74" s="21">
        <v>300000</v>
      </c>
      <c r="K74" s="21">
        <v>300000</v>
      </c>
      <c r="L74" s="32" t="s">
        <v>482</v>
      </c>
      <c r="M74" s="12" t="s">
        <v>452</v>
      </c>
      <c r="N74" s="21">
        <v>300000</v>
      </c>
      <c r="O74" s="21">
        <v>0</v>
      </c>
      <c r="P74" s="21">
        <v>0</v>
      </c>
      <c r="Q74" s="21"/>
      <c r="R74" s="21"/>
      <c r="S74" s="21">
        <v>300000</v>
      </c>
      <c r="T74" s="21">
        <v>0</v>
      </c>
      <c r="U74" s="21">
        <v>300000</v>
      </c>
      <c r="V74" s="12"/>
      <c r="W74" s="12"/>
      <c r="X74" s="21">
        <v>298020</v>
      </c>
      <c r="Y74" s="12">
        <v>4800062181</v>
      </c>
      <c r="Z74" s="12" t="s">
        <v>479</v>
      </c>
      <c r="AA74" s="15">
        <v>45351</v>
      </c>
    </row>
    <row r="75" spans="1:27" x14ac:dyDescent="0.35">
      <c r="A75" s="12">
        <v>800203189</v>
      </c>
      <c r="B75" s="13" t="s">
        <v>14</v>
      </c>
      <c r="C75" s="14" t="s">
        <v>15</v>
      </c>
      <c r="D75" s="17">
        <v>13685</v>
      </c>
      <c r="E75" s="17" t="s">
        <v>235</v>
      </c>
      <c r="F75" s="17" t="s">
        <v>378</v>
      </c>
      <c r="G75" s="15">
        <v>45245</v>
      </c>
      <c r="H75" s="12"/>
      <c r="I75" s="15">
        <v>45245.841976122683</v>
      </c>
      <c r="J75" s="21">
        <v>3537000</v>
      </c>
      <c r="K75" s="21">
        <v>3537000</v>
      </c>
      <c r="L75" s="32" t="s">
        <v>482</v>
      </c>
      <c r="M75" s="12" t="s">
        <v>452</v>
      </c>
      <c r="N75" s="21">
        <v>3537000</v>
      </c>
      <c r="O75" s="21">
        <v>0</v>
      </c>
      <c r="P75" s="21">
        <v>0</v>
      </c>
      <c r="Q75" s="21"/>
      <c r="R75" s="21"/>
      <c r="S75" s="21">
        <v>3537000</v>
      </c>
      <c r="T75" s="21">
        <v>0</v>
      </c>
      <c r="U75" s="21">
        <v>3537000</v>
      </c>
      <c r="V75" s="12"/>
      <c r="W75" s="12"/>
      <c r="X75" s="21">
        <v>3425231</v>
      </c>
      <c r="Y75" s="12">
        <v>4800062181</v>
      </c>
      <c r="Z75" s="12" t="s">
        <v>479</v>
      </c>
      <c r="AA75" s="15">
        <v>45351</v>
      </c>
    </row>
    <row r="76" spans="1:27" x14ac:dyDescent="0.35">
      <c r="A76" s="12">
        <v>800203189</v>
      </c>
      <c r="B76" s="13" t="s">
        <v>14</v>
      </c>
      <c r="C76" s="14" t="s">
        <v>15</v>
      </c>
      <c r="D76" s="17">
        <v>13684</v>
      </c>
      <c r="E76" s="17" t="s">
        <v>236</v>
      </c>
      <c r="F76" s="17" t="s">
        <v>379</v>
      </c>
      <c r="G76" s="15">
        <v>45245</v>
      </c>
      <c r="H76" s="12"/>
      <c r="I76" s="15">
        <v>45245.839709872685</v>
      </c>
      <c r="J76" s="21">
        <v>14018000</v>
      </c>
      <c r="K76" s="21">
        <v>14018000</v>
      </c>
      <c r="L76" s="32" t="s">
        <v>482</v>
      </c>
      <c r="M76" s="12" t="s">
        <v>452</v>
      </c>
      <c r="N76" s="21">
        <v>14018000</v>
      </c>
      <c r="O76" s="21">
        <v>0</v>
      </c>
      <c r="P76" s="21">
        <v>0</v>
      </c>
      <c r="Q76" s="21"/>
      <c r="R76" s="21"/>
      <c r="S76" s="21">
        <v>14018000</v>
      </c>
      <c r="T76" s="21">
        <v>0</v>
      </c>
      <c r="U76" s="21">
        <v>14018000</v>
      </c>
      <c r="V76" s="12"/>
      <c r="W76" s="12"/>
      <c r="X76" s="21">
        <v>13575031</v>
      </c>
      <c r="Y76" s="12">
        <v>4800062181</v>
      </c>
      <c r="Z76" s="12" t="s">
        <v>479</v>
      </c>
      <c r="AA76" s="15">
        <v>45351</v>
      </c>
    </row>
    <row r="77" spans="1:27" x14ac:dyDescent="0.35">
      <c r="A77" s="12">
        <v>800203189</v>
      </c>
      <c r="B77" s="13" t="s">
        <v>14</v>
      </c>
      <c r="C77" s="14" t="s">
        <v>15</v>
      </c>
      <c r="D77" s="17">
        <v>13683</v>
      </c>
      <c r="E77" s="17" t="s">
        <v>237</v>
      </c>
      <c r="F77" s="17" t="s">
        <v>380</v>
      </c>
      <c r="G77" s="15">
        <v>45245</v>
      </c>
      <c r="H77" s="12"/>
      <c r="I77" s="15">
        <v>45245.837269826392</v>
      </c>
      <c r="J77" s="21">
        <v>3678671</v>
      </c>
      <c r="K77" s="21">
        <v>3678671</v>
      </c>
      <c r="L77" s="32" t="s">
        <v>482</v>
      </c>
      <c r="M77" s="12" t="s">
        <v>452</v>
      </c>
      <c r="N77" s="21">
        <v>16050000</v>
      </c>
      <c r="O77" s="21">
        <v>0</v>
      </c>
      <c r="P77" s="21">
        <v>0</v>
      </c>
      <c r="Q77" s="21"/>
      <c r="R77" s="21"/>
      <c r="S77" s="21">
        <v>16050000</v>
      </c>
      <c r="T77" s="21">
        <v>0</v>
      </c>
      <c r="U77" s="21">
        <v>16050000</v>
      </c>
      <c r="V77" s="12"/>
      <c r="W77" s="12"/>
      <c r="X77" s="21">
        <v>15542820</v>
      </c>
      <c r="Y77" s="12">
        <v>4800062181</v>
      </c>
      <c r="Z77" s="12" t="s">
        <v>479</v>
      </c>
      <c r="AA77" s="15">
        <v>45351</v>
      </c>
    </row>
    <row r="78" spans="1:27" x14ac:dyDescent="0.35">
      <c r="A78" s="12">
        <v>800203189</v>
      </c>
      <c r="B78" s="13" t="s">
        <v>14</v>
      </c>
      <c r="C78" s="14" t="s">
        <v>15</v>
      </c>
      <c r="D78" s="17">
        <v>13682</v>
      </c>
      <c r="E78" s="17" t="s">
        <v>238</v>
      </c>
      <c r="F78" s="17" t="s">
        <v>381</v>
      </c>
      <c r="G78" s="15">
        <v>45245</v>
      </c>
      <c r="H78" s="12"/>
      <c r="I78" s="15">
        <v>45245.835147372687</v>
      </c>
      <c r="J78" s="21">
        <v>19880776</v>
      </c>
      <c r="K78" s="21">
        <v>19880776</v>
      </c>
      <c r="L78" s="32" t="s">
        <v>482</v>
      </c>
      <c r="M78" s="12" t="s">
        <v>452</v>
      </c>
      <c r="N78" s="21">
        <v>19946600</v>
      </c>
      <c r="O78" s="21">
        <v>0</v>
      </c>
      <c r="P78" s="21">
        <v>0</v>
      </c>
      <c r="Q78" s="21"/>
      <c r="R78" s="21"/>
      <c r="S78" s="21">
        <v>19946600</v>
      </c>
      <c r="T78" s="21">
        <v>0</v>
      </c>
      <c r="U78" s="21">
        <v>19946600</v>
      </c>
      <c r="V78" s="12"/>
      <c r="W78" s="12"/>
      <c r="X78" s="21">
        <v>19316287</v>
      </c>
      <c r="Y78" s="12">
        <v>4800062181</v>
      </c>
      <c r="Z78" s="12" t="s">
        <v>479</v>
      </c>
      <c r="AA78" s="15">
        <v>45351</v>
      </c>
    </row>
    <row r="79" spans="1:27" x14ac:dyDescent="0.35">
      <c r="A79" s="12">
        <v>800203189</v>
      </c>
      <c r="B79" s="13" t="s">
        <v>14</v>
      </c>
      <c r="C79" s="14" t="s">
        <v>15</v>
      </c>
      <c r="D79" s="17">
        <v>13824</v>
      </c>
      <c r="E79" s="17" t="s">
        <v>239</v>
      </c>
      <c r="F79" s="17" t="s">
        <v>382</v>
      </c>
      <c r="G79" s="15">
        <v>45267</v>
      </c>
      <c r="H79" s="12"/>
      <c r="I79" s="15">
        <v>45273.402848148151</v>
      </c>
      <c r="J79" s="21">
        <v>39825</v>
      </c>
      <c r="K79" s="21">
        <v>39825</v>
      </c>
      <c r="L79" s="32" t="s">
        <v>482</v>
      </c>
      <c r="M79" s="12" t="s">
        <v>452</v>
      </c>
      <c r="N79" s="21">
        <v>45000</v>
      </c>
      <c r="O79" s="21">
        <v>0</v>
      </c>
      <c r="P79" s="21">
        <v>0</v>
      </c>
      <c r="Q79" s="21"/>
      <c r="R79" s="21"/>
      <c r="S79" s="21">
        <v>45000</v>
      </c>
      <c r="T79" s="21">
        <v>0</v>
      </c>
      <c r="U79" s="21">
        <v>45000</v>
      </c>
      <c r="V79" s="12"/>
      <c r="W79" s="12"/>
      <c r="X79" s="21">
        <v>39528</v>
      </c>
      <c r="Y79" s="12">
        <v>2201490831</v>
      </c>
      <c r="Z79" s="12" t="s">
        <v>480</v>
      </c>
      <c r="AA79" s="15">
        <v>45351</v>
      </c>
    </row>
    <row r="80" spans="1:27" x14ac:dyDescent="0.35">
      <c r="A80" s="12">
        <v>800203189</v>
      </c>
      <c r="B80" s="13" t="s">
        <v>14</v>
      </c>
      <c r="C80" s="14" t="s">
        <v>15</v>
      </c>
      <c r="D80" s="17">
        <v>13834</v>
      </c>
      <c r="E80" s="17" t="s">
        <v>240</v>
      </c>
      <c r="F80" s="17" t="s">
        <v>383</v>
      </c>
      <c r="G80" s="15">
        <v>45272</v>
      </c>
      <c r="H80" s="12"/>
      <c r="I80" s="15">
        <v>45273.446588194442</v>
      </c>
      <c r="J80" s="21">
        <v>45000</v>
      </c>
      <c r="K80" s="21">
        <v>45000</v>
      </c>
      <c r="L80" s="12" t="s">
        <v>484</v>
      </c>
      <c r="M80" s="12" t="s">
        <v>453</v>
      </c>
      <c r="N80" s="21">
        <v>0</v>
      </c>
      <c r="O80" s="21">
        <v>45000</v>
      </c>
      <c r="P80" s="21">
        <v>0</v>
      </c>
      <c r="Q80" s="21" t="s">
        <v>497</v>
      </c>
      <c r="R80" s="21" t="s">
        <v>510</v>
      </c>
      <c r="S80" s="21">
        <v>0</v>
      </c>
      <c r="T80" s="21">
        <v>0</v>
      </c>
      <c r="U80" s="21">
        <v>0</v>
      </c>
      <c r="V80" s="12"/>
      <c r="W80" s="12"/>
      <c r="X80" s="21">
        <v>0</v>
      </c>
      <c r="Y80" s="12"/>
      <c r="Z80" s="12"/>
      <c r="AA80" s="15">
        <v>45351</v>
      </c>
    </row>
    <row r="81" spans="1:27" x14ac:dyDescent="0.35">
      <c r="A81" s="12">
        <v>800203189</v>
      </c>
      <c r="B81" s="13" t="s">
        <v>14</v>
      </c>
      <c r="C81" s="14" t="s">
        <v>15</v>
      </c>
      <c r="D81" s="17">
        <v>13963</v>
      </c>
      <c r="E81" s="17" t="s">
        <v>241</v>
      </c>
      <c r="F81" s="17" t="s">
        <v>384</v>
      </c>
      <c r="G81" s="15">
        <v>45302</v>
      </c>
      <c r="H81" s="12"/>
      <c r="I81" s="15">
        <v>45323.291666666664</v>
      </c>
      <c r="J81" s="21">
        <v>150000</v>
      </c>
      <c r="K81" s="21">
        <v>150000</v>
      </c>
      <c r="L81" s="32" t="s">
        <v>482</v>
      </c>
      <c r="M81" s="12" t="s">
        <v>452</v>
      </c>
      <c r="N81" s="21">
        <v>150000</v>
      </c>
      <c r="O81" s="21">
        <v>0</v>
      </c>
      <c r="P81" s="21">
        <v>0</v>
      </c>
      <c r="Q81" s="21"/>
      <c r="R81" s="21"/>
      <c r="S81" s="21">
        <v>150000</v>
      </c>
      <c r="T81" s="21">
        <v>0</v>
      </c>
      <c r="U81" s="21">
        <v>150000</v>
      </c>
      <c r="V81" s="12"/>
      <c r="W81" s="12"/>
      <c r="X81" s="21">
        <v>149010</v>
      </c>
      <c r="Y81" s="12">
        <v>2201490843</v>
      </c>
      <c r="Z81" s="12" t="s">
        <v>480</v>
      </c>
      <c r="AA81" s="15">
        <v>45351</v>
      </c>
    </row>
    <row r="82" spans="1:27" x14ac:dyDescent="0.35">
      <c r="A82" s="12">
        <v>800203189</v>
      </c>
      <c r="B82" s="13" t="s">
        <v>14</v>
      </c>
      <c r="C82" s="14" t="s">
        <v>15</v>
      </c>
      <c r="D82" s="17">
        <v>13958</v>
      </c>
      <c r="E82" s="17" t="s">
        <v>242</v>
      </c>
      <c r="F82" s="17" t="s">
        <v>385</v>
      </c>
      <c r="G82" s="15">
        <v>45302</v>
      </c>
      <c r="H82" s="12"/>
      <c r="I82" s="15">
        <v>45306.757284872685</v>
      </c>
      <c r="J82" s="21">
        <v>45000</v>
      </c>
      <c r="K82" s="21">
        <v>45000</v>
      </c>
      <c r="L82" s="12" t="s">
        <v>506</v>
      </c>
      <c r="M82" s="12" t="s">
        <v>452</v>
      </c>
      <c r="N82" s="21">
        <v>45000</v>
      </c>
      <c r="O82" s="21">
        <v>0</v>
      </c>
      <c r="P82" s="21">
        <v>0</v>
      </c>
      <c r="Q82" s="21"/>
      <c r="R82" s="21"/>
      <c r="S82" s="21">
        <v>45000</v>
      </c>
      <c r="T82" s="21">
        <v>0</v>
      </c>
      <c r="U82" s="21">
        <v>45000</v>
      </c>
      <c r="V82" s="21">
        <v>44703</v>
      </c>
      <c r="W82" s="12">
        <v>1222384518</v>
      </c>
      <c r="X82" s="21">
        <v>0</v>
      </c>
      <c r="Y82" s="12"/>
      <c r="Z82" s="12"/>
      <c r="AA82" s="15">
        <v>45351</v>
      </c>
    </row>
    <row r="83" spans="1:27" x14ac:dyDescent="0.35">
      <c r="A83" s="12">
        <v>800203189</v>
      </c>
      <c r="B83" s="13" t="s">
        <v>14</v>
      </c>
      <c r="C83" s="14" t="s">
        <v>15</v>
      </c>
      <c r="D83" s="17">
        <v>13959</v>
      </c>
      <c r="E83" s="17" t="s">
        <v>243</v>
      </c>
      <c r="F83" s="17" t="s">
        <v>386</v>
      </c>
      <c r="G83" s="15">
        <v>45302</v>
      </c>
      <c r="H83" s="12"/>
      <c r="I83" s="15">
        <v>45306.761198576387</v>
      </c>
      <c r="J83" s="21">
        <v>45000</v>
      </c>
      <c r="K83" s="21">
        <v>45000</v>
      </c>
      <c r="L83" s="32" t="s">
        <v>482</v>
      </c>
      <c r="M83" s="12" t="s">
        <v>452</v>
      </c>
      <c r="N83" s="21">
        <v>45000</v>
      </c>
      <c r="O83" s="21">
        <v>0</v>
      </c>
      <c r="P83" s="21">
        <v>0</v>
      </c>
      <c r="Q83" s="21"/>
      <c r="R83" s="21"/>
      <c r="S83" s="21">
        <v>45000</v>
      </c>
      <c r="T83" s="21">
        <v>0</v>
      </c>
      <c r="U83" s="21">
        <v>45000</v>
      </c>
      <c r="V83" s="12"/>
      <c r="W83" s="12"/>
      <c r="X83" s="21">
        <v>44703</v>
      </c>
      <c r="Y83" s="12">
        <v>2201490843</v>
      </c>
      <c r="Z83" s="12" t="s">
        <v>480</v>
      </c>
      <c r="AA83" s="15">
        <v>45351</v>
      </c>
    </row>
    <row r="84" spans="1:27" x14ac:dyDescent="0.35">
      <c r="A84" s="12">
        <v>800203189</v>
      </c>
      <c r="B84" s="13" t="s">
        <v>14</v>
      </c>
      <c r="C84" s="14" t="s">
        <v>15</v>
      </c>
      <c r="D84" s="17">
        <v>13956</v>
      </c>
      <c r="E84" s="17" t="s">
        <v>244</v>
      </c>
      <c r="F84" s="17" t="s">
        <v>387</v>
      </c>
      <c r="G84" s="15">
        <v>45302</v>
      </c>
      <c r="H84" s="12"/>
      <c r="I84" s="15">
        <v>45306.74854158565</v>
      </c>
      <c r="J84" s="21">
        <v>45000</v>
      </c>
      <c r="K84" s="21">
        <v>45000</v>
      </c>
      <c r="L84" s="12" t="s">
        <v>484</v>
      </c>
      <c r="M84" s="12" t="s">
        <v>453</v>
      </c>
      <c r="N84" s="21">
        <v>0</v>
      </c>
      <c r="O84" s="21">
        <v>45000</v>
      </c>
      <c r="P84" s="21">
        <v>0</v>
      </c>
      <c r="Q84" s="21" t="s">
        <v>498</v>
      </c>
      <c r="R84" s="21" t="s">
        <v>509</v>
      </c>
      <c r="S84" s="21">
        <v>0</v>
      </c>
      <c r="T84" s="21">
        <v>0</v>
      </c>
      <c r="U84" s="21">
        <v>0</v>
      </c>
      <c r="V84" s="12"/>
      <c r="W84" s="12"/>
      <c r="X84" s="21">
        <v>0</v>
      </c>
      <c r="Y84" s="12"/>
      <c r="Z84" s="12"/>
      <c r="AA84" s="15">
        <v>45351</v>
      </c>
    </row>
    <row r="85" spans="1:27" x14ac:dyDescent="0.35">
      <c r="A85" s="12">
        <v>800203189</v>
      </c>
      <c r="B85" s="13" t="s">
        <v>14</v>
      </c>
      <c r="C85" s="14" t="s">
        <v>15</v>
      </c>
      <c r="D85" s="17">
        <v>13960</v>
      </c>
      <c r="E85" s="17" t="s">
        <v>245</v>
      </c>
      <c r="F85" s="17" t="s">
        <v>388</v>
      </c>
      <c r="G85" s="15">
        <v>45302</v>
      </c>
      <c r="H85" s="12"/>
      <c r="I85" s="15">
        <v>45306.763178738423</v>
      </c>
      <c r="J85" s="21">
        <v>45000</v>
      </c>
      <c r="K85" s="21">
        <v>45000</v>
      </c>
      <c r="L85" s="12" t="s">
        <v>506</v>
      </c>
      <c r="M85" s="12" t="s">
        <v>452</v>
      </c>
      <c r="N85" s="21">
        <v>45000</v>
      </c>
      <c r="O85" s="21">
        <v>0</v>
      </c>
      <c r="P85" s="21">
        <v>0</v>
      </c>
      <c r="Q85" s="21"/>
      <c r="R85" s="21"/>
      <c r="S85" s="21">
        <v>45000</v>
      </c>
      <c r="T85" s="21">
        <v>0</v>
      </c>
      <c r="U85" s="21">
        <v>45000</v>
      </c>
      <c r="V85" s="21">
        <v>44703</v>
      </c>
      <c r="W85" s="12">
        <v>1222384519</v>
      </c>
      <c r="X85" s="21">
        <v>0</v>
      </c>
      <c r="Y85" s="12"/>
      <c r="Z85" s="12"/>
      <c r="AA85" s="15">
        <v>45351</v>
      </c>
    </row>
    <row r="86" spans="1:27" x14ac:dyDescent="0.35">
      <c r="A86" s="12">
        <v>800203189</v>
      </c>
      <c r="B86" s="13" t="s">
        <v>14</v>
      </c>
      <c r="C86" s="14" t="s">
        <v>15</v>
      </c>
      <c r="D86" s="17">
        <v>13961</v>
      </c>
      <c r="E86" s="17" t="s">
        <v>246</v>
      </c>
      <c r="F86" s="17" t="s">
        <v>389</v>
      </c>
      <c r="G86" s="15">
        <v>45302</v>
      </c>
      <c r="H86" s="12"/>
      <c r="I86" s="15">
        <v>45306.765022534724</v>
      </c>
      <c r="J86" s="21">
        <v>34650</v>
      </c>
      <c r="K86" s="21">
        <v>34650</v>
      </c>
      <c r="L86" s="12" t="s">
        <v>506</v>
      </c>
      <c r="M86" s="12" t="s">
        <v>452</v>
      </c>
      <c r="N86" s="21">
        <v>34650</v>
      </c>
      <c r="O86" s="21">
        <v>0</v>
      </c>
      <c r="P86" s="21">
        <v>0</v>
      </c>
      <c r="Q86" s="21"/>
      <c r="R86" s="21"/>
      <c r="S86" s="21">
        <v>34650</v>
      </c>
      <c r="T86" s="21">
        <v>0</v>
      </c>
      <c r="U86" s="21">
        <v>34650</v>
      </c>
      <c r="V86" s="12"/>
      <c r="W86" s="12"/>
      <c r="X86" s="21">
        <v>0</v>
      </c>
      <c r="Y86" s="12"/>
      <c r="Z86" s="12"/>
      <c r="AA86" s="15">
        <v>45351</v>
      </c>
    </row>
    <row r="87" spans="1:27" x14ac:dyDescent="0.35">
      <c r="A87" s="12">
        <v>800203189</v>
      </c>
      <c r="B87" s="13" t="s">
        <v>14</v>
      </c>
      <c r="C87" s="14" t="s">
        <v>15</v>
      </c>
      <c r="D87" s="17">
        <v>13943</v>
      </c>
      <c r="E87" s="17" t="s">
        <v>247</v>
      </c>
      <c r="F87" s="17" t="s">
        <v>390</v>
      </c>
      <c r="G87" s="15">
        <v>45302</v>
      </c>
      <c r="H87" s="12"/>
      <c r="I87" s="15">
        <v>45306.708529826392</v>
      </c>
      <c r="J87" s="21">
        <v>575250</v>
      </c>
      <c r="K87" s="21">
        <v>575250</v>
      </c>
      <c r="L87" s="32" t="s">
        <v>482</v>
      </c>
      <c r="M87" s="12" t="s">
        <v>452</v>
      </c>
      <c r="N87" s="21">
        <v>650000</v>
      </c>
      <c r="O87" s="21">
        <v>0</v>
      </c>
      <c r="P87" s="21">
        <v>0</v>
      </c>
      <c r="Q87" s="21"/>
      <c r="R87" s="21"/>
      <c r="S87" s="21">
        <v>650000</v>
      </c>
      <c r="T87" s="21">
        <v>0</v>
      </c>
      <c r="U87" s="21">
        <v>650000</v>
      </c>
      <c r="V87" s="12"/>
      <c r="W87" s="12"/>
      <c r="X87" s="21">
        <v>570960</v>
      </c>
      <c r="Y87" s="12">
        <v>2201490831</v>
      </c>
      <c r="Z87" s="12" t="s">
        <v>480</v>
      </c>
      <c r="AA87" s="15">
        <v>45351</v>
      </c>
    </row>
    <row r="88" spans="1:27" x14ac:dyDescent="0.35">
      <c r="A88" s="12">
        <v>800203189</v>
      </c>
      <c r="B88" s="13" t="s">
        <v>14</v>
      </c>
      <c r="C88" s="14" t="s">
        <v>15</v>
      </c>
      <c r="D88" s="17">
        <v>13962</v>
      </c>
      <c r="E88" s="17" t="s">
        <v>248</v>
      </c>
      <c r="F88" s="17" t="s">
        <v>391</v>
      </c>
      <c r="G88" s="15">
        <v>45302</v>
      </c>
      <c r="H88" s="12"/>
      <c r="I88" s="15">
        <v>45306.767892627315</v>
      </c>
      <c r="J88" s="21">
        <v>45000</v>
      </c>
      <c r="K88" s="21">
        <v>45000</v>
      </c>
      <c r="L88" s="32" t="s">
        <v>482</v>
      </c>
      <c r="M88" s="12" t="s">
        <v>452</v>
      </c>
      <c r="N88" s="21">
        <v>45000</v>
      </c>
      <c r="O88" s="21">
        <v>0</v>
      </c>
      <c r="P88" s="21">
        <v>0</v>
      </c>
      <c r="Q88" s="21"/>
      <c r="R88" s="21"/>
      <c r="S88" s="21">
        <v>45000</v>
      </c>
      <c r="T88" s="21">
        <v>0</v>
      </c>
      <c r="U88" s="21">
        <v>45000</v>
      </c>
      <c r="V88" s="12"/>
      <c r="W88" s="12"/>
      <c r="X88" s="21">
        <v>44703</v>
      </c>
      <c r="Y88" s="12">
        <v>2201490843</v>
      </c>
      <c r="Z88" s="12" t="s">
        <v>480</v>
      </c>
      <c r="AA88" s="15">
        <v>45351</v>
      </c>
    </row>
    <row r="89" spans="1:27" x14ac:dyDescent="0.35">
      <c r="A89" s="12">
        <v>800203189</v>
      </c>
      <c r="B89" s="13" t="s">
        <v>14</v>
      </c>
      <c r="C89" s="14" t="s">
        <v>15</v>
      </c>
      <c r="D89" s="17">
        <v>13955</v>
      </c>
      <c r="E89" s="17" t="s">
        <v>249</v>
      </c>
      <c r="F89" s="17" t="s">
        <v>392</v>
      </c>
      <c r="G89" s="15">
        <v>45302</v>
      </c>
      <c r="H89" s="12"/>
      <c r="I89" s="15">
        <v>45306.746159756942</v>
      </c>
      <c r="J89" s="21">
        <v>45000</v>
      </c>
      <c r="K89" s="21">
        <v>45000</v>
      </c>
      <c r="L89" s="12" t="s">
        <v>506</v>
      </c>
      <c r="M89" s="12" t="s">
        <v>452</v>
      </c>
      <c r="N89" s="21">
        <v>45000</v>
      </c>
      <c r="O89" s="21">
        <v>0</v>
      </c>
      <c r="P89" s="21">
        <v>0</v>
      </c>
      <c r="Q89" s="21"/>
      <c r="R89" s="21"/>
      <c r="S89" s="21">
        <v>45000</v>
      </c>
      <c r="T89" s="21">
        <v>0</v>
      </c>
      <c r="U89" s="21">
        <v>45000</v>
      </c>
      <c r="V89" s="21">
        <v>44703</v>
      </c>
      <c r="W89" s="12">
        <v>1222384517</v>
      </c>
      <c r="X89" s="21">
        <v>0</v>
      </c>
      <c r="Y89" s="12"/>
      <c r="Z89" s="12"/>
      <c r="AA89" s="15">
        <v>45351</v>
      </c>
    </row>
    <row r="90" spans="1:27" x14ac:dyDescent="0.35">
      <c r="A90" s="12">
        <v>800203189</v>
      </c>
      <c r="B90" s="13" t="s">
        <v>14</v>
      </c>
      <c r="C90" s="14" t="s">
        <v>15</v>
      </c>
      <c r="D90" s="17">
        <v>13957</v>
      </c>
      <c r="E90" s="17" t="s">
        <v>250</v>
      </c>
      <c r="F90" s="17" t="s">
        <v>393</v>
      </c>
      <c r="G90" s="15">
        <v>45302</v>
      </c>
      <c r="H90" s="12"/>
      <c r="I90" s="15">
        <v>45306.750213657404</v>
      </c>
      <c r="J90" s="21">
        <v>45000</v>
      </c>
      <c r="K90" s="21">
        <v>45000</v>
      </c>
      <c r="L90" s="32" t="s">
        <v>482</v>
      </c>
      <c r="M90" s="12" t="s">
        <v>452</v>
      </c>
      <c r="N90" s="21">
        <v>45000</v>
      </c>
      <c r="O90" s="21">
        <v>0</v>
      </c>
      <c r="P90" s="21">
        <v>0</v>
      </c>
      <c r="Q90" s="21"/>
      <c r="R90" s="21"/>
      <c r="S90" s="21">
        <v>45000</v>
      </c>
      <c r="T90" s="21">
        <v>0</v>
      </c>
      <c r="U90" s="21">
        <v>45000</v>
      </c>
      <c r="V90" s="12"/>
      <c r="W90" s="12"/>
      <c r="X90" s="21">
        <v>44703</v>
      </c>
      <c r="Y90" s="12">
        <v>2201490843</v>
      </c>
      <c r="Z90" s="12" t="s">
        <v>480</v>
      </c>
      <c r="AA90" s="15">
        <v>45351</v>
      </c>
    </row>
    <row r="91" spans="1:27" x14ac:dyDescent="0.35">
      <c r="A91" s="12">
        <v>800203189</v>
      </c>
      <c r="B91" s="13" t="s">
        <v>14</v>
      </c>
      <c r="C91" s="14" t="s">
        <v>15</v>
      </c>
      <c r="D91" s="17">
        <v>14087</v>
      </c>
      <c r="E91" s="17" t="s">
        <v>251</v>
      </c>
      <c r="F91" s="17" t="s">
        <v>394</v>
      </c>
      <c r="G91" s="15">
        <v>45329</v>
      </c>
      <c r="H91" s="12"/>
      <c r="I91" s="15">
        <v>45336.476472916664</v>
      </c>
      <c r="J91" s="21">
        <v>125000</v>
      </c>
      <c r="K91" s="21">
        <v>125000</v>
      </c>
      <c r="L91" s="12" t="s">
        <v>506</v>
      </c>
      <c r="M91" s="12" t="s">
        <v>452</v>
      </c>
      <c r="N91" s="21">
        <v>125000</v>
      </c>
      <c r="O91" s="21">
        <v>0</v>
      </c>
      <c r="P91" s="21">
        <v>0</v>
      </c>
      <c r="Q91" s="21"/>
      <c r="R91" s="21"/>
      <c r="S91" s="21">
        <v>125000</v>
      </c>
      <c r="T91" s="21">
        <v>0</v>
      </c>
      <c r="U91" s="21">
        <v>125000</v>
      </c>
      <c r="V91" s="21">
        <v>124175</v>
      </c>
      <c r="W91" s="12">
        <v>1222397198</v>
      </c>
      <c r="X91" s="21">
        <v>0</v>
      </c>
      <c r="Y91" s="12"/>
      <c r="Z91" s="12"/>
      <c r="AA91" s="15">
        <v>45351</v>
      </c>
    </row>
    <row r="92" spans="1:27" x14ac:dyDescent="0.35">
      <c r="A92" s="12">
        <v>800203189</v>
      </c>
      <c r="B92" s="13" t="s">
        <v>14</v>
      </c>
      <c r="C92" s="14" t="s">
        <v>15</v>
      </c>
      <c r="D92" s="17">
        <v>14084</v>
      </c>
      <c r="E92" s="17" t="s">
        <v>252</v>
      </c>
      <c r="F92" s="17" t="s">
        <v>395</v>
      </c>
      <c r="G92" s="15">
        <v>45329</v>
      </c>
      <c r="H92" s="12"/>
      <c r="I92" s="15">
        <v>45335.636682986114</v>
      </c>
      <c r="J92" s="21">
        <v>24000</v>
      </c>
      <c r="K92" s="21">
        <v>24000</v>
      </c>
      <c r="L92" s="32" t="s">
        <v>482</v>
      </c>
      <c r="M92" s="12" t="s">
        <v>452</v>
      </c>
      <c r="N92" s="21">
        <v>24000</v>
      </c>
      <c r="O92" s="21">
        <v>0</v>
      </c>
      <c r="P92" s="21">
        <v>0</v>
      </c>
      <c r="Q92" s="21"/>
      <c r="R92" s="21"/>
      <c r="S92" s="21">
        <v>24000</v>
      </c>
      <c r="T92" s="21">
        <v>0</v>
      </c>
      <c r="U92" s="21">
        <v>24000</v>
      </c>
      <c r="V92" s="12"/>
      <c r="W92" s="12"/>
      <c r="X92" s="21">
        <v>23842</v>
      </c>
      <c r="Y92" s="12">
        <v>2201490831</v>
      </c>
      <c r="Z92" s="12" t="s">
        <v>480</v>
      </c>
      <c r="AA92" s="15">
        <v>45351</v>
      </c>
    </row>
    <row r="93" spans="1:27" x14ac:dyDescent="0.35">
      <c r="A93" s="12">
        <v>800203189</v>
      </c>
      <c r="B93" s="13" t="s">
        <v>14</v>
      </c>
      <c r="C93" s="14" t="s">
        <v>15</v>
      </c>
      <c r="D93" s="17">
        <v>14085</v>
      </c>
      <c r="E93" s="17" t="s">
        <v>253</v>
      </c>
      <c r="F93" s="17" t="s">
        <v>396</v>
      </c>
      <c r="G93" s="15">
        <v>45329</v>
      </c>
      <c r="H93" s="12"/>
      <c r="I93" s="15">
        <v>45335.644860219909</v>
      </c>
      <c r="J93" s="21">
        <v>52000</v>
      </c>
      <c r="K93" s="21">
        <v>52000</v>
      </c>
      <c r="L93" s="32" t="s">
        <v>482</v>
      </c>
      <c r="M93" s="12" t="s">
        <v>452</v>
      </c>
      <c r="N93" s="21">
        <v>52000</v>
      </c>
      <c r="O93" s="21">
        <v>0</v>
      </c>
      <c r="P93" s="21">
        <v>0</v>
      </c>
      <c r="Q93" s="21"/>
      <c r="R93" s="21"/>
      <c r="S93" s="21">
        <v>52000</v>
      </c>
      <c r="T93" s="21">
        <v>0</v>
      </c>
      <c r="U93" s="21">
        <v>52000</v>
      </c>
      <c r="V93" s="12"/>
      <c r="W93" s="12"/>
      <c r="X93" s="21">
        <v>51657</v>
      </c>
      <c r="Y93" s="12">
        <v>2201490831</v>
      </c>
      <c r="Z93" s="12" t="s">
        <v>480</v>
      </c>
      <c r="AA93" s="15">
        <v>45351</v>
      </c>
    </row>
    <row r="94" spans="1:27" x14ac:dyDescent="0.35">
      <c r="A94" s="12">
        <v>800203189</v>
      </c>
      <c r="B94" s="13" t="s">
        <v>14</v>
      </c>
      <c r="C94" s="14" t="s">
        <v>15</v>
      </c>
      <c r="D94" s="17">
        <v>14086</v>
      </c>
      <c r="E94" s="17" t="s">
        <v>254</v>
      </c>
      <c r="F94" s="17" t="s">
        <v>397</v>
      </c>
      <c r="G94" s="15">
        <v>45329</v>
      </c>
      <c r="H94" s="12"/>
      <c r="I94" s="15">
        <v>0</v>
      </c>
      <c r="J94" s="21">
        <v>104000</v>
      </c>
      <c r="K94" s="21">
        <v>104000</v>
      </c>
      <c r="L94" s="12" t="s">
        <v>483</v>
      </c>
      <c r="M94" s="12" t="s">
        <v>455</v>
      </c>
      <c r="N94" s="21">
        <v>0</v>
      </c>
      <c r="O94" s="21">
        <v>0</v>
      </c>
      <c r="P94" s="21">
        <v>0</v>
      </c>
      <c r="Q94" s="21"/>
      <c r="R94" s="21"/>
      <c r="S94" s="21">
        <v>0</v>
      </c>
      <c r="T94" s="21">
        <v>0</v>
      </c>
      <c r="U94" s="21">
        <v>0</v>
      </c>
      <c r="V94" s="12"/>
      <c r="W94" s="12"/>
      <c r="X94" s="21">
        <v>0</v>
      </c>
      <c r="Y94" s="12"/>
      <c r="Z94" s="12"/>
      <c r="AA94" s="15">
        <v>45351</v>
      </c>
    </row>
    <row r="95" spans="1:27" x14ac:dyDescent="0.35">
      <c r="A95" s="12">
        <v>800203189</v>
      </c>
      <c r="B95" s="13" t="s">
        <v>14</v>
      </c>
      <c r="C95" s="14" t="s">
        <v>15</v>
      </c>
      <c r="D95" s="17">
        <v>14083</v>
      </c>
      <c r="E95" s="17" t="s">
        <v>255</v>
      </c>
      <c r="F95" s="17" t="s">
        <v>398</v>
      </c>
      <c r="G95" s="15">
        <v>45329</v>
      </c>
      <c r="H95" s="12"/>
      <c r="I95" s="15">
        <v>45335.62987060185</v>
      </c>
      <c r="J95" s="21">
        <v>52000</v>
      </c>
      <c r="K95" s="21">
        <v>52000</v>
      </c>
      <c r="L95" s="32" t="s">
        <v>482</v>
      </c>
      <c r="M95" s="12" t="s">
        <v>452</v>
      </c>
      <c r="N95" s="21">
        <v>52000</v>
      </c>
      <c r="O95" s="21">
        <v>0</v>
      </c>
      <c r="P95" s="21">
        <v>0</v>
      </c>
      <c r="Q95" s="21"/>
      <c r="R95" s="21"/>
      <c r="S95" s="21">
        <v>52000</v>
      </c>
      <c r="T95" s="21">
        <v>0</v>
      </c>
      <c r="U95" s="21">
        <v>52000</v>
      </c>
      <c r="V95" s="12"/>
      <c r="W95" s="12"/>
      <c r="X95" s="21">
        <v>51657</v>
      </c>
      <c r="Y95" s="12">
        <v>2201490831</v>
      </c>
      <c r="Z95" s="12" t="s">
        <v>480</v>
      </c>
      <c r="AA95" s="15">
        <v>45351</v>
      </c>
    </row>
    <row r="96" spans="1:27" x14ac:dyDescent="0.35">
      <c r="A96" s="12">
        <v>800203189</v>
      </c>
      <c r="B96" s="13" t="s">
        <v>14</v>
      </c>
      <c r="C96" s="14" t="s">
        <v>15</v>
      </c>
      <c r="D96" s="17">
        <v>14098</v>
      </c>
      <c r="E96" s="17" t="s">
        <v>256</v>
      </c>
      <c r="F96" s="17" t="s">
        <v>399</v>
      </c>
      <c r="G96" s="15">
        <v>45330</v>
      </c>
      <c r="H96" s="12"/>
      <c r="I96" s="15">
        <v>45337.610775960646</v>
      </c>
      <c r="J96" s="21">
        <v>125000</v>
      </c>
      <c r="K96" s="21">
        <v>125000</v>
      </c>
      <c r="L96" s="32" t="s">
        <v>482</v>
      </c>
      <c r="M96" s="12" t="s">
        <v>452</v>
      </c>
      <c r="N96" s="21">
        <v>125000</v>
      </c>
      <c r="O96" s="21">
        <v>0</v>
      </c>
      <c r="P96" s="21">
        <v>0</v>
      </c>
      <c r="Q96" s="21"/>
      <c r="R96" s="21"/>
      <c r="S96" s="21">
        <v>125000</v>
      </c>
      <c r="T96" s="21">
        <v>0</v>
      </c>
      <c r="U96" s="21">
        <v>125000</v>
      </c>
      <c r="V96" s="12"/>
      <c r="W96" s="12"/>
      <c r="X96" s="21">
        <v>124175</v>
      </c>
      <c r="Y96" s="12">
        <v>2201490831</v>
      </c>
      <c r="Z96" s="12" t="s">
        <v>480</v>
      </c>
      <c r="AA96" s="15">
        <v>45351</v>
      </c>
    </row>
    <row r="97" spans="1:27" x14ac:dyDescent="0.35">
      <c r="A97" s="12">
        <v>800203189</v>
      </c>
      <c r="B97" s="13" t="s">
        <v>14</v>
      </c>
      <c r="C97" s="14" t="s">
        <v>15</v>
      </c>
      <c r="D97" s="17">
        <v>14104</v>
      </c>
      <c r="E97" s="17" t="s">
        <v>257</v>
      </c>
      <c r="F97" s="17" t="s">
        <v>400</v>
      </c>
      <c r="G97" s="15">
        <v>45330</v>
      </c>
      <c r="H97" s="12"/>
      <c r="I97" s="15">
        <v>45337.618496064817</v>
      </c>
      <c r="J97" s="21">
        <v>110000</v>
      </c>
      <c r="K97" s="21">
        <v>110000</v>
      </c>
      <c r="L97" s="32" t="s">
        <v>482</v>
      </c>
      <c r="M97" s="12" t="s">
        <v>452</v>
      </c>
      <c r="N97" s="21">
        <v>110000</v>
      </c>
      <c r="O97" s="21">
        <v>0</v>
      </c>
      <c r="P97" s="21">
        <v>0</v>
      </c>
      <c r="Q97" s="21"/>
      <c r="R97" s="21"/>
      <c r="S97" s="21">
        <v>110000</v>
      </c>
      <c r="T97" s="21">
        <v>0</v>
      </c>
      <c r="U97" s="21">
        <v>110000</v>
      </c>
      <c r="V97" s="12"/>
      <c r="W97" s="12"/>
      <c r="X97" s="21">
        <v>109274</v>
      </c>
      <c r="Y97" s="12">
        <v>2201490831</v>
      </c>
      <c r="Z97" s="12" t="s">
        <v>480</v>
      </c>
      <c r="AA97" s="15">
        <v>45351</v>
      </c>
    </row>
    <row r="98" spans="1:27" x14ac:dyDescent="0.35">
      <c r="A98" s="12">
        <v>800203189</v>
      </c>
      <c r="B98" s="13" t="s">
        <v>14</v>
      </c>
      <c r="C98" s="14" t="s">
        <v>15</v>
      </c>
      <c r="D98" s="17">
        <v>14097</v>
      </c>
      <c r="E98" s="17" t="s">
        <v>258</v>
      </c>
      <c r="F98" s="17" t="s">
        <v>401</v>
      </c>
      <c r="G98" s="15">
        <v>45330</v>
      </c>
      <c r="H98" s="12"/>
      <c r="I98" s="15">
        <v>45336.497432256947</v>
      </c>
      <c r="J98" s="21">
        <v>73000</v>
      </c>
      <c r="K98" s="21">
        <v>73000</v>
      </c>
      <c r="L98" s="32" t="s">
        <v>482</v>
      </c>
      <c r="M98" s="12" t="s">
        <v>452</v>
      </c>
      <c r="N98" s="21">
        <v>73000</v>
      </c>
      <c r="O98" s="21">
        <v>0</v>
      </c>
      <c r="P98" s="21">
        <v>0</v>
      </c>
      <c r="Q98" s="21"/>
      <c r="R98" s="21"/>
      <c r="S98" s="21">
        <v>73000</v>
      </c>
      <c r="T98" s="21">
        <v>0</v>
      </c>
      <c r="U98" s="21">
        <v>73000</v>
      </c>
      <c r="V98" s="12"/>
      <c r="W98" s="12"/>
      <c r="X98" s="21">
        <v>72518</v>
      </c>
      <c r="Y98" s="12">
        <v>2201490831</v>
      </c>
      <c r="Z98" s="12" t="s">
        <v>480</v>
      </c>
      <c r="AA98" s="15">
        <v>45351</v>
      </c>
    </row>
    <row r="99" spans="1:27" x14ac:dyDescent="0.35">
      <c r="A99" s="12">
        <v>800203189</v>
      </c>
      <c r="B99" s="13" t="s">
        <v>14</v>
      </c>
      <c r="C99" s="14" t="s">
        <v>15</v>
      </c>
      <c r="D99" s="17">
        <v>14101</v>
      </c>
      <c r="E99" s="17" t="s">
        <v>259</v>
      </c>
      <c r="F99" s="17" t="s">
        <v>402</v>
      </c>
      <c r="G99" s="15">
        <v>45330</v>
      </c>
      <c r="H99" s="12"/>
      <c r="I99" s="15">
        <v>45337.413205324076</v>
      </c>
      <c r="J99" s="21">
        <v>4500000</v>
      </c>
      <c r="K99" s="21">
        <v>4500000</v>
      </c>
      <c r="L99" s="32" t="s">
        <v>482</v>
      </c>
      <c r="M99" s="12" t="s">
        <v>452</v>
      </c>
      <c r="N99" s="21">
        <v>4500000</v>
      </c>
      <c r="O99" s="21">
        <v>0</v>
      </c>
      <c r="P99" s="21">
        <v>0</v>
      </c>
      <c r="Q99" s="21"/>
      <c r="R99" s="21"/>
      <c r="S99" s="21">
        <v>4500000</v>
      </c>
      <c r="T99" s="21">
        <v>0</v>
      </c>
      <c r="U99" s="21">
        <v>4500000</v>
      </c>
      <c r="V99" s="12"/>
      <c r="W99" s="12"/>
      <c r="X99" s="21">
        <v>4357800</v>
      </c>
      <c r="Y99" s="12">
        <v>2201490831</v>
      </c>
      <c r="Z99" s="12" t="s">
        <v>480</v>
      </c>
      <c r="AA99" s="15">
        <v>45351</v>
      </c>
    </row>
    <row r="100" spans="1:27" x14ac:dyDescent="0.35">
      <c r="A100" s="12">
        <v>800203189</v>
      </c>
      <c r="B100" s="13" t="s">
        <v>14</v>
      </c>
      <c r="C100" s="14" t="s">
        <v>15</v>
      </c>
      <c r="D100" s="17">
        <v>14100</v>
      </c>
      <c r="E100" s="17" t="s">
        <v>260</v>
      </c>
      <c r="F100" s="17" t="s">
        <v>403</v>
      </c>
      <c r="G100" s="15">
        <v>45330</v>
      </c>
      <c r="H100" s="12"/>
      <c r="I100" s="15">
        <v>45337.411136493058</v>
      </c>
      <c r="J100" s="21">
        <v>4826274</v>
      </c>
      <c r="K100" s="21">
        <v>4826274</v>
      </c>
      <c r="L100" s="32" t="s">
        <v>482</v>
      </c>
      <c r="M100" s="12" t="s">
        <v>452</v>
      </c>
      <c r="N100" s="21">
        <v>6771600</v>
      </c>
      <c r="O100" s="21">
        <v>0</v>
      </c>
      <c r="P100" s="21">
        <v>0</v>
      </c>
      <c r="Q100" s="21"/>
      <c r="R100" s="21"/>
      <c r="S100" s="21">
        <v>6771600</v>
      </c>
      <c r="T100" s="21">
        <v>0</v>
      </c>
      <c r="U100" s="21">
        <v>6771600</v>
      </c>
      <c r="V100" s="12"/>
      <c r="W100" s="12"/>
      <c r="X100" s="21">
        <v>6557617</v>
      </c>
      <c r="Y100" s="12">
        <v>4800062931</v>
      </c>
      <c r="Z100" s="12" t="s">
        <v>481</v>
      </c>
      <c r="AA100" s="15">
        <v>45351</v>
      </c>
    </row>
    <row r="101" spans="1:27" x14ac:dyDescent="0.35">
      <c r="A101" s="12">
        <v>800203189</v>
      </c>
      <c r="B101" s="13" t="s">
        <v>14</v>
      </c>
      <c r="C101" s="14" t="s">
        <v>15</v>
      </c>
      <c r="D101" s="17">
        <v>14102</v>
      </c>
      <c r="E101" s="17" t="s">
        <v>261</v>
      </c>
      <c r="F101" s="17" t="s">
        <v>404</v>
      </c>
      <c r="G101" s="15">
        <v>45330</v>
      </c>
      <c r="H101" s="12"/>
      <c r="I101" s="15">
        <v>45337.414863888887</v>
      </c>
      <c r="J101" s="21">
        <v>40000</v>
      </c>
      <c r="K101" s="21">
        <v>40000</v>
      </c>
      <c r="L101" s="32" t="s">
        <v>482</v>
      </c>
      <c r="M101" s="12" t="s">
        <v>452</v>
      </c>
      <c r="N101" s="21">
        <v>40000</v>
      </c>
      <c r="O101" s="21">
        <v>0</v>
      </c>
      <c r="P101" s="21">
        <v>0</v>
      </c>
      <c r="Q101" s="21"/>
      <c r="R101" s="21"/>
      <c r="S101" s="21">
        <v>40000</v>
      </c>
      <c r="T101" s="21">
        <v>0</v>
      </c>
      <c r="U101" s="21">
        <v>40000</v>
      </c>
      <c r="V101" s="12"/>
      <c r="W101" s="12"/>
      <c r="X101" s="21">
        <v>39736</v>
      </c>
      <c r="Y101" s="12">
        <v>2201490831</v>
      </c>
      <c r="Z101" s="12" t="s">
        <v>480</v>
      </c>
      <c r="AA101" s="15">
        <v>45351</v>
      </c>
    </row>
    <row r="102" spans="1:27" x14ac:dyDescent="0.35">
      <c r="A102" s="12">
        <v>800203189</v>
      </c>
      <c r="B102" s="13" t="s">
        <v>14</v>
      </c>
      <c r="C102" s="14" t="s">
        <v>15</v>
      </c>
      <c r="D102" s="17">
        <v>14103</v>
      </c>
      <c r="E102" s="17" t="s">
        <v>262</v>
      </c>
      <c r="F102" s="17" t="s">
        <v>405</v>
      </c>
      <c r="G102" s="15">
        <v>45330</v>
      </c>
      <c r="H102" s="12"/>
      <c r="I102" s="15">
        <v>45337.418006562497</v>
      </c>
      <c r="J102" s="21">
        <v>420000</v>
      </c>
      <c r="K102" s="21">
        <v>420000</v>
      </c>
      <c r="L102" s="12" t="s">
        <v>506</v>
      </c>
      <c r="M102" s="12" t="s">
        <v>452</v>
      </c>
      <c r="N102" s="21">
        <v>420000</v>
      </c>
      <c r="O102" s="21">
        <v>0</v>
      </c>
      <c r="P102" s="21">
        <v>0</v>
      </c>
      <c r="Q102" s="21"/>
      <c r="R102" s="21"/>
      <c r="S102" s="21">
        <v>420000</v>
      </c>
      <c r="T102" s="21">
        <v>0</v>
      </c>
      <c r="U102" s="21">
        <v>420000</v>
      </c>
      <c r="V102" s="21">
        <v>417228</v>
      </c>
      <c r="W102" s="12">
        <v>1222400091</v>
      </c>
      <c r="X102" s="21">
        <v>0</v>
      </c>
      <c r="Y102" s="12"/>
      <c r="Z102" s="12"/>
      <c r="AA102" s="15">
        <v>45351</v>
      </c>
    </row>
    <row r="103" spans="1:27" x14ac:dyDescent="0.35">
      <c r="A103" s="12">
        <v>800203189</v>
      </c>
      <c r="B103" s="13" t="s">
        <v>14</v>
      </c>
      <c r="C103" s="14" t="s">
        <v>15</v>
      </c>
      <c r="D103" s="17">
        <v>14099</v>
      </c>
      <c r="E103" s="17" t="s">
        <v>263</v>
      </c>
      <c r="F103" s="17" t="s">
        <v>406</v>
      </c>
      <c r="G103" s="15">
        <v>45330</v>
      </c>
      <c r="H103" s="12"/>
      <c r="I103" s="15">
        <v>45337.616009988429</v>
      </c>
      <c r="J103" s="21">
        <v>110000</v>
      </c>
      <c r="K103" s="21">
        <v>110000</v>
      </c>
      <c r="L103" s="32" t="s">
        <v>482</v>
      </c>
      <c r="M103" s="12" t="s">
        <v>452</v>
      </c>
      <c r="N103" s="21">
        <v>110000</v>
      </c>
      <c r="O103" s="21">
        <v>0</v>
      </c>
      <c r="P103" s="21">
        <v>0</v>
      </c>
      <c r="Q103" s="21"/>
      <c r="R103" s="21"/>
      <c r="S103" s="21">
        <v>110000</v>
      </c>
      <c r="T103" s="21">
        <v>0</v>
      </c>
      <c r="U103" s="21">
        <v>110000</v>
      </c>
      <c r="V103" s="12"/>
      <c r="W103" s="12"/>
      <c r="X103" s="21">
        <v>109274</v>
      </c>
      <c r="Y103" s="12">
        <v>2201490831</v>
      </c>
      <c r="Z103" s="12" t="s">
        <v>480</v>
      </c>
      <c r="AA103" s="15">
        <v>45351</v>
      </c>
    </row>
    <row r="104" spans="1:27" x14ac:dyDescent="0.35">
      <c r="A104" s="12">
        <v>800203189</v>
      </c>
      <c r="B104" s="13" t="s">
        <v>14</v>
      </c>
      <c r="C104" s="14" t="s">
        <v>15</v>
      </c>
      <c r="D104" s="17">
        <v>14105</v>
      </c>
      <c r="E104" s="17" t="s">
        <v>264</v>
      </c>
      <c r="F104" s="17" t="s">
        <v>407</v>
      </c>
      <c r="G104" s="15">
        <v>45330</v>
      </c>
      <c r="H104" s="12"/>
      <c r="I104" s="15">
        <v>45337.423122719905</v>
      </c>
      <c r="J104" s="21">
        <v>132000</v>
      </c>
      <c r="K104" s="21">
        <v>132000</v>
      </c>
      <c r="L104" s="32" t="s">
        <v>482</v>
      </c>
      <c r="M104" s="12" t="s">
        <v>452</v>
      </c>
      <c r="N104" s="21">
        <v>132000</v>
      </c>
      <c r="O104" s="21">
        <v>0</v>
      </c>
      <c r="P104" s="21">
        <v>0</v>
      </c>
      <c r="Q104" s="21"/>
      <c r="R104" s="21"/>
      <c r="S104" s="21">
        <v>132000</v>
      </c>
      <c r="T104" s="21">
        <v>0</v>
      </c>
      <c r="U104" s="21">
        <v>132000</v>
      </c>
      <c r="V104" s="12"/>
      <c r="W104" s="12"/>
      <c r="X104" s="21">
        <v>131129</v>
      </c>
      <c r="Y104" s="12">
        <v>2201490831</v>
      </c>
      <c r="Z104" s="12" t="s">
        <v>480</v>
      </c>
      <c r="AA104" s="15">
        <v>45351</v>
      </c>
    </row>
    <row r="105" spans="1:27" x14ac:dyDescent="0.35">
      <c r="A105" s="12">
        <v>800203189</v>
      </c>
      <c r="B105" s="13" t="s">
        <v>14</v>
      </c>
      <c r="C105" s="14" t="s">
        <v>15</v>
      </c>
      <c r="D105" s="17">
        <v>14096</v>
      </c>
      <c r="E105" s="17" t="s">
        <v>265</v>
      </c>
      <c r="F105" s="17" t="s">
        <v>408</v>
      </c>
      <c r="G105" s="15">
        <v>45330</v>
      </c>
      <c r="H105" s="12"/>
      <c r="I105" s="15">
        <v>45336.49535297454</v>
      </c>
      <c r="J105" s="21">
        <v>52000</v>
      </c>
      <c r="K105" s="21">
        <v>52000</v>
      </c>
      <c r="L105" s="32" t="s">
        <v>482</v>
      </c>
      <c r="M105" s="12" t="s">
        <v>452</v>
      </c>
      <c r="N105" s="21">
        <v>52000</v>
      </c>
      <c r="O105" s="21">
        <v>0</v>
      </c>
      <c r="P105" s="21">
        <v>0</v>
      </c>
      <c r="Q105" s="21"/>
      <c r="R105" s="21"/>
      <c r="S105" s="21">
        <v>52000</v>
      </c>
      <c r="T105" s="21">
        <v>0</v>
      </c>
      <c r="U105" s="21">
        <v>52000</v>
      </c>
      <c r="V105" s="12"/>
      <c r="W105" s="12"/>
      <c r="X105" s="21">
        <v>51657</v>
      </c>
      <c r="Y105" s="12">
        <v>2201490831</v>
      </c>
      <c r="Z105" s="12" t="s">
        <v>480</v>
      </c>
      <c r="AA105" s="15">
        <v>45351</v>
      </c>
    </row>
    <row r="106" spans="1:27" x14ac:dyDescent="0.35">
      <c r="A106" s="12">
        <v>800203189</v>
      </c>
      <c r="B106" s="13" t="s">
        <v>14</v>
      </c>
      <c r="C106" s="14" t="s">
        <v>15</v>
      </c>
      <c r="D106" s="17">
        <v>14088</v>
      </c>
      <c r="E106" s="17" t="s">
        <v>266</v>
      </c>
      <c r="F106" s="17" t="s">
        <v>409</v>
      </c>
      <c r="G106" s="15">
        <v>45330</v>
      </c>
      <c r="H106" s="12"/>
      <c r="I106" s="15">
        <v>45336.478584872682</v>
      </c>
      <c r="J106" s="21">
        <v>45000</v>
      </c>
      <c r="K106" s="21">
        <v>45000</v>
      </c>
      <c r="L106" s="32" t="s">
        <v>482</v>
      </c>
      <c r="M106" s="12" t="s">
        <v>452</v>
      </c>
      <c r="N106" s="21">
        <v>45000</v>
      </c>
      <c r="O106" s="21">
        <v>0</v>
      </c>
      <c r="P106" s="21">
        <v>0</v>
      </c>
      <c r="Q106" s="21"/>
      <c r="R106" s="21"/>
      <c r="S106" s="21">
        <v>45000</v>
      </c>
      <c r="T106" s="21">
        <v>0</v>
      </c>
      <c r="U106" s="21">
        <v>45000</v>
      </c>
      <c r="V106" s="12"/>
      <c r="W106" s="12"/>
      <c r="X106" s="21">
        <v>44703</v>
      </c>
      <c r="Y106" s="12">
        <v>2201490831</v>
      </c>
      <c r="Z106" s="12" t="s">
        <v>480</v>
      </c>
      <c r="AA106" s="15">
        <v>45351</v>
      </c>
    </row>
    <row r="107" spans="1:27" x14ac:dyDescent="0.35">
      <c r="A107" s="12">
        <v>800203189</v>
      </c>
      <c r="B107" s="13" t="s">
        <v>14</v>
      </c>
      <c r="C107" s="14" t="s">
        <v>15</v>
      </c>
      <c r="D107" s="17">
        <v>14095</v>
      </c>
      <c r="E107" s="17" t="s">
        <v>267</v>
      </c>
      <c r="F107" s="17" t="s">
        <v>410</v>
      </c>
      <c r="G107" s="15">
        <v>45330</v>
      </c>
      <c r="H107" s="12"/>
      <c r="I107" s="15">
        <v>45336.49308576389</v>
      </c>
      <c r="J107" s="21">
        <v>45000</v>
      </c>
      <c r="K107" s="21">
        <v>45000</v>
      </c>
      <c r="L107" s="32" t="s">
        <v>482</v>
      </c>
      <c r="M107" s="12" t="s">
        <v>452</v>
      </c>
      <c r="N107" s="21">
        <v>45000</v>
      </c>
      <c r="O107" s="21">
        <v>0</v>
      </c>
      <c r="P107" s="21">
        <v>0</v>
      </c>
      <c r="Q107" s="21"/>
      <c r="R107" s="21"/>
      <c r="S107" s="21">
        <v>45000</v>
      </c>
      <c r="T107" s="21">
        <v>0</v>
      </c>
      <c r="U107" s="21">
        <v>45000</v>
      </c>
      <c r="V107" s="12"/>
      <c r="W107" s="12"/>
      <c r="X107" s="21">
        <v>44703</v>
      </c>
      <c r="Y107" s="12">
        <v>2201490843</v>
      </c>
      <c r="Z107" s="12" t="s">
        <v>480</v>
      </c>
      <c r="AA107" s="15">
        <v>45351</v>
      </c>
    </row>
    <row r="108" spans="1:27" x14ac:dyDescent="0.35">
      <c r="A108" s="12">
        <v>800203189</v>
      </c>
      <c r="B108" s="13" t="s">
        <v>14</v>
      </c>
      <c r="C108" s="14" t="s">
        <v>15</v>
      </c>
      <c r="D108" s="17">
        <v>14090</v>
      </c>
      <c r="E108" s="17" t="s">
        <v>268</v>
      </c>
      <c r="F108" s="17" t="s">
        <v>411</v>
      </c>
      <c r="G108" s="15">
        <v>45330</v>
      </c>
      <c r="H108" s="12"/>
      <c r="I108" s="15">
        <v>45336.482233761577</v>
      </c>
      <c r="J108" s="21">
        <v>45000</v>
      </c>
      <c r="K108" s="21">
        <v>45000</v>
      </c>
      <c r="L108" s="12" t="s">
        <v>506</v>
      </c>
      <c r="M108" s="12" t="s">
        <v>452</v>
      </c>
      <c r="N108" s="21">
        <v>45000</v>
      </c>
      <c r="O108" s="21">
        <v>0</v>
      </c>
      <c r="P108" s="21">
        <v>0</v>
      </c>
      <c r="Q108" s="21"/>
      <c r="R108" s="21"/>
      <c r="S108" s="21">
        <v>45000</v>
      </c>
      <c r="T108" s="21">
        <v>0</v>
      </c>
      <c r="U108" s="21">
        <v>45000</v>
      </c>
      <c r="V108" s="12"/>
      <c r="W108" s="12"/>
      <c r="X108" s="21">
        <v>0</v>
      </c>
      <c r="Y108" s="12"/>
      <c r="Z108" s="12"/>
      <c r="AA108" s="15">
        <v>45351</v>
      </c>
    </row>
    <row r="109" spans="1:27" x14ac:dyDescent="0.35">
      <c r="A109" s="12">
        <v>800203189</v>
      </c>
      <c r="B109" s="13" t="s">
        <v>14</v>
      </c>
      <c r="C109" s="14" t="s">
        <v>15</v>
      </c>
      <c r="D109" s="17">
        <v>14091</v>
      </c>
      <c r="E109" s="17" t="s">
        <v>269</v>
      </c>
      <c r="F109" s="17" t="s">
        <v>412</v>
      </c>
      <c r="G109" s="15">
        <v>45330</v>
      </c>
      <c r="H109" s="12"/>
      <c r="I109" s="15">
        <v>45336.483898148152</v>
      </c>
      <c r="J109" s="21">
        <v>45000</v>
      </c>
      <c r="K109" s="21">
        <v>45000</v>
      </c>
      <c r="L109" s="12" t="s">
        <v>506</v>
      </c>
      <c r="M109" s="12" t="s">
        <v>452</v>
      </c>
      <c r="N109" s="21">
        <v>45000</v>
      </c>
      <c r="O109" s="21">
        <v>0</v>
      </c>
      <c r="P109" s="21">
        <v>0</v>
      </c>
      <c r="Q109" s="21"/>
      <c r="R109" s="21"/>
      <c r="S109" s="21">
        <v>45000</v>
      </c>
      <c r="T109" s="21">
        <v>0</v>
      </c>
      <c r="U109" s="21">
        <v>45000</v>
      </c>
      <c r="V109" s="21">
        <v>44703</v>
      </c>
      <c r="W109" s="12">
        <v>1222387364</v>
      </c>
      <c r="X109" s="21">
        <v>0</v>
      </c>
      <c r="Y109" s="12"/>
      <c r="Z109" s="12"/>
      <c r="AA109" s="15">
        <v>45351</v>
      </c>
    </row>
    <row r="110" spans="1:27" x14ac:dyDescent="0.35">
      <c r="A110" s="12">
        <v>800203189</v>
      </c>
      <c r="B110" s="13" t="s">
        <v>14</v>
      </c>
      <c r="C110" s="14" t="s">
        <v>15</v>
      </c>
      <c r="D110" s="17">
        <v>14092</v>
      </c>
      <c r="E110" s="17" t="s">
        <v>270</v>
      </c>
      <c r="F110" s="17" t="s">
        <v>413</v>
      </c>
      <c r="G110" s="15">
        <v>45330</v>
      </c>
      <c r="H110" s="12"/>
      <c r="I110" s="15">
        <v>45336.485879664353</v>
      </c>
      <c r="J110" s="21">
        <v>45000</v>
      </c>
      <c r="K110" s="21">
        <v>45000</v>
      </c>
      <c r="L110" s="32" t="s">
        <v>482</v>
      </c>
      <c r="M110" s="12" t="s">
        <v>452</v>
      </c>
      <c r="N110" s="21">
        <v>45000</v>
      </c>
      <c r="O110" s="21">
        <v>0</v>
      </c>
      <c r="P110" s="21">
        <v>0</v>
      </c>
      <c r="Q110" s="21"/>
      <c r="R110" s="21"/>
      <c r="S110" s="21">
        <v>45000</v>
      </c>
      <c r="T110" s="21">
        <v>0</v>
      </c>
      <c r="U110" s="21">
        <v>45000</v>
      </c>
      <c r="V110" s="12"/>
      <c r="W110" s="12"/>
      <c r="X110" s="21">
        <v>44703</v>
      </c>
      <c r="Y110" s="12">
        <v>2201490843</v>
      </c>
      <c r="Z110" s="12" t="s">
        <v>480</v>
      </c>
      <c r="AA110" s="15">
        <v>45351</v>
      </c>
    </row>
    <row r="111" spans="1:27" x14ac:dyDescent="0.35">
      <c r="A111" s="12">
        <v>800203189</v>
      </c>
      <c r="B111" s="13" t="s">
        <v>14</v>
      </c>
      <c r="C111" s="14" t="s">
        <v>15</v>
      </c>
      <c r="D111" s="17">
        <v>14093</v>
      </c>
      <c r="E111" s="17" t="s">
        <v>271</v>
      </c>
      <c r="F111" s="17" t="s">
        <v>414</v>
      </c>
      <c r="G111" s="15">
        <v>45330</v>
      </c>
      <c r="H111" s="12"/>
      <c r="I111" s="15">
        <v>45336.488433368053</v>
      </c>
      <c r="J111" s="21">
        <v>45000</v>
      </c>
      <c r="K111" s="21">
        <v>45000</v>
      </c>
      <c r="L111" s="32" t="s">
        <v>482</v>
      </c>
      <c r="M111" s="12" t="s">
        <v>452</v>
      </c>
      <c r="N111" s="21">
        <v>45000</v>
      </c>
      <c r="O111" s="21">
        <v>0</v>
      </c>
      <c r="P111" s="21">
        <v>0</v>
      </c>
      <c r="Q111" s="21"/>
      <c r="R111" s="21"/>
      <c r="S111" s="21">
        <v>45000</v>
      </c>
      <c r="T111" s="21">
        <v>0</v>
      </c>
      <c r="U111" s="21">
        <v>45000</v>
      </c>
      <c r="V111" s="12"/>
      <c r="W111" s="12"/>
      <c r="X111" s="21">
        <v>44703</v>
      </c>
      <c r="Y111" s="12">
        <v>2201490831</v>
      </c>
      <c r="Z111" s="12" t="s">
        <v>480</v>
      </c>
      <c r="AA111" s="15">
        <v>45351</v>
      </c>
    </row>
    <row r="112" spans="1:27" x14ac:dyDescent="0.35">
      <c r="A112" s="12">
        <v>800203189</v>
      </c>
      <c r="B112" s="13" t="s">
        <v>14</v>
      </c>
      <c r="C112" s="14" t="s">
        <v>15</v>
      </c>
      <c r="D112" s="17">
        <v>14094</v>
      </c>
      <c r="E112" s="17" t="s">
        <v>272</v>
      </c>
      <c r="F112" s="17" t="s">
        <v>415</v>
      </c>
      <c r="G112" s="15">
        <v>45330</v>
      </c>
      <c r="H112" s="12"/>
      <c r="I112" s="15">
        <v>45336.491295451386</v>
      </c>
      <c r="J112" s="21">
        <v>39825</v>
      </c>
      <c r="K112" s="21">
        <v>39825</v>
      </c>
      <c r="L112" s="32" t="s">
        <v>482</v>
      </c>
      <c r="M112" s="12" t="s">
        <v>452</v>
      </c>
      <c r="N112" s="21">
        <v>39825</v>
      </c>
      <c r="O112" s="21">
        <v>0</v>
      </c>
      <c r="P112" s="21">
        <v>0</v>
      </c>
      <c r="Q112" s="21"/>
      <c r="R112" s="21"/>
      <c r="S112" s="21">
        <v>39825</v>
      </c>
      <c r="T112" s="21">
        <v>0</v>
      </c>
      <c r="U112" s="21">
        <v>39825</v>
      </c>
      <c r="V112" s="12"/>
      <c r="W112" s="12"/>
      <c r="X112" s="21">
        <v>34387</v>
      </c>
      <c r="Y112" s="12">
        <v>2201490831</v>
      </c>
      <c r="Z112" s="12" t="s">
        <v>480</v>
      </c>
      <c r="AA112" s="15">
        <v>45351</v>
      </c>
    </row>
    <row r="113" spans="1:27" x14ac:dyDescent="0.35">
      <c r="A113" s="12">
        <v>800203189</v>
      </c>
      <c r="B113" s="13" t="s">
        <v>14</v>
      </c>
      <c r="C113" s="14" t="s">
        <v>15</v>
      </c>
      <c r="D113" s="17">
        <v>14110</v>
      </c>
      <c r="E113" s="17" t="s">
        <v>273</v>
      </c>
      <c r="F113" s="17" t="s">
        <v>416</v>
      </c>
      <c r="G113" s="15">
        <v>45331</v>
      </c>
      <c r="H113" s="12"/>
      <c r="I113" s="15">
        <v>45337.447754363428</v>
      </c>
      <c r="J113" s="21">
        <v>1664000</v>
      </c>
      <c r="K113" s="21">
        <v>1664000</v>
      </c>
      <c r="L113" s="32" t="s">
        <v>482</v>
      </c>
      <c r="M113" s="12" t="s">
        <v>452</v>
      </c>
      <c r="N113" s="21">
        <v>1664000</v>
      </c>
      <c r="O113" s="21">
        <v>0</v>
      </c>
      <c r="P113" s="21">
        <v>0</v>
      </c>
      <c r="Q113" s="21"/>
      <c r="R113" s="21"/>
      <c r="S113" s="21">
        <v>1664000</v>
      </c>
      <c r="T113" s="21">
        <v>0</v>
      </c>
      <c r="U113" s="21">
        <v>1664000</v>
      </c>
      <c r="V113" s="12"/>
      <c r="W113" s="12"/>
      <c r="X113" s="21">
        <v>1611418</v>
      </c>
      <c r="Y113" s="12">
        <v>2201490831</v>
      </c>
      <c r="Z113" s="12" t="s">
        <v>480</v>
      </c>
      <c r="AA113" s="15">
        <v>45351</v>
      </c>
    </row>
    <row r="114" spans="1:27" x14ac:dyDescent="0.35">
      <c r="A114" s="12">
        <v>800203189</v>
      </c>
      <c r="B114" s="13" t="s">
        <v>14</v>
      </c>
      <c r="C114" s="14" t="s">
        <v>15</v>
      </c>
      <c r="D114" s="17">
        <v>14107</v>
      </c>
      <c r="E114" s="17" t="s">
        <v>274</v>
      </c>
      <c r="F114" s="17" t="s">
        <v>417</v>
      </c>
      <c r="G114" s="15">
        <v>45331</v>
      </c>
      <c r="H114" s="12"/>
      <c r="I114" s="15">
        <v>45337.440262812503</v>
      </c>
      <c r="J114" s="21">
        <v>40000</v>
      </c>
      <c r="K114" s="21">
        <v>40000</v>
      </c>
      <c r="L114" s="32" t="s">
        <v>482</v>
      </c>
      <c r="M114" s="12" t="s">
        <v>452</v>
      </c>
      <c r="N114" s="21">
        <v>40000</v>
      </c>
      <c r="O114" s="21">
        <v>0</v>
      </c>
      <c r="P114" s="21">
        <v>0</v>
      </c>
      <c r="Q114" s="21"/>
      <c r="R114" s="21"/>
      <c r="S114" s="21">
        <v>40000</v>
      </c>
      <c r="T114" s="21">
        <v>0</v>
      </c>
      <c r="U114" s="21">
        <v>40000</v>
      </c>
      <c r="V114" s="12"/>
      <c r="W114" s="12"/>
      <c r="X114" s="21">
        <v>39736</v>
      </c>
      <c r="Y114" s="12">
        <v>2201490831</v>
      </c>
      <c r="Z114" s="12" t="s">
        <v>480</v>
      </c>
      <c r="AA114" s="15">
        <v>45351</v>
      </c>
    </row>
    <row r="115" spans="1:27" x14ac:dyDescent="0.35">
      <c r="A115" s="12">
        <v>800203189</v>
      </c>
      <c r="B115" s="13" t="s">
        <v>14</v>
      </c>
      <c r="C115" s="14" t="s">
        <v>15</v>
      </c>
      <c r="D115" s="17">
        <v>14106</v>
      </c>
      <c r="E115" s="17" t="s">
        <v>275</v>
      </c>
      <c r="F115" s="17" t="s">
        <v>418</v>
      </c>
      <c r="G115" s="15">
        <v>45331</v>
      </c>
      <c r="H115" s="12"/>
      <c r="I115" s="15">
        <v>45337.433960798611</v>
      </c>
      <c r="J115" s="21">
        <v>410000</v>
      </c>
      <c r="K115" s="21">
        <v>410000</v>
      </c>
      <c r="L115" s="32" t="s">
        <v>482</v>
      </c>
      <c r="M115" s="12" t="s">
        <v>452</v>
      </c>
      <c r="N115" s="21">
        <v>410000</v>
      </c>
      <c r="O115" s="21">
        <v>0</v>
      </c>
      <c r="P115" s="21">
        <v>0</v>
      </c>
      <c r="Q115" s="21"/>
      <c r="R115" s="21"/>
      <c r="S115" s="21">
        <v>410000</v>
      </c>
      <c r="T115" s="21">
        <v>0</v>
      </c>
      <c r="U115" s="21">
        <v>410000</v>
      </c>
      <c r="V115" s="12"/>
      <c r="W115" s="12"/>
      <c r="X115" s="21">
        <v>407294</v>
      </c>
      <c r="Y115" s="12">
        <v>2201490831</v>
      </c>
      <c r="Z115" s="12" t="s">
        <v>480</v>
      </c>
      <c r="AA115" s="15">
        <v>45351</v>
      </c>
    </row>
    <row r="116" spans="1:27" x14ac:dyDescent="0.35">
      <c r="A116" s="12">
        <v>800203189</v>
      </c>
      <c r="B116" s="13" t="s">
        <v>14</v>
      </c>
      <c r="C116" s="14" t="s">
        <v>15</v>
      </c>
      <c r="D116" s="17">
        <v>14109</v>
      </c>
      <c r="E116" s="17" t="s">
        <v>276</v>
      </c>
      <c r="F116" s="17" t="s">
        <v>419</v>
      </c>
      <c r="G116" s="15">
        <v>45331</v>
      </c>
      <c r="H116" s="12"/>
      <c r="I116" s="15">
        <v>45337.445420636577</v>
      </c>
      <c r="J116" s="21">
        <v>110000</v>
      </c>
      <c r="K116" s="21">
        <v>110000</v>
      </c>
      <c r="L116" s="32" t="s">
        <v>482</v>
      </c>
      <c r="M116" s="12" t="s">
        <v>452</v>
      </c>
      <c r="N116" s="21">
        <v>110000</v>
      </c>
      <c r="O116" s="21">
        <v>0</v>
      </c>
      <c r="P116" s="21">
        <v>0</v>
      </c>
      <c r="Q116" s="21"/>
      <c r="R116" s="21"/>
      <c r="S116" s="21">
        <v>110000</v>
      </c>
      <c r="T116" s="21">
        <v>0</v>
      </c>
      <c r="U116" s="21">
        <v>110000</v>
      </c>
      <c r="V116" s="12"/>
      <c r="W116" s="12"/>
      <c r="X116" s="21">
        <v>109274</v>
      </c>
      <c r="Y116" s="12">
        <v>2201490831</v>
      </c>
      <c r="Z116" s="12" t="s">
        <v>480</v>
      </c>
      <c r="AA116" s="15">
        <v>45351</v>
      </c>
    </row>
    <row r="117" spans="1:27" x14ac:dyDescent="0.35">
      <c r="A117" s="12">
        <v>800203189</v>
      </c>
      <c r="B117" s="13" t="s">
        <v>14</v>
      </c>
      <c r="C117" s="14" t="s">
        <v>15</v>
      </c>
      <c r="D117" s="17">
        <v>14111</v>
      </c>
      <c r="E117" s="17" t="s">
        <v>277</v>
      </c>
      <c r="F117" s="17" t="s">
        <v>420</v>
      </c>
      <c r="G117" s="15">
        <v>45331</v>
      </c>
      <c r="H117" s="12"/>
      <c r="I117" s="15">
        <v>45337.449399039353</v>
      </c>
      <c r="J117" s="21">
        <v>110000</v>
      </c>
      <c r="K117" s="21">
        <v>110000</v>
      </c>
      <c r="L117" s="32" t="s">
        <v>482</v>
      </c>
      <c r="M117" s="12" t="s">
        <v>452</v>
      </c>
      <c r="N117" s="21">
        <v>110000</v>
      </c>
      <c r="O117" s="21">
        <v>0</v>
      </c>
      <c r="P117" s="21">
        <v>0</v>
      </c>
      <c r="Q117" s="21"/>
      <c r="R117" s="21"/>
      <c r="S117" s="21">
        <v>110000</v>
      </c>
      <c r="T117" s="21">
        <v>0</v>
      </c>
      <c r="U117" s="21">
        <v>110000</v>
      </c>
      <c r="V117" s="12"/>
      <c r="W117" s="12"/>
      <c r="X117" s="21">
        <v>109274</v>
      </c>
      <c r="Y117" s="12">
        <v>2201490831</v>
      </c>
      <c r="Z117" s="12" t="s">
        <v>480</v>
      </c>
      <c r="AA117" s="15">
        <v>45351</v>
      </c>
    </row>
    <row r="118" spans="1:27" x14ac:dyDescent="0.35">
      <c r="A118" s="12">
        <v>800203189</v>
      </c>
      <c r="B118" s="13" t="s">
        <v>14</v>
      </c>
      <c r="C118" s="14" t="s">
        <v>15</v>
      </c>
      <c r="D118" s="17">
        <v>14108</v>
      </c>
      <c r="E118" s="17" t="s">
        <v>278</v>
      </c>
      <c r="F118" s="17" t="s">
        <v>421</v>
      </c>
      <c r="G118" s="15">
        <v>45331</v>
      </c>
      <c r="H118" s="12"/>
      <c r="I118" s="15">
        <v>45337.443504201387</v>
      </c>
      <c r="J118" s="21">
        <v>48000</v>
      </c>
      <c r="K118" s="21">
        <v>48000</v>
      </c>
      <c r="L118" s="32" t="s">
        <v>482</v>
      </c>
      <c r="M118" s="12" t="s">
        <v>452</v>
      </c>
      <c r="N118" s="21">
        <v>48000</v>
      </c>
      <c r="O118" s="21">
        <v>0</v>
      </c>
      <c r="P118" s="21">
        <v>0</v>
      </c>
      <c r="Q118" s="21"/>
      <c r="R118" s="21"/>
      <c r="S118" s="21">
        <v>48000</v>
      </c>
      <c r="T118" s="21">
        <v>0</v>
      </c>
      <c r="U118" s="21">
        <v>48000</v>
      </c>
      <c r="V118" s="12"/>
      <c r="W118" s="12"/>
      <c r="X118" s="21">
        <v>47683</v>
      </c>
      <c r="Y118" s="12">
        <v>2201490831</v>
      </c>
      <c r="Z118" s="12" t="s">
        <v>480</v>
      </c>
      <c r="AA118" s="15">
        <v>45351</v>
      </c>
    </row>
    <row r="119" spans="1:27" x14ac:dyDescent="0.35">
      <c r="A119" s="12">
        <v>800203189</v>
      </c>
      <c r="B119" s="13" t="s">
        <v>14</v>
      </c>
      <c r="C119" s="14" t="s">
        <v>15</v>
      </c>
      <c r="D119" s="17">
        <v>14112</v>
      </c>
      <c r="E119" s="17" t="s">
        <v>279</v>
      </c>
      <c r="F119" s="17" t="s">
        <v>422</v>
      </c>
      <c r="G119" s="15">
        <v>45331</v>
      </c>
      <c r="H119" s="12"/>
      <c r="I119" s="15">
        <v>45352.291666666664</v>
      </c>
      <c r="J119" s="21">
        <v>28600000</v>
      </c>
      <c r="K119" s="21">
        <v>28600000</v>
      </c>
      <c r="L119" s="12" t="s">
        <v>506</v>
      </c>
      <c r="M119" s="12" t="s">
        <v>452</v>
      </c>
      <c r="N119" s="21">
        <v>28600000</v>
      </c>
      <c r="O119" s="21">
        <v>0</v>
      </c>
      <c r="P119" s="21">
        <v>0</v>
      </c>
      <c r="Q119" s="21"/>
      <c r="R119" s="21"/>
      <c r="S119" s="21">
        <v>28600000</v>
      </c>
      <c r="T119" s="21">
        <v>0</v>
      </c>
      <c r="U119" s="21">
        <v>28600000</v>
      </c>
      <c r="V119" s="12"/>
      <c r="W119" s="12"/>
      <c r="X119" s="21">
        <v>0</v>
      </c>
      <c r="Y119" s="12"/>
      <c r="Z119" s="12"/>
      <c r="AA119" s="15">
        <v>45351</v>
      </c>
    </row>
    <row r="120" spans="1:27" x14ac:dyDescent="0.35">
      <c r="A120" s="12">
        <v>800203189</v>
      </c>
      <c r="B120" s="13" t="s">
        <v>14</v>
      </c>
      <c r="C120" s="14" t="s">
        <v>15</v>
      </c>
      <c r="D120" s="17">
        <v>14113</v>
      </c>
      <c r="E120" s="17" t="s">
        <v>280</v>
      </c>
      <c r="F120" s="17" t="s">
        <v>423</v>
      </c>
      <c r="G120" s="15">
        <v>45331</v>
      </c>
      <c r="H120" s="12"/>
      <c r="I120" s="15">
        <v>45337.580130358794</v>
      </c>
      <c r="J120" s="21">
        <v>650000</v>
      </c>
      <c r="K120" s="21">
        <v>650000</v>
      </c>
      <c r="L120" s="32" t="s">
        <v>482</v>
      </c>
      <c r="M120" s="12" t="s">
        <v>452</v>
      </c>
      <c r="N120" s="21">
        <v>650000</v>
      </c>
      <c r="O120" s="21">
        <v>0</v>
      </c>
      <c r="P120" s="21">
        <v>0</v>
      </c>
      <c r="Q120" s="21"/>
      <c r="R120" s="21"/>
      <c r="S120" s="21">
        <v>650000</v>
      </c>
      <c r="T120" s="21">
        <v>0</v>
      </c>
      <c r="U120" s="21">
        <v>650000</v>
      </c>
      <c r="V120" s="12"/>
      <c r="W120" s="12"/>
      <c r="X120" s="21">
        <v>645710</v>
      </c>
      <c r="Y120" s="12">
        <v>2201490831</v>
      </c>
      <c r="Z120" s="12" t="s">
        <v>480</v>
      </c>
      <c r="AA120" s="15">
        <v>45351</v>
      </c>
    </row>
    <row r="121" spans="1:27" x14ac:dyDescent="0.35">
      <c r="A121" s="12">
        <v>800203189</v>
      </c>
      <c r="B121" s="13" t="s">
        <v>14</v>
      </c>
      <c r="C121" s="14" t="s">
        <v>15</v>
      </c>
      <c r="D121" s="17">
        <v>14114</v>
      </c>
      <c r="E121" s="17" t="s">
        <v>281</v>
      </c>
      <c r="F121" s="17" t="s">
        <v>424</v>
      </c>
      <c r="G121" s="15">
        <v>45331</v>
      </c>
      <c r="H121" s="12"/>
      <c r="I121" s="15">
        <v>45337.581814201389</v>
      </c>
      <c r="J121" s="21">
        <v>650000</v>
      </c>
      <c r="K121" s="21">
        <v>650000</v>
      </c>
      <c r="L121" s="32" t="s">
        <v>482</v>
      </c>
      <c r="M121" s="12" t="s">
        <v>452</v>
      </c>
      <c r="N121" s="21">
        <v>650000</v>
      </c>
      <c r="O121" s="21">
        <v>0</v>
      </c>
      <c r="P121" s="21">
        <v>0</v>
      </c>
      <c r="Q121" s="21"/>
      <c r="R121" s="21"/>
      <c r="S121" s="21">
        <v>650000</v>
      </c>
      <c r="T121" s="21">
        <v>0</v>
      </c>
      <c r="U121" s="21">
        <v>650000</v>
      </c>
      <c r="V121" s="12"/>
      <c r="W121" s="12"/>
      <c r="X121" s="21">
        <v>645710</v>
      </c>
      <c r="Y121" s="12">
        <v>2201490831</v>
      </c>
      <c r="Z121" s="12" t="s">
        <v>480</v>
      </c>
      <c r="AA121" s="15">
        <v>45351</v>
      </c>
    </row>
    <row r="122" spans="1:27" x14ac:dyDescent="0.35">
      <c r="A122" s="12">
        <v>800203189</v>
      </c>
      <c r="B122" s="13" t="s">
        <v>14</v>
      </c>
      <c r="C122" s="14" t="s">
        <v>15</v>
      </c>
      <c r="D122" s="17">
        <v>14115</v>
      </c>
      <c r="E122" s="17" t="s">
        <v>282</v>
      </c>
      <c r="F122" s="17" t="s">
        <v>425</v>
      </c>
      <c r="G122" s="15">
        <v>45331</v>
      </c>
      <c r="H122" s="12"/>
      <c r="I122" s="15">
        <v>45337.589781365743</v>
      </c>
      <c r="J122" s="21">
        <v>650000</v>
      </c>
      <c r="K122" s="21">
        <v>650000</v>
      </c>
      <c r="L122" s="32" t="s">
        <v>482</v>
      </c>
      <c r="M122" s="12" t="s">
        <v>452</v>
      </c>
      <c r="N122" s="21">
        <v>650000</v>
      </c>
      <c r="O122" s="21">
        <v>0</v>
      </c>
      <c r="P122" s="21">
        <v>0</v>
      </c>
      <c r="Q122" s="21"/>
      <c r="R122" s="21"/>
      <c r="S122" s="21">
        <v>650000</v>
      </c>
      <c r="T122" s="21">
        <v>0</v>
      </c>
      <c r="U122" s="21">
        <v>650000</v>
      </c>
      <c r="V122" s="12"/>
      <c r="W122" s="12"/>
      <c r="X122" s="21">
        <v>645710</v>
      </c>
      <c r="Y122" s="12">
        <v>2201490831</v>
      </c>
      <c r="Z122" s="12" t="s">
        <v>480</v>
      </c>
      <c r="AA122" s="15">
        <v>45351</v>
      </c>
    </row>
    <row r="123" spans="1:27" x14ac:dyDescent="0.35">
      <c r="A123" s="12">
        <v>800203189</v>
      </c>
      <c r="B123" s="13" t="s">
        <v>14</v>
      </c>
      <c r="C123" s="14" t="s">
        <v>15</v>
      </c>
      <c r="D123" s="17">
        <v>14116</v>
      </c>
      <c r="E123" s="17" t="s">
        <v>283</v>
      </c>
      <c r="F123" s="17" t="s">
        <v>426</v>
      </c>
      <c r="G123" s="15">
        <v>45334</v>
      </c>
      <c r="H123" s="12"/>
      <c r="I123" s="15">
        <v>45337.594894293979</v>
      </c>
      <c r="J123" s="21">
        <v>9268200</v>
      </c>
      <c r="K123" s="21">
        <v>9268200</v>
      </c>
      <c r="L123" s="12" t="s">
        <v>506</v>
      </c>
      <c r="M123" s="12" t="s">
        <v>452</v>
      </c>
      <c r="N123" s="21">
        <v>9268200</v>
      </c>
      <c r="O123" s="21">
        <v>0</v>
      </c>
      <c r="P123" s="21">
        <v>0</v>
      </c>
      <c r="Q123" s="21"/>
      <c r="R123" s="21"/>
      <c r="S123" s="21">
        <v>9268200</v>
      </c>
      <c r="T123" s="21">
        <v>0</v>
      </c>
      <c r="U123" s="21">
        <v>9268200</v>
      </c>
      <c r="V123" s="12"/>
      <c r="W123" s="12"/>
      <c r="X123" s="21">
        <v>0</v>
      </c>
      <c r="Y123" s="12"/>
      <c r="Z123" s="12"/>
      <c r="AA123" s="15">
        <v>45351</v>
      </c>
    </row>
    <row r="124" spans="1:27" x14ac:dyDescent="0.35">
      <c r="A124" s="12">
        <v>800203189</v>
      </c>
      <c r="B124" s="13" t="s">
        <v>14</v>
      </c>
      <c r="C124" s="14" t="s">
        <v>15</v>
      </c>
      <c r="D124" s="17">
        <v>14117</v>
      </c>
      <c r="E124" s="17" t="s">
        <v>284</v>
      </c>
      <c r="F124" s="17" t="s">
        <v>427</v>
      </c>
      <c r="G124" s="15">
        <v>45334</v>
      </c>
      <c r="H124" s="12"/>
      <c r="I124" s="15">
        <v>45337.600531018521</v>
      </c>
      <c r="J124" s="21">
        <v>20000</v>
      </c>
      <c r="K124" s="21">
        <v>20000</v>
      </c>
      <c r="L124" s="12" t="s">
        <v>506</v>
      </c>
      <c r="M124" s="12" t="s">
        <v>452</v>
      </c>
      <c r="N124" s="21">
        <v>20000</v>
      </c>
      <c r="O124" s="21">
        <v>0</v>
      </c>
      <c r="P124" s="21">
        <v>0</v>
      </c>
      <c r="Q124" s="21"/>
      <c r="R124" s="21"/>
      <c r="S124" s="21">
        <v>20000</v>
      </c>
      <c r="T124" s="21">
        <v>0</v>
      </c>
      <c r="U124" s="21">
        <v>20000</v>
      </c>
      <c r="V124" s="21">
        <v>19868</v>
      </c>
      <c r="W124" s="12">
        <v>1222400148</v>
      </c>
      <c r="X124" s="21">
        <v>0</v>
      </c>
      <c r="Y124" s="12"/>
      <c r="Z124" s="12"/>
      <c r="AA124" s="15">
        <v>45351</v>
      </c>
    </row>
    <row r="125" spans="1:27" x14ac:dyDescent="0.35">
      <c r="A125" s="12">
        <v>800203189</v>
      </c>
      <c r="B125" s="13" t="s">
        <v>14</v>
      </c>
      <c r="C125" s="14" t="s">
        <v>15</v>
      </c>
      <c r="D125" s="17">
        <v>14118</v>
      </c>
      <c r="E125" s="17" t="s">
        <v>285</v>
      </c>
      <c r="F125" s="17" t="s">
        <v>428</v>
      </c>
      <c r="G125" s="15">
        <v>45334</v>
      </c>
      <c r="H125" s="12"/>
      <c r="I125" s="15">
        <v>45337.605975844905</v>
      </c>
      <c r="J125" s="21">
        <v>130000</v>
      </c>
      <c r="K125" s="21">
        <v>130000</v>
      </c>
      <c r="L125" s="32" t="s">
        <v>482</v>
      </c>
      <c r="M125" s="12" t="s">
        <v>452</v>
      </c>
      <c r="N125" s="21">
        <v>130000</v>
      </c>
      <c r="O125" s="21">
        <v>0</v>
      </c>
      <c r="P125" s="21">
        <v>0</v>
      </c>
      <c r="Q125" s="21"/>
      <c r="R125" s="21"/>
      <c r="S125" s="21">
        <v>130000</v>
      </c>
      <c r="T125" s="21">
        <v>0</v>
      </c>
      <c r="U125" s="21">
        <v>130000</v>
      </c>
      <c r="V125" s="12"/>
      <c r="W125" s="12"/>
      <c r="X125" s="21">
        <v>129142</v>
      </c>
      <c r="Y125" s="12">
        <v>2201490831</v>
      </c>
      <c r="Z125" s="12" t="s">
        <v>480</v>
      </c>
      <c r="AA125" s="15">
        <v>45351</v>
      </c>
    </row>
    <row r="126" spans="1:27" x14ac:dyDescent="0.35">
      <c r="A126" s="12">
        <v>800203189</v>
      </c>
      <c r="B126" s="13" t="s">
        <v>14</v>
      </c>
      <c r="C126" s="14" t="s">
        <v>15</v>
      </c>
      <c r="D126" s="17">
        <v>14273</v>
      </c>
      <c r="E126" s="17" t="s">
        <v>286</v>
      </c>
      <c r="F126" s="17" t="s">
        <v>429</v>
      </c>
      <c r="G126" s="15">
        <v>45358</v>
      </c>
      <c r="H126" s="12"/>
      <c r="I126" s="15">
        <v>45363.478293171298</v>
      </c>
      <c r="J126" s="21">
        <v>45000</v>
      </c>
      <c r="K126" s="21">
        <v>45000</v>
      </c>
      <c r="L126" s="12" t="s">
        <v>506</v>
      </c>
      <c r="M126" s="12" t="s">
        <v>452</v>
      </c>
      <c r="N126" s="21">
        <v>45000</v>
      </c>
      <c r="O126" s="21">
        <v>0</v>
      </c>
      <c r="P126" s="21">
        <v>0</v>
      </c>
      <c r="Q126" s="21"/>
      <c r="R126" s="21"/>
      <c r="S126" s="21">
        <v>45000</v>
      </c>
      <c r="T126" s="21">
        <v>0</v>
      </c>
      <c r="U126" s="21">
        <v>45000</v>
      </c>
      <c r="V126" s="12"/>
      <c r="W126" s="12"/>
      <c r="X126" s="21">
        <v>0</v>
      </c>
      <c r="Y126" s="12"/>
      <c r="Z126" s="12"/>
      <c r="AA126" s="15">
        <v>45351</v>
      </c>
    </row>
    <row r="127" spans="1:27" x14ac:dyDescent="0.35">
      <c r="A127" s="12">
        <v>800203189</v>
      </c>
      <c r="B127" s="13" t="s">
        <v>14</v>
      </c>
      <c r="C127" s="14" t="s">
        <v>15</v>
      </c>
      <c r="D127" s="17">
        <v>14275</v>
      </c>
      <c r="E127" s="17" t="s">
        <v>287</v>
      </c>
      <c r="F127" s="17" t="s">
        <v>430</v>
      </c>
      <c r="G127" s="15">
        <v>45358</v>
      </c>
      <c r="H127" s="12"/>
      <c r="I127" s="15">
        <v>45363.483784722222</v>
      </c>
      <c r="J127" s="21">
        <v>1466000</v>
      </c>
      <c r="K127" s="21">
        <v>1466000</v>
      </c>
      <c r="L127" s="12" t="s">
        <v>506</v>
      </c>
      <c r="M127" s="12" t="s">
        <v>452</v>
      </c>
      <c r="N127" s="21">
        <v>1466000</v>
      </c>
      <c r="O127" s="21">
        <v>0</v>
      </c>
      <c r="P127" s="21">
        <v>0</v>
      </c>
      <c r="Q127" s="21"/>
      <c r="R127" s="21"/>
      <c r="S127" s="21">
        <v>1466000</v>
      </c>
      <c r="T127" s="21">
        <v>0</v>
      </c>
      <c r="U127" s="21">
        <v>1466000</v>
      </c>
      <c r="V127" s="12"/>
      <c r="W127" s="12"/>
      <c r="X127" s="21">
        <v>0</v>
      </c>
      <c r="Y127" s="12"/>
      <c r="Z127" s="12"/>
      <c r="AA127" s="15">
        <v>45351</v>
      </c>
    </row>
    <row r="128" spans="1:27" x14ac:dyDescent="0.35">
      <c r="A128" s="12">
        <v>800203189</v>
      </c>
      <c r="B128" s="13" t="s">
        <v>14</v>
      </c>
      <c r="C128" s="14" t="s">
        <v>15</v>
      </c>
      <c r="D128" s="17">
        <v>14276</v>
      </c>
      <c r="E128" s="17" t="s">
        <v>288</v>
      </c>
      <c r="F128" s="17" t="s">
        <v>431</v>
      </c>
      <c r="G128" s="15">
        <v>45358</v>
      </c>
      <c r="H128" s="12"/>
      <c r="I128" s="15">
        <v>45363.486226157409</v>
      </c>
      <c r="J128" s="21">
        <v>104000</v>
      </c>
      <c r="K128" s="21">
        <v>104000</v>
      </c>
      <c r="L128" s="12" t="s">
        <v>500</v>
      </c>
      <c r="M128" s="12" t="s">
        <v>454</v>
      </c>
      <c r="N128" s="21">
        <v>104000</v>
      </c>
      <c r="O128" s="21">
        <v>0</v>
      </c>
      <c r="P128" s="21">
        <v>52000</v>
      </c>
      <c r="Q128" s="21" t="s">
        <v>513</v>
      </c>
      <c r="R128" s="21"/>
      <c r="S128" s="21">
        <v>104000</v>
      </c>
      <c r="T128" s="21">
        <v>0</v>
      </c>
      <c r="U128" s="21">
        <v>52000</v>
      </c>
      <c r="V128" s="12"/>
      <c r="W128" s="12"/>
      <c r="X128" s="21">
        <v>0</v>
      </c>
      <c r="Y128" s="12"/>
      <c r="Z128" s="12"/>
      <c r="AA128" s="15">
        <v>45351</v>
      </c>
    </row>
    <row r="129" spans="1:27" x14ac:dyDescent="0.35">
      <c r="A129" s="12">
        <v>800203189</v>
      </c>
      <c r="B129" s="13" t="s">
        <v>14</v>
      </c>
      <c r="C129" s="14" t="s">
        <v>15</v>
      </c>
      <c r="D129" s="17">
        <v>14277</v>
      </c>
      <c r="E129" s="17" t="s">
        <v>289</v>
      </c>
      <c r="F129" s="17" t="s">
        <v>432</v>
      </c>
      <c r="G129" s="15">
        <v>45358</v>
      </c>
      <c r="H129" s="12"/>
      <c r="I129" s="15">
        <v>45363.488849340276</v>
      </c>
      <c r="J129" s="21">
        <v>155000</v>
      </c>
      <c r="K129" s="21">
        <v>155000</v>
      </c>
      <c r="L129" s="12" t="s">
        <v>506</v>
      </c>
      <c r="M129" s="12" t="s">
        <v>452</v>
      </c>
      <c r="N129" s="21">
        <v>155000</v>
      </c>
      <c r="O129" s="21">
        <v>0</v>
      </c>
      <c r="P129" s="21">
        <v>0</v>
      </c>
      <c r="Q129" s="21"/>
      <c r="R129" s="21"/>
      <c r="S129" s="21">
        <v>155000</v>
      </c>
      <c r="T129" s="21">
        <v>0</v>
      </c>
      <c r="U129" s="21">
        <v>155000</v>
      </c>
      <c r="V129" s="12"/>
      <c r="W129" s="12"/>
      <c r="X129" s="21">
        <v>0</v>
      </c>
      <c r="Y129" s="12"/>
      <c r="Z129" s="12"/>
      <c r="AA129" s="15">
        <v>45351</v>
      </c>
    </row>
    <row r="130" spans="1:27" x14ac:dyDescent="0.35">
      <c r="A130" s="12">
        <v>800203189</v>
      </c>
      <c r="B130" s="13" t="s">
        <v>14</v>
      </c>
      <c r="C130" s="14" t="s">
        <v>15</v>
      </c>
      <c r="D130" s="17">
        <v>14274</v>
      </c>
      <c r="E130" s="17" t="s">
        <v>290</v>
      </c>
      <c r="F130" s="17" t="s">
        <v>433</v>
      </c>
      <c r="G130" s="15">
        <v>45358</v>
      </c>
      <c r="H130" s="12"/>
      <c r="I130" s="15">
        <v>45363.480555439812</v>
      </c>
      <c r="J130" s="21">
        <v>250000</v>
      </c>
      <c r="K130" s="21">
        <v>250000</v>
      </c>
      <c r="L130" s="12" t="s">
        <v>506</v>
      </c>
      <c r="M130" s="12" t="s">
        <v>452</v>
      </c>
      <c r="N130" s="21">
        <v>250000</v>
      </c>
      <c r="O130" s="21">
        <v>0</v>
      </c>
      <c r="P130" s="21">
        <v>0</v>
      </c>
      <c r="Q130" s="21"/>
      <c r="R130" s="21"/>
      <c r="S130" s="21">
        <v>250000</v>
      </c>
      <c r="T130" s="21">
        <v>0</v>
      </c>
      <c r="U130" s="21">
        <v>250000</v>
      </c>
      <c r="V130" s="12"/>
      <c r="W130" s="12"/>
      <c r="X130" s="21">
        <v>0</v>
      </c>
      <c r="Y130" s="12"/>
      <c r="Z130" s="12"/>
      <c r="AA130" s="15">
        <v>45351</v>
      </c>
    </row>
    <row r="131" spans="1:27" x14ac:dyDescent="0.35">
      <c r="A131" s="12">
        <v>800203189</v>
      </c>
      <c r="B131" s="13" t="s">
        <v>14</v>
      </c>
      <c r="C131" s="14" t="s">
        <v>15</v>
      </c>
      <c r="D131" s="17">
        <v>14286</v>
      </c>
      <c r="E131" s="17" t="s">
        <v>291</v>
      </c>
      <c r="F131" s="17" t="s">
        <v>434</v>
      </c>
      <c r="G131" s="15">
        <v>45359</v>
      </c>
      <c r="H131" s="12"/>
      <c r="I131" s="15">
        <v>45363.583712500003</v>
      </c>
      <c r="J131" s="21">
        <v>2760000</v>
      </c>
      <c r="K131" s="21">
        <v>2760000</v>
      </c>
      <c r="L131" s="12" t="s">
        <v>506</v>
      </c>
      <c r="M131" s="12" t="s">
        <v>452</v>
      </c>
      <c r="N131" s="21">
        <v>2760000</v>
      </c>
      <c r="O131" s="21">
        <v>0</v>
      </c>
      <c r="P131" s="21">
        <v>0</v>
      </c>
      <c r="Q131" s="21"/>
      <c r="R131" s="21"/>
      <c r="S131" s="21">
        <v>2760000</v>
      </c>
      <c r="T131" s="21">
        <v>0</v>
      </c>
      <c r="U131" s="21">
        <v>2760000</v>
      </c>
      <c r="V131" s="12"/>
      <c r="W131" s="12"/>
      <c r="X131" s="21">
        <v>0</v>
      </c>
      <c r="Y131" s="12"/>
      <c r="Z131" s="12"/>
      <c r="AA131" s="15">
        <v>45351</v>
      </c>
    </row>
    <row r="132" spans="1:27" x14ac:dyDescent="0.35">
      <c r="A132" s="12">
        <v>800203189</v>
      </c>
      <c r="B132" s="13" t="s">
        <v>14</v>
      </c>
      <c r="C132" s="14" t="s">
        <v>15</v>
      </c>
      <c r="D132" s="17">
        <v>14279</v>
      </c>
      <c r="E132" s="17" t="s">
        <v>292</v>
      </c>
      <c r="F132" s="17" t="s">
        <v>435</v>
      </c>
      <c r="G132" s="15">
        <v>45359</v>
      </c>
      <c r="H132" s="12"/>
      <c r="I132" s="15">
        <v>45363.497338541667</v>
      </c>
      <c r="J132" s="21">
        <v>45000</v>
      </c>
      <c r="K132" s="21">
        <v>45000</v>
      </c>
      <c r="L132" s="12" t="s">
        <v>506</v>
      </c>
      <c r="M132" s="12" t="s">
        <v>452</v>
      </c>
      <c r="N132" s="21">
        <v>45000</v>
      </c>
      <c r="O132" s="21">
        <v>0</v>
      </c>
      <c r="P132" s="21">
        <v>0</v>
      </c>
      <c r="Q132" s="21"/>
      <c r="R132" s="21"/>
      <c r="S132" s="21">
        <v>45000</v>
      </c>
      <c r="T132" s="21">
        <v>0</v>
      </c>
      <c r="U132" s="21">
        <v>45000</v>
      </c>
      <c r="V132" s="12"/>
      <c r="W132" s="12"/>
      <c r="X132" s="21">
        <v>0</v>
      </c>
      <c r="Y132" s="12"/>
      <c r="Z132" s="12"/>
      <c r="AA132" s="15">
        <v>45351</v>
      </c>
    </row>
    <row r="133" spans="1:27" x14ac:dyDescent="0.35">
      <c r="A133" s="12">
        <v>800203189</v>
      </c>
      <c r="B133" s="13" t="s">
        <v>14</v>
      </c>
      <c r="C133" s="14" t="s">
        <v>15</v>
      </c>
      <c r="D133" s="17">
        <v>14280</v>
      </c>
      <c r="E133" s="17" t="s">
        <v>293</v>
      </c>
      <c r="F133" s="17" t="s">
        <v>436</v>
      </c>
      <c r="G133" s="15">
        <v>45359</v>
      </c>
      <c r="H133" s="12"/>
      <c r="I133" s="15">
        <v>45363.506985381944</v>
      </c>
      <c r="J133" s="21">
        <v>130000</v>
      </c>
      <c r="K133" s="21">
        <v>130000</v>
      </c>
      <c r="L133" s="12" t="s">
        <v>506</v>
      </c>
      <c r="M133" s="12" t="s">
        <v>452</v>
      </c>
      <c r="N133" s="21">
        <v>130000</v>
      </c>
      <c r="O133" s="21">
        <v>0</v>
      </c>
      <c r="P133" s="21">
        <v>0</v>
      </c>
      <c r="Q133" s="21"/>
      <c r="R133" s="21"/>
      <c r="S133" s="21">
        <v>130000</v>
      </c>
      <c r="T133" s="21">
        <v>0</v>
      </c>
      <c r="U133" s="21">
        <v>130000</v>
      </c>
      <c r="V133" s="12"/>
      <c r="W133" s="12"/>
      <c r="X133" s="21">
        <v>0</v>
      </c>
      <c r="Y133" s="12"/>
      <c r="Z133" s="12"/>
      <c r="AA133" s="15">
        <v>45351</v>
      </c>
    </row>
    <row r="134" spans="1:27" x14ac:dyDescent="0.35">
      <c r="A134" s="12">
        <v>800203189</v>
      </c>
      <c r="B134" s="13" t="s">
        <v>14</v>
      </c>
      <c r="C134" s="14" t="s">
        <v>15</v>
      </c>
      <c r="D134" s="17">
        <v>14281</v>
      </c>
      <c r="E134" s="17" t="s">
        <v>294</v>
      </c>
      <c r="F134" s="17" t="s">
        <v>437</v>
      </c>
      <c r="G134" s="15">
        <v>45359</v>
      </c>
      <c r="H134" s="12"/>
      <c r="I134" s="15">
        <v>45363.509237152779</v>
      </c>
      <c r="J134" s="21">
        <v>105000</v>
      </c>
      <c r="K134" s="21">
        <v>105000</v>
      </c>
      <c r="L134" s="12" t="s">
        <v>506</v>
      </c>
      <c r="M134" s="12" t="s">
        <v>452</v>
      </c>
      <c r="N134" s="21">
        <v>105000</v>
      </c>
      <c r="O134" s="21">
        <v>0</v>
      </c>
      <c r="P134" s="21">
        <v>0</v>
      </c>
      <c r="Q134" s="21"/>
      <c r="R134" s="21"/>
      <c r="S134" s="21">
        <v>105000</v>
      </c>
      <c r="T134" s="21">
        <v>0</v>
      </c>
      <c r="U134" s="21">
        <v>105000</v>
      </c>
      <c r="V134" s="12"/>
      <c r="W134" s="12"/>
      <c r="X134" s="21">
        <v>0</v>
      </c>
      <c r="Y134" s="12"/>
      <c r="Z134" s="12"/>
      <c r="AA134" s="15">
        <v>45351</v>
      </c>
    </row>
    <row r="135" spans="1:27" x14ac:dyDescent="0.35">
      <c r="A135" s="12">
        <v>800203189</v>
      </c>
      <c r="B135" s="13" t="s">
        <v>14</v>
      </c>
      <c r="C135" s="14" t="s">
        <v>15</v>
      </c>
      <c r="D135" s="17">
        <v>14282</v>
      </c>
      <c r="E135" s="17" t="s">
        <v>295</v>
      </c>
      <c r="F135" s="17" t="s">
        <v>438</v>
      </c>
      <c r="G135" s="15">
        <v>45359</v>
      </c>
      <c r="H135" s="12"/>
      <c r="I135" s="15">
        <v>45363.511741747687</v>
      </c>
      <c r="J135" s="21">
        <v>78000</v>
      </c>
      <c r="K135" s="21">
        <v>78000</v>
      </c>
      <c r="L135" s="12" t="s">
        <v>506</v>
      </c>
      <c r="M135" s="12" t="s">
        <v>452</v>
      </c>
      <c r="N135" s="21">
        <v>78000</v>
      </c>
      <c r="O135" s="21">
        <v>0</v>
      </c>
      <c r="P135" s="21">
        <v>0</v>
      </c>
      <c r="Q135" s="21"/>
      <c r="R135" s="21"/>
      <c r="S135" s="21">
        <v>78000</v>
      </c>
      <c r="T135" s="21">
        <v>0</v>
      </c>
      <c r="U135" s="21">
        <v>78000</v>
      </c>
      <c r="V135" s="21">
        <v>77485</v>
      </c>
      <c r="W135" s="12">
        <v>1222403768</v>
      </c>
      <c r="X135" s="21">
        <v>0</v>
      </c>
      <c r="Y135" s="12"/>
      <c r="Z135" s="12"/>
      <c r="AA135" s="15">
        <v>45351</v>
      </c>
    </row>
    <row r="136" spans="1:27" x14ac:dyDescent="0.35">
      <c r="A136" s="12">
        <v>800203189</v>
      </c>
      <c r="B136" s="13" t="s">
        <v>14</v>
      </c>
      <c r="C136" s="14" t="s">
        <v>15</v>
      </c>
      <c r="D136" s="17">
        <v>14287</v>
      </c>
      <c r="E136" s="17" t="s">
        <v>296</v>
      </c>
      <c r="F136" s="17" t="s">
        <v>439</v>
      </c>
      <c r="G136" s="15">
        <v>45359</v>
      </c>
      <c r="H136" s="12"/>
      <c r="I136" s="15">
        <v>45363.586415821759</v>
      </c>
      <c r="J136" s="21">
        <v>10903</v>
      </c>
      <c r="K136" s="21">
        <v>10903</v>
      </c>
      <c r="L136" s="12" t="s">
        <v>506</v>
      </c>
      <c r="M136" s="12" t="s">
        <v>452</v>
      </c>
      <c r="N136" s="21">
        <v>10903</v>
      </c>
      <c r="O136" s="21">
        <v>0</v>
      </c>
      <c r="P136" s="21">
        <v>0</v>
      </c>
      <c r="Q136" s="21"/>
      <c r="R136" s="21"/>
      <c r="S136" s="21">
        <v>10903</v>
      </c>
      <c r="T136" s="21">
        <v>0</v>
      </c>
      <c r="U136" s="21">
        <v>10903</v>
      </c>
      <c r="V136" s="12"/>
      <c r="W136" s="12"/>
      <c r="X136" s="21">
        <v>0</v>
      </c>
      <c r="Y136" s="12"/>
      <c r="Z136" s="12"/>
      <c r="AA136" s="15">
        <v>45351</v>
      </c>
    </row>
    <row r="137" spans="1:27" x14ac:dyDescent="0.35">
      <c r="A137" s="12">
        <v>800203189</v>
      </c>
      <c r="B137" s="13" t="s">
        <v>14</v>
      </c>
      <c r="C137" s="14" t="s">
        <v>15</v>
      </c>
      <c r="D137" s="17">
        <v>14283</v>
      </c>
      <c r="E137" s="17" t="s">
        <v>297</v>
      </c>
      <c r="F137" s="17" t="s">
        <v>440</v>
      </c>
      <c r="G137" s="15">
        <v>45359</v>
      </c>
      <c r="H137" s="12"/>
      <c r="I137" s="15">
        <v>45363.514101701388</v>
      </c>
      <c r="J137" s="21">
        <v>514320</v>
      </c>
      <c r="K137" s="21">
        <v>514320</v>
      </c>
      <c r="L137" s="12" t="s">
        <v>484</v>
      </c>
      <c r="M137" s="12" t="s">
        <v>453</v>
      </c>
      <c r="N137" s="21">
        <v>0</v>
      </c>
      <c r="O137" s="21">
        <v>514320</v>
      </c>
      <c r="P137" s="21">
        <v>0</v>
      </c>
      <c r="Q137" s="21" t="s">
        <v>508</v>
      </c>
      <c r="R137" s="21" t="s">
        <v>509</v>
      </c>
      <c r="S137" s="21">
        <v>0</v>
      </c>
      <c r="T137" s="21">
        <v>0</v>
      </c>
      <c r="U137" s="21">
        <v>0</v>
      </c>
      <c r="V137" s="12"/>
      <c r="W137" s="12"/>
      <c r="X137" s="21">
        <v>0</v>
      </c>
      <c r="Y137" s="12"/>
      <c r="Z137" s="12"/>
      <c r="AA137" s="15">
        <v>45351</v>
      </c>
    </row>
    <row r="138" spans="1:27" x14ac:dyDescent="0.35">
      <c r="A138" s="12">
        <v>800203189</v>
      </c>
      <c r="B138" s="13" t="s">
        <v>14</v>
      </c>
      <c r="C138" s="14" t="s">
        <v>15</v>
      </c>
      <c r="D138" s="17">
        <v>14284</v>
      </c>
      <c r="E138" s="17" t="s">
        <v>298</v>
      </c>
      <c r="F138" s="17" t="s">
        <v>441</v>
      </c>
      <c r="G138" s="15">
        <v>45359</v>
      </c>
      <c r="H138" s="12"/>
      <c r="I138" s="15">
        <v>45363.519412384259</v>
      </c>
      <c r="J138" s="21">
        <v>130000</v>
      </c>
      <c r="K138" s="21">
        <v>130000</v>
      </c>
      <c r="L138" s="12" t="s">
        <v>506</v>
      </c>
      <c r="M138" s="12" t="s">
        <v>452</v>
      </c>
      <c r="N138" s="21">
        <v>130000</v>
      </c>
      <c r="O138" s="21">
        <v>0</v>
      </c>
      <c r="P138" s="21">
        <v>0</v>
      </c>
      <c r="Q138" s="21"/>
      <c r="R138" s="21"/>
      <c r="S138" s="21">
        <v>130000</v>
      </c>
      <c r="T138" s="21">
        <v>0</v>
      </c>
      <c r="U138" s="21">
        <v>130000</v>
      </c>
      <c r="V138" s="12"/>
      <c r="W138" s="12"/>
      <c r="X138" s="21">
        <v>0</v>
      </c>
      <c r="Y138" s="12"/>
      <c r="Z138" s="12"/>
      <c r="AA138" s="15">
        <v>45351</v>
      </c>
    </row>
    <row r="139" spans="1:27" x14ac:dyDescent="0.35">
      <c r="A139" s="12">
        <v>800203189</v>
      </c>
      <c r="B139" s="13" t="s">
        <v>14</v>
      </c>
      <c r="C139" s="14" t="s">
        <v>15</v>
      </c>
      <c r="D139" s="17">
        <v>14285</v>
      </c>
      <c r="E139" s="17" t="s">
        <v>299</v>
      </c>
      <c r="F139" s="17" t="s">
        <v>442</v>
      </c>
      <c r="G139" s="15">
        <v>45359</v>
      </c>
      <c r="H139" s="12"/>
      <c r="I139" s="15">
        <v>45363.581124456017</v>
      </c>
      <c r="J139" s="21">
        <v>24000</v>
      </c>
      <c r="K139" s="21">
        <v>24000</v>
      </c>
      <c r="L139" s="12" t="s">
        <v>506</v>
      </c>
      <c r="M139" s="12" t="s">
        <v>452</v>
      </c>
      <c r="N139" s="21">
        <v>24000</v>
      </c>
      <c r="O139" s="21">
        <v>0</v>
      </c>
      <c r="P139" s="21">
        <v>0</v>
      </c>
      <c r="Q139" s="21"/>
      <c r="R139" s="21"/>
      <c r="S139" s="21">
        <v>24000</v>
      </c>
      <c r="T139" s="21">
        <v>0</v>
      </c>
      <c r="U139" s="21">
        <v>24000</v>
      </c>
      <c r="V139" s="12"/>
      <c r="W139" s="12"/>
      <c r="X139" s="21">
        <v>0</v>
      </c>
      <c r="Y139" s="12"/>
      <c r="Z139" s="12"/>
      <c r="AA139" s="15">
        <v>45351</v>
      </c>
    </row>
    <row r="140" spans="1:27" x14ac:dyDescent="0.35">
      <c r="A140" s="12">
        <v>800203189</v>
      </c>
      <c r="B140" s="13" t="s">
        <v>14</v>
      </c>
      <c r="C140" s="14" t="s">
        <v>15</v>
      </c>
      <c r="D140" s="17">
        <v>14278</v>
      </c>
      <c r="E140" s="17" t="s">
        <v>300</v>
      </c>
      <c r="F140" s="17" t="s">
        <v>443</v>
      </c>
      <c r="G140" s="15">
        <v>45359</v>
      </c>
      <c r="H140" s="12"/>
      <c r="I140" s="15">
        <v>45363.491313541665</v>
      </c>
      <c r="J140" s="21">
        <v>52000</v>
      </c>
      <c r="K140" s="21">
        <v>52000</v>
      </c>
      <c r="L140" s="12" t="s">
        <v>506</v>
      </c>
      <c r="M140" s="12" t="s">
        <v>452</v>
      </c>
      <c r="N140" s="21">
        <v>52000</v>
      </c>
      <c r="O140" s="21">
        <v>0</v>
      </c>
      <c r="P140" s="21">
        <v>0</v>
      </c>
      <c r="Q140" s="21"/>
      <c r="R140" s="21"/>
      <c r="S140" s="21">
        <v>52000</v>
      </c>
      <c r="T140" s="21">
        <v>0</v>
      </c>
      <c r="U140" s="21">
        <v>52000</v>
      </c>
      <c r="V140" s="12"/>
      <c r="W140" s="12"/>
      <c r="X140" s="21">
        <v>0</v>
      </c>
      <c r="Y140" s="12"/>
      <c r="Z140" s="12"/>
      <c r="AA140" s="15">
        <v>45351</v>
      </c>
    </row>
    <row r="141" spans="1:27" x14ac:dyDescent="0.35">
      <c r="A141" s="12">
        <v>800203189</v>
      </c>
      <c r="B141" s="13" t="s">
        <v>14</v>
      </c>
      <c r="C141" s="14" t="s">
        <v>15</v>
      </c>
      <c r="D141" s="17">
        <v>14289</v>
      </c>
      <c r="E141" s="17" t="s">
        <v>301</v>
      </c>
      <c r="F141" s="17" t="s">
        <v>444</v>
      </c>
      <c r="G141" s="15">
        <v>45359</v>
      </c>
      <c r="H141" s="12"/>
      <c r="I141" s="15">
        <v>45363.591758414354</v>
      </c>
      <c r="J141" s="21">
        <v>650000</v>
      </c>
      <c r="K141" s="21">
        <v>650000</v>
      </c>
      <c r="L141" s="12" t="s">
        <v>506</v>
      </c>
      <c r="M141" s="12" t="s">
        <v>452</v>
      </c>
      <c r="N141" s="21">
        <v>650000</v>
      </c>
      <c r="O141" s="21">
        <v>0</v>
      </c>
      <c r="P141" s="21">
        <v>0</v>
      </c>
      <c r="Q141" s="21"/>
      <c r="R141" s="21"/>
      <c r="S141" s="21">
        <v>650000</v>
      </c>
      <c r="T141" s="21">
        <v>0</v>
      </c>
      <c r="U141" s="21">
        <v>650000</v>
      </c>
      <c r="V141" s="12"/>
      <c r="W141" s="12"/>
      <c r="X141" s="21">
        <v>0</v>
      </c>
      <c r="Y141" s="12"/>
      <c r="Z141" s="12"/>
      <c r="AA141" s="15">
        <v>45351</v>
      </c>
    </row>
    <row r="142" spans="1:27" x14ac:dyDescent="0.35">
      <c r="A142" s="12">
        <v>800203189</v>
      </c>
      <c r="B142" s="13" t="s">
        <v>14</v>
      </c>
      <c r="C142" s="14" t="s">
        <v>15</v>
      </c>
      <c r="D142" s="17">
        <v>14288</v>
      </c>
      <c r="E142" s="17" t="s">
        <v>302</v>
      </c>
      <c r="F142" s="17" t="s">
        <v>445</v>
      </c>
      <c r="G142" s="15">
        <v>45359</v>
      </c>
      <c r="H142" s="12"/>
      <c r="I142" s="15">
        <v>45363.589288657407</v>
      </c>
      <c r="J142" s="21">
        <v>48000</v>
      </c>
      <c r="K142" s="21">
        <v>48000</v>
      </c>
      <c r="L142" s="12" t="s">
        <v>506</v>
      </c>
      <c r="M142" s="12" t="s">
        <v>452</v>
      </c>
      <c r="N142" s="21">
        <v>48000</v>
      </c>
      <c r="O142" s="21">
        <v>0</v>
      </c>
      <c r="P142" s="21">
        <v>0</v>
      </c>
      <c r="Q142" s="21"/>
      <c r="R142" s="21"/>
      <c r="S142" s="21">
        <v>48000</v>
      </c>
      <c r="T142" s="21">
        <v>0</v>
      </c>
      <c r="U142" s="21">
        <v>48000</v>
      </c>
      <c r="V142" s="12"/>
      <c r="W142" s="12"/>
      <c r="X142" s="21">
        <v>0</v>
      </c>
      <c r="Y142" s="12"/>
      <c r="Z142" s="12"/>
      <c r="AA142" s="15">
        <v>45351</v>
      </c>
    </row>
    <row r="143" spans="1:27" x14ac:dyDescent="0.35">
      <c r="A143" s="12">
        <v>800203189</v>
      </c>
      <c r="B143" s="13" t="s">
        <v>14</v>
      </c>
      <c r="C143" s="14" t="s">
        <v>15</v>
      </c>
      <c r="D143" s="17">
        <v>14292</v>
      </c>
      <c r="E143" s="17" t="s">
        <v>303</v>
      </c>
      <c r="F143" s="17" t="s">
        <v>446</v>
      </c>
      <c r="G143" s="15">
        <v>45362</v>
      </c>
      <c r="H143" s="12"/>
      <c r="I143" s="15">
        <v>45363.600434143518</v>
      </c>
      <c r="J143" s="21">
        <v>110625</v>
      </c>
      <c r="K143" s="21">
        <v>110625</v>
      </c>
      <c r="L143" s="12" t="s">
        <v>506</v>
      </c>
      <c r="M143" s="12" t="s">
        <v>452</v>
      </c>
      <c r="N143" s="21">
        <v>125000</v>
      </c>
      <c r="O143" s="21">
        <v>0</v>
      </c>
      <c r="P143" s="21">
        <v>0</v>
      </c>
      <c r="Q143" s="21"/>
      <c r="R143" s="21"/>
      <c r="S143" s="21">
        <v>125000</v>
      </c>
      <c r="T143" s="21">
        <v>0</v>
      </c>
      <c r="U143" s="21">
        <v>125000</v>
      </c>
      <c r="V143" s="12"/>
      <c r="W143" s="12"/>
      <c r="X143" s="21">
        <v>0</v>
      </c>
      <c r="Y143" s="12"/>
      <c r="Z143" s="12"/>
      <c r="AA143" s="15">
        <v>45351</v>
      </c>
    </row>
    <row r="144" spans="1:27" x14ac:dyDescent="0.35">
      <c r="A144" s="12">
        <v>800203189</v>
      </c>
      <c r="B144" s="13" t="s">
        <v>14</v>
      </c>
      <c r="C144" s="14" t="s">
        <v>15</v>
      </c>
      <c r="D144" s="17">
        <v>14291</v>
      </c>
      <c r="E144" s="17" t="s">
        <v>304</v>
      </c>
      <c r="F144" s="17" t="s">
        <v>447</v>
      </c>
      <c r="G144" s="15">
        <v>45362</v>
      </c>
      <c r="H144" s="12"/>
      <c r="I144" s="15">
        <v>45363.594260844904</v>
      </c>
      <c r="J144" s="21">
        <v>264000</v>
      </c>
      <c r="K144" s="21">
        <v>264000</v>
      </c>
      <c r="L144" s="12" t="s">
        <v>506</v>
      </c>
      <c r="M144" s="12" t="s">
        <v>452</v>
      </c>
      <c r="N144" s="21">
        <v>264000</v>
      </c>
      <c r="O144" s="21">
        <v>0</v>
      </c>
      <c r="P144" s="21">
        <v>0</v>
      </c>
      <c r="Q144" s="21"/>
      <c r="R144" s="21"/>
      <c r="S144" s="21">
        <v>264000</v>
      </c>
      <c r="T144" s="21">
        <v>0</v>
      </c>
      <c r="U144" s="21">
        <v>264000</v>
      </c>
      <c r="V144" s="12"/>
      <c r="W144" s="12"/>
      <c r="X144" s="21">
        <v>0</v>
      </c>
      <c r="Y144" s="12"/>
      <c r="Z144" s="12"/>
      <c r="AA144" s="15">
        <v>45351</v>
      </c>
    </row>
    <row r="145" spans="1:27" x14ac:dyDescent="0.35">
      <c r="A145" s="12">
        <v>800203189</v>
      </c>
      <c r="B145" s="13" t="s">
        <v>14</v>
      </c>
      <c r="C145" s="14" t="s">
        <v>15</v>
      </c>
      <c r="D145" s="17">
        <v>14299</v>
      </c>
      <c r="E145" s="17" t="s">
        <v>305</v>
      </c>
      <c r="F145" s="17" t="s">
        <v>448</v>
      </c>
      <c r="G145" s="15">
        <v>45363</v>
      </c>
      <c r="H145" s="12"/>
      <c r="I145" s="15">
        <v>45363.60475972222</v>
      </c>
      <c r="J145" s="21">
        <v>650000</v>
      </c>
      <c r="K145" s="21">
        <v>650000</v>
      </c>
      <c r="L145" s="12" t="s">
        <v>506</v>
      </c>
      <c r="M145" s="12" t="s">
        <v>452</v>
      </c>
      <c r="N145" s="21">
        <v>650000</v>
      </c>
      <c r="O145" s="21">
        <v>0</v>
      </c>
      <c r="P145" s="21">
        <v>0</v>
      </c>
      <c r="Q145" s="21"/>
      <c r="R145" s="21"/>
      <c r="S145" s="21">
        <v>650000</v>
      </c>
      <c r="T145" s="21">
        <v>0</v>
      </c>
      <c r="U145" s="21">
        <v>650000</v>
      </c>
      <c r="V145" s="12"/>
      <c r="W145" s="12"/>
      <c r="X145" s="21">
        <v>0</v>
      </c>
      <c r="Y145" s="12"/>
      <c r="Z145" s="12"/>
      <c r="AA145" s="15">
        <v>45351</v>
      </c>
    </row>
  </sheetData>
  <autoFilter ref="A2:AA145"/>
  <dataValidations count="1">
    <dataValidation type="whole" operator="greaterThan" allowBlank="1" showInputMessage="1" showErrorMessage="1" errorTitle="DATO ERRADO" error="El valor debe ser diferente de cero" sqref="J2:K2 J146:K1048576 K3:K145 O13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30" sqref="G30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519</v>
      </c>
      <c r="E2" s="48"/>
      <c r="F2" s="48"/>
      <c r="G2" s="48"/>
      <c r="H2" s="48"/>
      <c r="I2" s="49"/>
      <c r="J2" s="50" t="s">
        <v>520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521</v>
      </c>
      <c r="E4" s="48"/>
      <c r="F4" s="48"/>
      <c r="G4" s="48"/>
      <c r="H4" s="48"/>
      <c r="I4" s="49"/>
      <c r="J4" s="50" t="s">
        <v>522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543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541</v>
      </c>
      <c r="J11" s="64"/>
    </row>
    <row r="12" spans="2:10" ht="13" x14ac:dyDescent="0.3">
      <c r="B12" s="63"/>
      <c r="C12" s="65" t="s">
        <v>542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556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544</v>
      </c>
      <c r="D16" s="66"/>
      <c r="G16" s="68"/>
      <c r="H16" s="70" t="s">
        <v>523</v>
      </c>
      <c r="I16" s="70" t="s">
        <v>524</v>
      </c>
      <c r="J16" s="64"/>
    </row>
    <row r="17" spans="2:14" ht="13" x14ac:dyDescent="0.3">
      <c r="B17" s="63"/>
      <c r="C17" s="65" t="s">
        <v>525</v>
      </c>
      <c r="D17" s="65"/>
      <c r="E17" s="65"/>
      <c r="F17" s="65"/>
      <c r="G17" s="68"/>
      <c r="H17" s="71">
        <v>143</v>
      </c>
      <c r="I17" s="72">
        <v>182190382</v>
      </c>
      <c r="J17" s="64"/>
    </row>
    <row r="18" spans="2:14" x14ac:dyDescent="0.25">
      <c r="B18" s="63"/>
      <c r="C18" s="44" t="s">
        <v>526</v>
      </c>
      <c r="G18" s="68"/>
      <c r="H18" s="74">
        <v>59</v>
      </c>
      <c r="I18" s="75">
        <v>60442499</v>
      </c>
      <c r="J18" s="64"/>
    </row>
    <row r="19" spans="2:14" x14ac:dyDescent="0.25">
      <c r="B19" s="63"/>
      <c r="C19" s="44" t="s">
        <v>527</v>
      </c>
      <c r="G19" s="68"/>
      <c r="H19" s="74">
        <v>15</v>
      </c>
      <c r="I19" s="75">
        <v>45124820</v>
      </c>
      <c r="J19" s="64"/>
    </row>
    <row r="20" spans="2:14" x14ac:dyDescent="0.25">
      <c r="B20" s="63"/>
      <c r="C20" s="44" t="s">
        <v>528</v>
      </c>
      <c r="H20" s="76">
        <v>26</v>
      </c>
      <c r="I20" s="77">
        <v>16602850</v>
      </c>
      <c r="J20" s="64"/>
    </row>
    <row r="21" spans="2:14" x14ac:dyDescent="0.25">
      <c r="B21" s="63"/>
      <c r="C21" s="44" t="s">
        <v>505</v>
      </c>
      <c r="H21" s="76">
        <v>8</v>
      </c>
      <c r="I21" s="77">
        <v>13202185</v>
      </c>
      <c r="J21" s="64"/>
      <c r="N21" s="78"/>
    </row>
    <row r="22" spans="2:14" ht="13" thickBot="1" x14ac:dyDescent="0.3">
      <c r="B22" s="63"/>
      <c r="C22" s="44" t="s">
        <v>529</v>
      </c>
      <c r="H22" s="79">
        <v>5</v>
      </c>
      <c r="I22" s="80">
        <v>1002300</v>
      </c>
      <c r="J22" s="64"/>
    </row>
    <row r="23" spans="2:14" ht="13" x14ac:dyDescent="0.3">
      <c r="B23" s="63"/>
      <c r="C23" s="65" t="s">
        <v>530</v>
      </c>
      <c r="D23" s="65"/>
      <c r="E23" s="65"/>
      <c r="F23" s="65"/>
      <c r="H23" s="81">
        <f>H18+H19+H20+H21+H22</f>
        <v>113</v>
      </c>
      <c r="I23" s="82">
        <f>I18+I19+I20+I21+I22</f>
        <v>136374654</v>
      </c>
      <c r="J23" s="64"/>
    </row>
    <row r="24" spans="2:14" x14ac:dyDescent="0.25">
      <c r="B24" s="63"/>
      <c r="C24" s="44" t="s">
        <v>531</v>
      </c>
      <c r="H24" s="76">
        <v>30</v>
      </c>
      <c r="I24" s="77">
        <v>45815728</v>
      </c>
      <c r="J24" s="64"/>
    </row>
    <row r="25" spans="2:14" ht="13" thickBot="1" x14ac:dyDescent="0.3">
      <c r="B25" s="63"/>
      <c r="C25" s="44" t="s">
        <v>532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533</v>
      </c>
      <c r="D26" s="65"/>
      <c r="E26" s="65"/>
      <c r="F26" s="65"/>
      <c r="H26" s="81">
        <f>H24+H25</f>
        <v>30</v>
      </c>
      <c r="I26" s="82">
        <f>I24+I25</f>
        <v>45815728</v>
      </c>
      <c r="J26" s="64"/>
    </row>
    <row r="27" spans="2:14" ht="13.5" thickBot="1" x14ac:dyDescent="0.35">
      <c r="B27" s="63"/>
      <c r="C27" s="68" t="s">
        <v>534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535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536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143</v>
      </c>
      <c r="I31" s="75">
        <f>I23+I26+I28</f>
        <v>182190382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/>
      <c r="D38" s="90"/>
      <c r="E38" s="68"/>
      <c r="F38" s="68"/>
      <c r="G38" s="68"/>
      <c r="H38" s="97" t="s">
        <v>537</v>
      </c>
      <c r="I38" s="90"/>
      <c r="J38" s="86"/>
    </row>
    <row r="39" spans="2:10" ht="13" x14ac:dyDescent="0.3">
      <c r="B39" s="63"/>
      <c r="C39" s="83" t="s">
        <v>555</v>
      </c>
      <c r="D39" s="68"/>
      <c r="E39" s="68"/>
      <c r="F39" s="68"/>
      <c r="G39" s="68"/>
      <c r="H39" s="83" t="s">
        <v>538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539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116" t="s">
        <v>540</v>
      </c>
      <c r="D42" s="116"/>
      <c r="E42" s="116"/>
      <c r="F42" s="116"/>
      <c r="G42" s="116"/>
      <c r="H42" s="116"/>
      <c r="I42" s="116"/>
      <c r="J42" s="86"/>
    </row>
    <row r="43" spans="2:10" x14ac:dyDescent="0.25">
      <c r="B43" s="63"/>
      <c r="C43" s="116"/>
      <c r="D43" s="116"/>
      <c r="E43" s="116"/>
      <c r="F43" s="116"/>
      <c r="G43" s="116"/>
      <c r="H43" s="116"/>
      <c r="I43" s="116"/>
      <c r="J43" s="86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8" sqref="I8"/>
    </sheetView>
  </sheetViews>
  <sheetFormatPr baseColWidth="10" defaultRowHeight="12.5" x14ac:dyDescent="0.25"/>
  <cols>
    <col min="1" max="1" width="4.453125" style="44" customWidth="1"/>
    <col min="2" max="2" width="10.90625" style="44"/>
    <col min="3" max="3" width="12.81640625" style="44" customWidth="1"/>
    <col min="4" max="4" width="22" style="44" customWidth="1"/>
    <col min="5" max="8" width="10.90625" style="44"/>
    <col min="9" max="9" width="24.7265625" style="44" customWidth="1"/>
    <col min="10" max="10" width="12.54296875" style="44" customWidth="1"/>
    <col min="11" max="11" width="1.7265625" style="44" customWidth="1"/>
    <col min="12" max="223" width="10.90625" style="44"/>
    <col min="224" max="224" width="4.453125" style="44" customWidth="1"/>
    <col min="225" max="225" width="10.90625" style="44"/>
    <col min="226" max="226" width="17.54296875" style="44" customWidth="1"/>
    <col min="227" max="227" width="11.54296875" style="44" customWidth="1"/>
    <col min="228" max="231" width="10.90625" style="44"/>
    <col min="232" max="232" width="22.54296875" style="44" customWidth="1"/>
    <col min="233" max="233" width="14" style="44" customWidth="1"/>
    <col min="234" max="234" width="1.7265625" style="44" customWidth="1"/>
    <col min="235" max="479" width="10.90625" style="44"/>
    <col min="480" max="480" width="4.453125" style="44" customWidth="1"/>
    <col min="481" max="481" width="10.90625" style="44"/>
    <col min="482" max="482" width="17.54296875" style="44" customWidth="1"/>
    <col min="483" max="483" width="11.54296875" style="44" customWidth="1"/>
    <col min="484" max="487" width="10.90625" style="44"/>
    <col min="488" max="488" width="22.54296875" style="44" customWidth="1"/>
    <col min="489" max="489" width="14" style="44" customWidth="1"/>
    <col min="490" max="490" width="1.7265625" style="44" customWidth="1"/>
    <col min="491" max="735" width="10.90625" style="44"/>
    <col min="736" max="736" width="4.453125" style="44" customWidth="1"/>
    <col min="737" max="737" width="10.90625" style="44"/>
    <col min="738" max="738" width="17.54296875" style="44" customWidth="1"/>
    <col min="739" max="739" width="11.54296875" style="44" customWidth="1"/>
    <col min="740" max="743" width="10.90625" style="44"/>
    <col min="744" max="744" width="22.54296875" style="44" customWidth="1"/>
    <col min="745" max="745" width="14" style="44" customWidth="1"/>
    <col min="746" max="746" width="1.7265625" style="44" customWidth="1"/>
    <col min="747" max="991" width="10.90625" style="44"/>
    <col min="992" max="992" width="4.453125" style="44" customWidth="1"/>
    <col min="993" max="993" width="10.90625" style="44"/>
    <col min="994" max="994" width="17.54296875" style="44" customWidth="1"/>
    <col min="995" max="995" width="11.54296875" style="44" customWidth="1"/>
    <col min="996" max="999" width="10.90625" style="44"/>
    <col min="1000" max="1000" width="22.54296875" style="44" customWidth="1"/>
    <col min="1001" max="1001" width="14" style="44" customWidth="1"/>
    <col min="1002" max="1002" width="1.7265625" style="44" customWidth="1"/>
    <col min="1003" max="1247" width="10.90625" style="44"/>
    <col min="1248" max="1248" width="4.453125" style="44" customWidth="1"/>
    <col min="1249" max="1249" width="10.90625" style="44"/>
    <col min="1250" max="1250" width="17.54296875" style="44" customWidth="1"/>
    <col min="1251" max="1251" width="11.54296875" style="44" customWidth="1"/>
    <col min="1252" max="1255" width="10.90625" style="44"/>
    <col min="1256" max="1256" width="22.54296875" style="44" customWidth="1"/>
    <col min="1257" max="1257" width="14" style="44" customWidth="1"/>
    <col min="1258" max="1258" width="1.7265625" style="44" customWidth="1"/>
    <col min="1259" max="1503" width="10.90625" style="44"/>
    <col min="1504" max="1504" width="4.453125" style="44" customWidth="1"/>
    <col min="1505" max="1505" width="10.90625" style="44"/>
    <col min="1506" max="1506" width="17.54296875" style="44" customWidth="1"/>
    <col min="1507" max="1507" width="11.54296875" style="44" customWidth="1"/>
    <col min="1508" max="1511" width="10.90625" style="44"/>
    <col min="1512" max="1512" width="22.54296875" style="44" customWidth="1"/>
    <col min="1513" max="1513" width="14" style="44" customWidth="1"/>
    <col min="1514" max="1514" width="1.7265625" style="44" customWidth="1"/>
    <col min="1515" max="1759" width="10.90625" style="44"/>
    <col min="1760" max="1760" width="4.453125" style="44" customWidth="1"/>
    <col min="1761" max="1761" width="10.90625" style="44"/>
    <col min="1762" max="1762" width="17.54296875" style="44" customWidth="1"/>
    <col min="1763" max="1763" width="11.54296875" style="44" customWidth="1"/>
    <col min="1764" max="1767" width="10.90625" style="44"/>
    <col min="1768" max="1768" width="22.54296875" style="44" customWidth="1"/>
    <col min="1769" max="1769" width="14" style="44" customWidth="1"/>
    <col min="1770" max="1770" width="1.7265625" style="44" customWidth="1"/>
    <col min="1771" max="2015" width="10.90625" style="44"/>
    <col min="2016" max="2016" width="4.453125" style="44" customWidth="1"/>
    <col min="2017" max="2017" width="10.90625" style="44"/>
    <col min="2018" max="2018" width="17.54296875" style="44" customWidth="1"/>
    <col min="2019" max="2019" width="11.54296875" style="44" customWidth="1"/>
    <col min="2020" max="2023" width="10.90625" style="44"/>
    <col min="2024" max="2024" width="22.54296875" style="44" customWidth="1"/>
    <col min="2025" max="2025" width="14" style="44" customWidth="1"/>
    <col min="2026" max="2026" width="1.7265625" style="44" customWidth="1"/>
    <col min="2027" max="2271" width="10.90625" style="44"/>
    <col min="2272" max="2272" width="4.453125" style="44" customWidth="1"/>
    <col min="2273" max="2273" width="10.90625" style="44"/>
    <col min="2274" max="2274" width="17.54296875" style="44" customWidth="1"/>
    <col min="2275" max="2275" width="11.54296875" style="44" customWidth="1"/>
    <col min="2276" max="2279" width="10.90625" style="44"/>
    <col min="2280" max="2280" width="22.54296875" style="44" customWidth="1"/>
    <col min="2281" max="2281" width="14" style="44" customWidth="1"/>
    <col min="2282" max="2282" width="1.7265625" style="44" customWidth="1"/>
    <col min="2283" max="2527" width="10.90625" style="44"/>
    <col min="2528" max="2528" width="4.453125" style="44" customWidth="1"/>
    <col min="2529" max="2529" width="10.90625" style="44"/>
    <col min="2530" max="2530" width="17.54296875" style="44" customWidth="1"/>
    <col min="2531" max="2531" width="11.54296875" style="44" customWidth="1"/>
    <col min="2532" max="2535" width="10.90625" style="44"/>
    <col min="2536" max="2536" width="22.54296875" style="44" customWidth="1"/>
    <col min="2537" max="2537" width="14" style="44" customWidth="1"/>
    <col min="2538" max="2538" width="1.7265625" style="44" customWidth="1"/>
    <col min="2539" max="2783" width="10.90625" style="44"/>
    <col min="2784" max="2784" width="4.453125" style="44" customWidth="1"/>
    <col min="2785" max="2785" width="10.90625" style="44"/>
    <col min="2786" max="2786" width="17.54296875" style="44" customWidth="1"/>
    <col min="2787" max="2787" width="11.54296875" style="44" customWidth="1"/>
    <col min="2788" max="2791" width="10.90625" style="44"/>
    <col min="2792" max="2792" width="22.54296875" style="44" customWidth="1"/>
    <col min="2793" max="2793" width="14" style="44" customWidth="1"/>
    <col min="2794" max="2794" width="1.7265625" style="44" customWidth="1"/>
    <col min="2795" max="3039" width="10.90625" style="44"/>
    <col min="3040" max="3040" width="4.453125" style="44" customWidth="1"/>
    <col min="3041" max="3041" width="10.90625" style="44"/>
    <col min="3042" max="3042" width="17.54296875" style="44" customWidth="1"/>
    <col min="3043" max="3043" width="11.54296875" style="44" customWidth="1"/>
    <col min="3044" max="3047" width="10.90625" style="44"/>
    <col min="3048" max="3048" width="22.54296875" style="44" customWidth="1"/>
    <col min="3049" max="3049" width="14" style="44" customWidth="1"/>
    <col min="3050" max="3050" width="1.7265625" style="44" customWidth="1"/>
    <col min="3051" max="3295" width="10.90625" style="44"/>
    <col min="3296" max="3296" width="4.453125" style="44" customWidth="1"/>
    <col min="3297" max="3297" width="10.90625" style="44"/>
    <col min="3298" max="3298" width="17.54296875" style="44" customWidth="1"/>
    <col min="3299" max="3299" width="11.54296875" style="44" customWidth="1"/>
    <col min="3300" max="3303" width="10.90625" style="44"/>
    <col min="3304" max="3304" width="22.54296875" style="44" customWidth="1"/>
    <col min="3305" max="3305" width="14" style="44" customWidth="1"/>
    <col min="3306" max="3306" width="1.7265625" style="44" customWidth="1"/>
    <col min="3307" max="3551" width="10.90625" style="44"/>
    <col min="3552" max="3552" width="4.453125" style="44" customWidth="1"/>
    <col min="3553" max="3553" width="10.90625" style="44"/>
    <col min="3554" max="3554" width="17.54296875" style="44" customWidth="1"/>
    <col min="3555" max="3555" width="11.54296875" style="44" customWidth="1"/>
    <col min="3556" max="3559" width="10.90625" style="44"/>
    <col min="3560" max="3560" width="22.54296875" style="44" customWidth="1"/>
    <col min="3561" max="3561" width="14" style="44" customWidth="1"/>
    <col min="3562" max="3562" width="1.7265625" style="44" customWidth="1"/>
    <col min="3563" max="3807" width="10.90625" style="44"/>
    <col min="3808" max="3808" width="4.453125" style="44" customWidth="1"/>
    <col min="3809" max="3809" width="10.90625" style="44"/>
    <col min="3810" max="3810" width="17.54296875" style="44" customWidth="1"/>
    <col min="3811" max="3811" width="11.54296875" style="44" customWidth="1"/>
    <col min="3812" max="3815" width="10.90625" style="44"/>
    <col min="3816" max="3816" width="22.54296875" style="44" customWidth="1"/>
    <col min="3817" max="3817" width="14" style="44" customWidth="1"/>
    <col min="3818" max="3818" width="1.7265625" style="44" customWidth="1"/>
    <col min="3819" max="4063" width="10.90625" style="44"/>
    <col min="4064" max="4064" width="4.453125" style="44" customWidth="1"/>
    <col min="4065" max="4065" width="10.90625" style="44"/>
    <col min="4066" max="4066" width="17.54296875" style="44" customWidth="1"/>
    <col min="4067" max="4067" width="11.54296875" style="44" customWidth="1"/>
    <col min="4068" max="4071" width="10.90625" style="44"/>
    <col min="4072" max="4072" width="22.54296875" style="44" customWidth="1"/>
    <col min="4073" max="4073" width="14" style="44" customWidth="1"/>
    <col min="4074" max="4074" width="1.7265625" style="44" customWidth="1"/>
    <col min="4075" max="4319" width="10.90625" style="44"/>
    <col min="4320" max="4320" width="4.453125" style="44" customWidth="1"/>
    <col min="4321" max="4321" width="10.90625" style="44"/>
    <col min="4322" max="4322" width="17.54296875" style="44" customWidth="1"/>
    <col min="4323" max="4323" width="11.54296875" style="44" customWidth="1"/>
    <col min="4324" max="4327" width="10.90625" style="44"/>
    <col min="4328" max="4328" width="22.54296875" style="44" customWidth="1"/>
    <col min="4329" max="4329" width="14" style="44" customWidth="1"/>
    <col min="4330" max="4330" width="1.7265625" style="44" customWidth="1"/>
    <col min="4331" max="4575" width="10.90625" style="44"/>
    <col min="4576" max="4576" width="4.453125" style="44" customWidth="1"/>
    <col min="4577" max="4577" width="10.90625" style="44"/>
    <col min="4578" max="4578" width="17.54296875" style="44" customWidth="1"/>
    <col min="4579" max="4579" width="11.54296875" style="44" customWidth="1"/>
    <col min="4580" max="4583" width="10.90625" style="44"/>
    <col min="4584" max="4584" width="22.54296875" style="44" customWidth="1"/>
    <col min="4585" max="4585" width="14" style="44" customWidth="1"/>
    <col min="4586" max="4586" width="1.7265625" style="44" customWidth="1"/>
    <col min="4587" max="4831" width="10.90625" style="44"/>
    <col min="4832" max="4832" width="4.453125" style="44" customWidth="1"/>
    <col min="4833" max="4833" width="10.90625" style="44"/>
    <col min="4834" max="4834" width="17.54296875" style="44" customWidth="1"/>
    <col min="4835" max="4835" width="11.54296875" style="44" customWidth="1"/>
    <col min="4836" max="4839" width="10.90625" style="44"/>
    <col min="4840" max="4840" width="22.54296875" style="44" customWidth="1"/>
    <col min="4841" max="4841" width="14" style="44" customWidth="1"/>
    <col min="4842" max="4842" width="1.7265625" style="44" customWidth="1"/>
    <col min="4843" max="5087" width="10.90625" style="44"/>
    <col min="5088" max="5088" width="4.453125" style="44" customWidth="1"/>
    <col min="5089" max="5089" width="10.90625" style="44"/>
    <col min="5090" max="5090" width="17.54296875" style="44" customWidth="1"/>
    <col min="5091" max="5091" width="11.54296875" style="44" customWidth="1"/>
    <col min="5092" max="5095" width="10.90625" style="44"/>
    <col min="5096" max="5096" width="22.54296875" style="44" customWidth="1"/>
    <col min="5097" max="5097" width="14" style="44" customWidth="1"/>
    <col min="5098" max="5098" width="1.7265625" style="44" customWidth="1"/>
    <col min="5099" max="5343" width="10.90625" style="44"/>
    <col min="5344" max="5344" width="4.453125" style="44" customWidth="1"/>
    <col min="5345" max="5345" width="10.90625" style="44"/>
    <col min="5346" max="5346" width="17.54296875" style="44" customWidth="1"/>
    <col min="5347" max="5347" width="11.54296875" style="44" customWidth="1"/>
    <col min="5348" max="5351" width="10.90625" style="44"/>
    <col min="5352" max="5352" width="22.54296875" style="44" customWidth="1"/>
    <col min="5353" max="5353" width="14" style="44" customWidth="1"/>
    <col min="5354" max="5354" width="1.7265625" style="44" customWidth="1"/>
    <col min="5355" max="5599" width="10.90625" style="44"/>
    <col min="5600" max="5600" width="4.453125" style="44" customWidth="1"/>
    <col min="5601" max="5601" width="10.90625" style="44"/>
    <col min="5602" max="5602" width="17.54296875" style="44" customWidth="1"/>
    <col min="5603" max="5603" width="11.54296875" style="44" customWidth="1"/>
    <col min="5604" max="5607" width="10.90625" style="44"/>
    <col min="5608" max="5608" width="22.54296875" style="44" customWidth="1"/>
    <col min="5609" max="5609" width="14" style="44" customWidth="1"/>
    <col min="5610" max="5610" width="1.7265625" style="44" customWidth="1"/>
    <col min="5611" max="5855" width="10.90625" style="44"/>
    <col min="5856" max="5856" width="4.453125" style="44" customWidth="1"/>
    <col min="5857" max="5857" width="10.90625" style="44"/>
    <col min="5858" max="5858" width="17.54296875" style="44" customWidth="1"/>
    <col min="5859" max="5859" width="11.54296875" style="44" customWidth="1"/>
    <col min="5860" max="5863" width="10.90625" style="44"/>
    <col min="5864" max="5864" width="22.54296875" style="44" customWidth="1"/>
    <col min="5865" max="5865" width="14" style="44" customWidth="1"/>
    <col min="5866" max="5866" width="1.7265625" style="44" customWidth="1"/>
    <col min="5867" max="6111" width="10.90625" style="44"/>
    <col min="6112" max="6112" width="4.453125" style="44" customWidth="1"/>
    <col min="6113" max="6113" width="10.90625" style="44"/>
    <col min="6114" max="6114" width="17.54296875" style="44" customWidth="1"/>
    <col min="6115" max="6115" width="11.54296875" style="44" customWidth="1"/>
    <col min="6116" max="6119" width="10.90625" style="44"/>
    <col min="6120" max="6120" width="22.54296875" style="44" customWidth="1"/>
    <col min="6121" max="6121" width="14" style="44" customWidth="1"/>
    <col min="6122" max="6122" width="1.7265625" style="44" customWidth="1"/>
    <col min="6123" max="6367" width="10.90625" style="44"/>
    <col min="6368" max="6368" width="4.453125" style="44" customWidth="1"/>
    <col min="6369" max="6369" width="10.90625" style="44"/>
    <col min="6370" max="6370" width="17.54296875" style="44" customWidth="1"/>
    <col min="6371" max="6371" width="11.54296875" style="44" customWidth="1"/>
    <col min="6372" max="6375" width="10.90625" style="44"/>
    <col min="6376" max="6376" width="22.54296875" style="44" customWidth="1"/>
    <col min="6377" max="6377" width="14" style="44" customWidth="1"/>
    <col min="6378" max="6378" width="1.7265625" style="44" customWidth="1"/>
    <col min="6379" max="6623" width="10.90625" style="44"/>
    <col min="6624" max="6624" width="4.453125" style="44" customWidth="1"/>
    <col min="6625" max="6625" width="10.90625" style="44"/>
    <col min="6626" max="6626" width="17.54296875" style="44" customWidth="1"/>
    <col min="6627" max="6627" width="11.54296875" style="44" customWidth="1"/>
    <col min="6628" max="6631" width="10.90625" style="44"/>
    <col min="6632" max="6632" width="22.54296875" style="44" customWidth="1"/>
    <col min="6633" max="6633" width="14" style="44" customWidth="1"/>
    <col min="6634" max="6634" width="1.7265625" style="44" customWidth="1"/>
    <col min="6635" max="6879" width="10.90625" style="44"/>
    <col min="6880" max="6880" width="4.453125" style="44" customWidth="1"/>
    <col min="6881" max="6881" width="10.90625" style="44"/>
    <col min="6882" max="6882" width="17.54296875" style="44" customWidth="1"/>
    <col min="6883" max="6883" width="11.54296875" style="44" customWidth="1"/>
    <col min="6884" max="6887" width="10.90625" style="44"/>
    <col min="6888" max="6888" width="22.54296875" style="44" customWidth="1"/>
    <col min="6889" max="6889" width="14" style="44" customWidth="1"/>
    <col min="6890" max="6890" width="1.7265625" style="44" customWidth="1"/>
    <col min="6891" max="7135" width="10.90625" style="44"/>
    <col min="7136" max="7136" width="4.453125" style="44" customWidth="1"/>
    <col min="7137" max="7137" width="10.90625" style="44"/>
    <col min="7138" max="7138" width="17.54296875" style="44" customWidth="1"/>
    <col min="7139" max="7139" width="11.54296875" style="44" customWidth="1"/>
    <col min="7140" max="7143" width="10.90625" style="44"/>
    <col min="7144" max="7144" width="22.54296875" style="44" customWidth="1"/>
    <col min="7145" max="7145" width="14" style="44" customWidth="1"/>
    <col min="7146" max="7146" width="1.7265625" style="44" customWidth="1"/>
    <col min="7147" max="7391" width="10.90625" style="44"/>
    <col min="7392" max="7392" width="4.453125" style="44" customWidth="1"/>
    <col min="7393" max="7393" width="10.90625" style="44"/>
    <col min="7394" max="7394" width="17.54296875" style="44" customWidth="1"/>
    <col min="7395" max="7395" width="11.54296875" style="44" customWidth="1"/>
    <col min="7396" max="7399" width="10.90625" style="44"/>
    <col min="7400" max="7400" width="22.54296875" style="44" customWidth="1"/>
    <col min="7401" max="7401" width="14" style="44" customWidth="1"/>
    <col min="7402" max="7402" width="1.7265625" style="44" customWidth="1"/>
    <col min="7403" max="7647" width="10.90625" style="44"/>
    <col min="7648" max="7648" width="4.453125" style="44" customWidth="1"/>
    <col min="7649" max="7649" width="10.90625" style="44"/>
    <col min="7650" max="7650" width="17.54296875" style="44" customWidth="1"/>
    <col min="7651" max="7651" width="11.54296875" style="44" customWidth="1"/>
    <col min="7652" max="7655" width="10.90625" style="44"/>
    <col min="7656" max="7656" width="22.54296875" style="44" customWidth="1"/>
    <col min="7657" max="7657" width="14" style="44" customWidth="1"/>
    <col min="7658" max="7658" width="1.7265625" style="44" customWidth="1"/>
    <col min="7659" max="7903" width="10.90625" style="44"/>
    <col min="7904" max="7904" width="4.453125" style="44" customWidth="1"/>
    <col min="7905" max="7905" width="10.90625" style="44"/>
    <col min="7906" max="7906" width="17.54296875" style="44" customWidth="1"/>
    <col min="7907" max="7907" width="11.54296875" style="44" customWidth="1"/>
    <col min="7908" max="7911" width="10.90625" style="44"/>
    <col min="7912" max="7912" width="22.54296875" style="44" customWidth="1"/>
    <col min="7913" max="7913" width="14" style="44" customWidth="1"/>
    <col min="7914" max="7914" width="1.7265625" style="44" customWidth="1"/>
    <col min="7915" max="8159" width="10.90625" style="44"/>
    <col min="8160" max="8160" width="4.453125" style="44" customWidth="1"/>
    <col min="8161" max="8161" width="10.90625" style="44"/>
    <col min="8162" max="8162" width="17.54296875" style="44" customWidth="1"/>
    <col min="8163" max="8163" width="11.54296875" style="44" customWidth="1"/>
    <col min="8164" max="8167" width="10.90625" style="44"/>
    <col min="8168" max="8168" width="22.54296875" style="44" customWidth="1"/>
    <col min="8169" max="8169" width="14" style="44" customWidth="1"/>
    <col min="8170" max="8170" width="1.7265625" style="44" customWidth="1"/>
    <col min="8171" max="8415" width="10.90625" style="44"/>
    <col min="8416" max="8416" width="4.453125" style="44" customWidth="1"/>
    <col min="8417" max="8417" width="10.90625" style="44"/>
    <col min="8418" max="8418" width="17.54296875" style="44" customWidth="1"/>
    <col min="8419" max="8419" width="11.54296875" style="44" customWidth="1"/>
    <col min="8420" max="8423" width="10.90625" style="44"/>
    <col min="8424" max="8424" width="22.54296875" style="44" customWidth="1"/>
    <col min="8425" max="8425" width="14" style="44" customWidth="1"/>
    <col min="8426" max="8426" width="1.7265625" style="44" customWidth="1"/>
    <col min="8427" max="8671" width="10.90625" style="44"/>
    <col min="8672" max="8672" width="4.453125" style="44" customWidth="1"/>
    <col min="8673" max="8673" width="10.90625" style="44"/>
    <col min="8674" max="8674" width="17.54296875" style="44" customWidth="1"/>
    <col min="8675" max="8675" width="11.54296875" style="44" customWidth="1"/>
    <col min="8676" max="8679" width="10.90625" style="44"/>
    <col min="8680" max="8680" width="22.54296875" style="44" customWidth="1"/>
    <col min="8681" max="8681" width="14" style="44" customWidth="1"/>
    <col min="8682" max="8682" width="1.7265625" style="44" customWidth="1"/>
    <col min="8683" max="8927" width="10.90625" style="44"/>
    <col min="8928" max="8928" width="4.453125" style="44" customWidth="1"/>
    <col min="8929" max="8929" width="10.90625" style="44"/>
    <col min="8930" max="8930" width="17.54296875" style="44" customWidth="1"/>
    <col min="8931" max="8931" width="11.54296875" style="44" customWidth="1"/>
    <col min="8932" max="8935" width="10.90625" style="44"/>
    <col min="8936" max="8936" width="22.54296875" style="44" customWidth="1"/>
    <col min="8937" max="8937" width="14" style="44" customWidth="1"/>
    <col min="8938" max="8938" width="1.7265625" style="44" customWidth="1"/>
    <col min="8939" max="9183" width="10.90625" style="44"/>
    <col min="9184" max="9184" width="4.453125" style="44" customWidth="1"/>
    <col min="9185" max="9185" width="10.90625" style="44"/>
    <col min="9186" max="9186" width="17.54296875" style="44" customWidth="1"/>
    <col min="9187" max="9187" width="11.54296875" style="44" customWidth="1"/>
    <col min="9188" max="9191" width="10.90625" style="44"/>
    <col min="9192" max="9192" width="22.54296875" style="44" customWidth="1"/>
    <col min="9193" max="9193" width="14" style="44" customWidth="1"/>
    <col min="9194" max="9194" width="1.7265625" style="44" customWidth="1"/>
    <col min="9195" max="9439" width="10.90625" style="44"/>
    <col min="9440" max="9440" width="4.453125" style="44" customWidth="1"/>
    <col min="9441" max="9441" width="10.90625" style="44"/>
    <col min="9442" max="9442" width="17.54296875" style="44" customWidth="1"/>
    <col min="9443" max="9443" width="11.54296875" style="44" customWidth="1"/>
    <col min="9444" max="9447" width="10.90625" style="44"/>
    <col min="9448" max="9448" width="22.54296875" style="44" customWidth="1"/>
    <col min="9449" max="9449" width="14" style="44" customWidth="1"/>
    <col min="9450" max="9450" width="1.7265625" style="44" customWidth="1"/>
    <col min="9451" max="9695" width="10.90625" style="44"/>
    <col min="9696" max="9696" width="4.453125" style="44" customWidth="1"/>
    <col min="9697" max="9697" width="10.90625" style="44"/>
    <col min="9698" max="9698" width="17.54296875" style="44" customWidth="1"/>
    <col min="9699" max="9699" width="11.54296875" style="44" customWidth="1"/>
    <col min="9700" max="9703" width="10.90625" style="44"/>
    <col min="9704" max="9704" width="22.54296875" style="44" customWidth="1"/>
    <col min="9705" max="9705" width="14" style="44" customWidth="1"/>
    <col min="9706" max="9706" width="1.7265625" style="44" customWidth="1"/>
    <col min="9707" max="9951" width="10.90625" style="44"/>
    <col min="9952" max="9952" width="4.453125" style="44" customWidth="1"/>
    <col min="9953" max="9953" width="10.90625" style="44"/>
    <col min="9954" max="9954" width="17.54296875" style="44" customWidth="1"/>
    <col min="9955" max="9955" width="11.54296875" style="44" customWidth="1"/>
    <col min="9956" max="9959" width="10.90625" style="44"/>
    <col min="9960" max="9960" width="22.54296875" style="44" customWidth="1"/>
    <col min="9961" max="9961" width="14" style="44" customWidth="1"/>
    <col min="9962" max="9962" width="1.7265625" style="44" customWidth="1"/>
    <col min="9963" max="10207" width="10.90625" style="44"/>
    <col min="10208" max="10208" width="4.453125" style="44" customWidth="1"/>
    <col min="10209" max="10209" width="10.90625" style="44"/>
    <col min="10210" max="10210" width="17.54296875" style="44" customWidth="1"/>
    <col min="10211" max="10211" width="11.54296875" style="44" customWidth="1"/>
    <col min="10212" max="10215" width="10.90625" style="44"/>
    <col min="10216" max="10216" width="22.54296875" style="44" customWidth="1"/>
    <col min="10217" max="10217" width="14" style="44" customWidth="1"/>
    <col min="10218" max="10218" width="1.7265625" style="44" customWidth="1"/>
    <col min="10219" max="10463" width="10.90625" style="44"/>
    <col min="10464" max="10464" width="4.453125" style="44" customWidth="1"/>
    <col min="10465" max="10465" width="10.90625" style="44"/>
    <col min="10466" max="10466" width="17.54296875" style="44" customWidth="1"/>
    <col min="10467" max="10467" width="11.54296875" style="44" customWidth="1"/>
    <col min="10468" max="10471" width="10.90625" style="44"/>
    <col min="10472" max="10472" width="22.54296875" style="44" customWidth="1"/>
    <col min="10473" max="10473" width="14" style="44" customWidth="1"/>
    <col min="10474" max="10474" width="1.7265625" style="44" customWidth="1"/>
    <col min="10475" max="10719" width="10.90625" style="44"/>
    <col min="10720" max="10720" width="4.453125" style="44" customWidth="1"/>
    <col min="10721" max="10721" width="10.90625" style="44"/>
    <col min="10722" max="10722" width="17.54296875" style="44" customWidth="1"/>
    <col min="10723" max="10723" width="11.54296875" style="44" customWidth="1"/>
    <col min="10724" max="10727" width="10.90625" style="44"/>
    <col min="10728" max="10728" width="22.54296875" style="44" customWidth="1"/>
    <col min="10729" max="10729" width="14" style="44" customWidth="1"/>
    <col min="10730" max="10730" width="1.7265625" style="44" customWidth="1"/>
    <col min="10731" max="10975" width="10.90625" style="44"/>
    <col min="10976" max="10976" width="4.453125" style="44" customWidth="1"/>
    <col min="10977" max="10977" width="10.90625" style="44"/>
    <col min="10978" max="10978" width="17.54296875" style="44" customWidth="1"/>
    <col min="10979" max="10979" width="11.54296875" style="44" customWidth="1"/>
    <col min="10980" max="10983" width="10.90625" style="44"/>
    <col min="10984" max="10984" width="22.54296875" style="44" customWidth="1"/>
    <col min="10985" max="10985" width="14" style="44" customWidth="1"/>
    <col min="10986" max="10986" width="1.7265625" style="44" customWidth="1"/>
    <col min="10987" max="11231" width="10.90625" style="44"/>
    <col min="11232" max="11232" width="4.453125" style="44" customWidth="1"/>
    <col min="11233" max="11233" width="10.90625" style="44"/>
    <col min="11234" max="11234" width="17.54296875" style="44" customWidth="1"/>
    <col min="11235" max="11235" width="11.54296875" style="44" customWidth="1"/>
    <col min="11236" max="11239" width="10.90625" style="44"/>
    <col min="11240" max="11240" width="22.54296875" style="44" customWidth="1"/>
    <col min="11241" max="11241" width="14" style="44" customWidth="1"/>
    <col min="11242" max="11242" width="1.7265625" style="44" customWidth="1"/>
    <col min="11243" max="11487" width="10.90625" style="44"/>
    <col min="11488" max="11488" width="4.453125" style="44" customWidth="1"/>
    <col min="11489" max="11489" width="10.90625" style="44"/>
    <col min="11490" max="11490" width="17.54296875" style="44" customWidth="1"/>
    <col min="11491" max="11491" width="11.54296875" style="44" customWidth="1"/>
    <col min="11492" max="11495" width="10.90625" style="44"/>
    <col min="11496" max="11496" width="22.54296875" style="44" customWidth="1"/>
    <col min="11497" max="11497" width="14" style="44" customWidth="1"/>
    <col min="11498" max="11498" width="1.7265625" style="44" customWidth="1"/>
    <col min="11499" max="11743" width="10.90625" style="44"/>
    <col min="11744" max="11744" width="4.453125" style="44" customWidth="1"/>
    <col min="11745" max="11745" width="10.90625" style="44"/>
    <col min="11746" max="11746" width="17.54296875" style="44" customWidth="1"/>
    <col min="11747" max="11747" width="11.54296875" style="44" customWidth="1"/>
    <col min="11748" max="11751" width="10.90625" style="44"/>
    <col min="11752" max="11752" width="22.54296875" style="44" customWidth="1"/>
    <col min="11753" max="11753" width="14" style="44" customWidth="1"/>
    <col min="11754" max="11754" width="1.7265625" style="44" customWidth="1"/>
    <col min="11755" max="11999" width="10.90625" style="44"/>
    <col min="12000" max="12000" width="4.453125" style="44" customWidth="1"/>
    <col min="12001" max="12001" width="10.90625" style="44"/>
    <col min="12002" max="12002" width="17.54296875" style="44" customWidth="1"/>
    <col min="12003" max="12003" width="11.54296875" style="44" customWidth="1"/>
    <col min="12004" max="12007" width="10.90625" style="44"/>
    <col min="12008" max="12008" width="22.54296875" style="44" customWidth="1"/>
    <col min="12009" max="12009" width="14" style="44" customWidth="1"/>
    <col min="12010" max="12010" width="1.7265625" style="44" customWidth="1"/>
    <col min="12011" max="12255" width="10.90625" style="44"/>
    <col min="12256" max="12256" width="4.453125" style="44" customWidth="1"/>
    <col min="12257" max="12257" width="10.90625" style="44"/>
    <col min="12258" max="12258" width="17.54296875" style="44" customWidth="1"/>
    <col min="12259" max="12259" width="11.54296875" style="44" customWidth="1"/>
    <col min="12260" max="12263" width="10.90625" style="44"/>
    <col min="12264" max="12264" width="22.54296875" style="44" customWidth="1"/>
    <col min="12265" max="12265" width="14" style="44" customWidth="1"/>
    <col min="12266" max="12266" width="1.7265625" style="44" customWidth="1"/>
    <col min="12267" max="12511" width="10.90625" style="44"/>
    <col min="12512" max="12512" width="4.453125" style="44" customWidth="1"/>
    <col min="12513" max="12513" width="10.90625" style="44"/>
    <col min="12514" max="12514" width="17.54296875" style="44" customWidth="1"/>
    <col min="12515" max="12515" width="11.54296875" style="44" customWidth="1"/>
    <col min="12516" max="12519" width="10.90625" style="44"/>
    <col min="12520" max="12520" width="22.54296875" style="44" customWidth="1"/>
    <col min="12521" max="12521" width="14" style="44" customWidth="1"/>
    <col min="12522" max="12522" width="1.7265625" style="44" customWidth="1"/>
    <col min="12523" max="12767" width="10.90625" style="44"/>
    <col min="12768" max="12768" width="4.453125" style="44" customWidth="1"/>
    <col min="12769" max="12769" width="10.90625" style="44"/>
    <col min="12770" max="12770" width="17.54296875" style="44" customWidth="1"/>
    <col min="12771" max="12771" width="11.54296875" style="44" customWidth="1"/>
    <col min="12772" max="12775" width="10.90625" style="44"/>
    <col min="12776" max="12776" width="22.54296875" style="44" customWidth="1"/>
    <col min="12777" max="12777" width="14" style="44" customWidth="1"/>
    <col min="12778" max="12778" width="1.7265625" style="44" customWidth="1"/>
    <col min="12779" max="13023" width="10.90625" style="44"/>
    <col min="13024" max="13024" width="4.453125" style="44" customWidth="1"/>
    <col min="13025" max="13025" width="10.90625" style="44"/>
    <col min="13026" max="13026" width="17.54296875" style="44" customWidth="1"/>
    <col min="13027" max="13027" width="11.54296875" style="44" customWidth="1"/>
    <col min="13028" max="13031" width="10.90625" style="44"/>
    <col min="13032" max="13032" width="22.54296875" style="44" customWidth="1"/>
    <col min="13033" max="13033" width="14" style="44" customWidth="1"/>
    <col min="13034" max="13034" width="1.7265625" style="44" customWidth="1"/>
    <col min="13035" max="13279" width="10.90625" style="44"/>
    <col min="13280" max="13280" width="4.453125" style="44" customWidth="1"/>
    <col min="13281" max="13281" width="10.90625" style="44"/>
    <col min="13282" max="13282" width="17.54296875" style="44" customWidth="1"/>
    <col min="13283" max="13283" width="11.54296875" style="44" customWidth="1"/>
    <col min="13284" max="13287" width="10.90625" style="44"/>
    <col min="13288" max="13288" width="22.54296875" style="44" customWidth="1"/>
    <col min="13289" max="13289" width="14" style="44" customWidth="1"/>
    <col min="13290" max="13290" width="1.7265625" style="44" customWidth="1"/>
    <col min="13291" max="13535" width="10.90625" style="44"/>
    <col min="13536" max="13536" width="4.453125" style="44" customWidth="1"/>
    <col min="13537" max="13537" width="10.90625" style="44"/>
    <col min="13538" max="13538" width="17.54296875" style="44" customWidth="1"/>
    <col min="13539" max="13539" width="11.54296875" style="44" customWidth="1"/>
    <col min="13540" max="13543" width="10.90625" style="44"/>
    <col min="13544" max="13544" width="22.54296875" style="44" customWidth="1"/>
    <col min="13545" max="13545" width="14" style="44" customWidth="1"/>
    <col min="13546" max="13546" width="1.7265625" style="44" customWidth="1"/>
    <col min="13547" max="13791" width="10.90625" style="44"/>
    <col min="13792" max="13792" width="4.453125" style="44" customWidth="1"/>
    <col min="13793" max="13793" width="10.90625" style="44"/>
    <col min="13794" max="13794" width="17.54296875" style="44" customWidth="1"/>
    <col min="13795" max="13795" width="11.54296875" style="44" customWidth="1"/>
    <col min="13796" max="13799" width="10.90625" style="44"/>
    <col min="13800" max="13800" width="22.54296875" style="44" customWidth="1"/>
    <col min="13801" max="13801" width="14" style="44" customWidth="1"/>
    <col min="13802" max="13802" width="1.7265625" style="44" customWidth="1"/>
    <col min="13803" max="14047" width="10.90625" style="44"/>
    <col min="14048" max="14048" width="4.453125" style="44" customWidth="1"/>
    <col min="14049" max="14049" width="10.90625" style="44"/>
    <col min="14050" max="14050" width="17.54296875" style="44" customWidth="1"/>
    <col min="14051" max="14051" width="11.54296875" style="44" customWidth="1"/>
    <col min="14052" max="14055" width="10.90625" style="44"/>
    <col min="14056" max="14056" width="22.54296875" style="44" customWidth="1"/>
    <col min="14057" max="14057" width="14" style="44" customWidth="1"/>
    <col min="14058" max="14058" width="1.7265625" style="44" customWidth="1"/>
    <col min="14059" max="14303" width="10.90625" style="44"/>
    <col min="14304" max="14304" width="4.453125" style="44" customWidth="1"/>
    <col min="14305" max="14305" width="10.90625" style="44"/>
    <col min="14306" max="14306" width="17.54296875" style="44" customWidth="1"/>
    <col min="14307" max="14307" width="11.54296875" style="44" customWidth="1"/>
    <col min="14308" max="14311" width="10.90625" style="44"/>
    <col min="14312" max="14312" width="22.54296875" style="44" customWidth="1"/>
    <col min="14313" max="14313" width="14" style="44" customWidth="1"/>
    <col min="14314" max="14314" width="1.7265625" style="44" customWidth="1"/>
    <col min="14315" max="14559" width="10.90625" style="44"/>
    <col min="14560" max="14560" width="4.453125" style="44" customWidth="1"/>
    <col min="14561" max="14561" width="10.90625" style="44"/>
    <col min="14562" max="14562" width="17.54296875" style="44" customWidth="1"/>
    <col min="14563" max="14563" width="11.54296875" style="44" customWidth="1"/>
    <col min="14564" max="14567" width="10.90625" style="44"/>
    <col min="14568" max="14568" width="22.54296875" style="44" customWidth="1"/>
    <col min="14569" max="14569" width="14" style="44" customWidth="1"/>
    <col min="14570" max="14570" width="1.7265625" style="44" customWidth="1"/>
    <col min="14571" max="14815" width="10.90625" style="44"/>
    <col min="14816" max="14816" width="4.453125" style="44" customWidth="1"/>
    <col min="14817" max="14817" width="10.90625" style="44"/>
    <col min="14818" max="14818" width="17.54296875" style="44" customWidth="1"/>
    <col min="14819" max="14819" width="11.54296875" style="44" customWidth="1"/>
    <col min="14820" max="14823" width="10.90625" style="44"/>
    <col min="14824" max="14824" width="22.54296875" style="44" customWidth="1"/>
    <col min="14825" max="14825" width="14" style="44" customWidth="1"/>
    <col min="14826" max="14826" width="1.7265625" style="44" customWidth="1"/>
    <col min="14827" max="15071" width="10.90625" style="44"/>
    <col min="15072" max="15072" width="4.453125" style="44" customWidth="1"/>
    <col min="15073" max="15073" width="10.90625" style="44"/>
    <col min="15074" max="15074" width="17.54296875" style="44" customWidth="1"/>
    <col min="15075" max="15075" width="11.54296875" style="44" customWidth="1"/>
    <col min="15076" max="15079" width="10.90625" style="44"/>
    <col min="15080" max="15080" width="22.54296875" style="44" customWidth="1"/>
    <col min="15081" max="15081" width="14" style="44" customWidth="1"/>
    <col min="15082" max="15082" width="1.7265625" style="44" customWidth="1"/>
    <col min="15083" max="15327" width="10.90625" style="44"/>
    <col min="15328" max="15328" width="4.453125" style="44" customWidth="1"/>
    <col min="15329" max="15329" width="10.90625" style="44"/>
    <col min="15330" max="15330" width="17.54296875" style="44" customWidth="1"/>
    <col min="15331" max="15331" width="11.54296875" style="44" customWidth="1"/>
    <col min="15332" max="15335" width="10.90625" style="44"/>
    <col min="15336" max="15336" width="22.54296875" style="44" customWidth="1"/>
    <col min="15337" max="15337" width="14" style="44" customWidth="1"/>
    <col min="15338" max="15338" width="1.7265625" style="44" customWidth="1"/>
    <col min="15339" max="15583" width="10.90625" style="44"/>
    <col min="15584" max="15584" width="4.453125" style="44" customWidth="1"/>
    <col min="15585" max="15585" width="10.90625" style="44"/>
    <col min="15586" max="15586" width="17.54296875" style="44" customWidth="1"/>
    <col min="15587" max="15587" width="11.54296875" style="44" customWidth="1"/>
    <col min="15588" max="15591" width="10.90625" style="44"/>
    <col min="15592" max="15592" width="22.54296875" style="44" customWidth="1"/>
    <col min="15593" max="15593" width="14" style="44" customWidth="1"/>
    <col min="15594" max="15594" width="1.7265625" style="44" customWidth="1"/>
    <col min="15595" max="15839" width="10.90625" style="44"/>
    <col min="15840" max="15840" width="4.453125" style="44" customWidth="1"/>
    <col min="15841" max="15841" width="10.90625" style="44"/>
    <col min="15842" max="15842" width="17.54296875" style="44" customWidth="1"/>
    <col min="15843" max="15843" width="11.54296875" style="44" customWidth="1"/>
    <col min="15844" max="15847" width="10.90625" style="44"/>
    <col min="15848" max="15848" width="22.54296875" style="44" customWidth="1"/>
    <col min="15849" max="15849" width="14" style="44" customWidth="1"/>
    <col min="15850" max="15850" width="1.7265625" style="44" customWidth="1"/>
    <col min="15851" max="16095" width="10.90625" style="44"/>
    <col min="16096" max="16096" width="4.453125" style="44" customWidth="1"/>
    <col min="16097" max="16097" width="10.90625" style="44"/>
    <col min="16098" max="16098" width="17.54296875" style="44" customWidth="1"/>
    <col min="16099" max="16099" width="11.54296875" style="44" customWidth="1"/>
    <col min="16100" max="16103" width="10.90625" style="44"/>
    <col min="16104" max="16104" width="22.54296875" style="44" customWidth="1"/>
    <col min="16105" max="16105" width="21.54296875" style="44" bestFit="1" customWidth="1"/>
    <col min="16106" max="16106" width="1.7265625" style="44" customWidth="1"/>
    <col min="16107" max="16384" width="10.9062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545</v>
      </c>
      <c r="E2" s="48"/>
      <c r="F2" s="48"/>
      <c r="G2" s="48"/>
      <c r="H2" s="48"/>
      <c r="I2" s="49"/>
      <c r="J2" s="50" t="s">
        <v>520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546</v>
      </c>
    </row>
    <row r="5" spans="2:10 16102:16105" ht="13" x14ac:dyDescent="0.25">
      <c r="B5" s="51"/>
      <c r="C5" s="52"/>
      <c r="D5" s="117" t="s">
        <v>547</v>
      </c>
      <c r="E5" s="118"/>
      <c r="F5" s="118"/>
      <c r="G5" s="118"/>
      <c r="H5" s="118"/>
      <c r="I5" s="119"/>
      <c r="J5" s="60"/>
      <c r="WUH5" s="66"/>
    </row>
    <row r="6" spans="2:10 16102:16105" ht="13.5" thickBot="1" x14ac:dyDescent="0.3">
      <c r="B6" s="61"/>
      <c r="C6" s="62"/>
      <c r="D6" s="53"/>
      <c r="E6" s="54"/>
      <c r="F6" s="54"/>
      <c r="G6" s="54"/>
      <c r="H6" s="54"/>
      <c r="I6" s="55"/>
      <c r="J6" s="56"/>
      <c r="WUI6" s="44" t="s">
        <v>548</v>
      </c>
      <c r="WUJ6" s="44" t="s">
        <v>549</v>
      </c>
      <c r="WUK6" s="67">
        <f ca="1">+TODAY()</f>
        <v>45377</v>
      </c>
    </row>
    <row r="7" spans="2:10 16102:16105" x14ac:dyDescent="0.25">
      <c r="B7" s="63"/>
      <c r="J7" s="64"/>
    </row>
    <row r="8" spans="2:10 16102:16105" x14ac:dyDescent="0.25">
      <c r="B8" s="63"/>
      <c r="J8" s="64"/>
    </row>
    <row r="9" spans="2:10 16102:16105" ht="13" x14ac:dyDescent="0.3">
      <c r="B9" s="63"/>
      <c r="C9" s="65" t="s">
        <v>543</v>
      </c>
      <c r="D9" s="67"/>
      <c r="E9" s="66"/>
      <c r="J9" s="64"/>
    </row>
    <row r="10" spans="2:10 16102:16105" x14ac:dyDescent="0.25">
      <c r="B10" s="63"/>
      <c r="J10" s="64"/>
    </row>
    <row r="11" spans="2:10 16102:16105" ht="13" x14ac:dyDescent="0.3">
      <c r="B11" s="63"/>
      <c r="C11" s="65" t="s">
        <v>541</v>
      </c>
      <c r="J11" s="64"/>
    </row>
    <row r="12" spans="2:10 16102:16105" ht="13" x14ac:dyDescent="0.3">
      <c r="B12" s="63"/>
      <c r="C12" s="65" t="s">
        <v>542</v>
      </c>
      <c r="J12" s="64"/>
    </row>
    <row r="13" spans="2:10 16102:16105" x14ac:dyDescent="0.25">
      <c r="B13" s="63"/>
      <c r="J13" s="64"/>
    </row>
    <row r="14" spans="2:10 16102:16105" x14ac:dyDescent="0.25">
      <c r="B14" s="63"/>
      <c r="C14" s="44" t="s">
        <v>550</v>
      </c>
      <c r="J14" s="64"/>
    </row>
    <row r="15" spans="2:10 16102:16105" x14ac:dyDescent="0.25">
      <c r="B15" s="63"/>
      <c r="C15" s="69"/>
      <c r="J15" s="64"/>
    </row>
    <row r="16" spans="2:10 16102:16105" ht="13" x14ac:dyDescent="0.3">
      <c r="B16" s="63"/>
      <c r="C16" s="44" t="s">
        <v>544</v>
      </c>
      <c r="D16" s="66"/>
      <c r="H16" s="102" t="s">
        <v>551</v>
      </c>
      <c r="I16" s="102" t="s">
        <v>552</v>
      </c>
      <c r="J16" s="64"/>
    </row>
    <row r="17" spans="2:10" ht="13" x14ac:dyDescent="0.3">
      <c r="B17" s="63"/>
      <c r="C17" s="65" t="s">
        <v>525</v>
      </c>
      <c r="D17" s="65"/>
      <c r="E17" s="65"/>
      <c r="F17" s="65"/>
      <c r="H17" s="103">
        <f>H23</f>
        <v>113</v>
      </c>
      <c r="I17" s="104">
        <f>I23</f>
        <v>136374654</v>
      </c>
      <c r="J17" s="64"/>
    </row>
    <row r="18" spans="2:10" x14ac:dyDescent="0.25">
      <c r="B18" s="63"/>
      <c r="C18" s="44" t="s">
        <v>526</v>
      </c>
      <c r="H18" s="105">
        <v>59</v>
      </c>
      <c r="I18" s="106">
        <v>60442499</v>
      </c>
      <c r="J18" s="64"/>
    </row>
    <row r="19" spans="2:10" x14ac:dyDescent="0.25">
      <c r="B19" s="63"/>
      <c r="C19" s="44" t="s">
        <v>527</v>
      </c>
      <c r="H19" s="105">
        <v>15</v>
      </c>
      <c r="I19" s="106">
        <v>45124820</v>
      </c>
      <c r="J19" s="64"/>
    </row>
    <row r="20" spans="2:10" x14ac:dyDescent="0.25">
      <c r="B20" s="63"/>
      <c r="C20" s="44" t="s">
        <v>528</v>
      </c>
      <c r="H20" s="105">
        <v>26</v>
      </c>
      <c r="I20" s="106">
        <v>16602850</v>
      </c>
      <c r="J20" s="64"/>
    </row>
    <row r="21" spans="2:10" x14ac:dyDescent="0.25">
      <c r="B21" s="63"/>
      <c r="C21" s="44" t="s">
        <v>505</v>
      </c>
      <c r="H21" s="105">
        <v>8</v>
      </c>
      <c r="I21" s="106">
        <v>13202185</v>
      </c>
      <c r="J21" s="64"/>
    </row>
    <row r="22" spans="2:10" x14ac:dyDescent="0.25">
      <c r="B22" s="63"/>
      <c r="C22" s="44" t="s">
        <v>529</v>
      </c>
      <c r="H22" s="107">
        <v>5</v>
      </c>
      <c r="I22" s="108">
        <v>1002300</v>
      </c>
      <c r="J22" s="64"/>
    </row>
    <row r="23" spans="2:10" ht="13" x14ac:dyDescent="0.3">
      <c r="B23" s="63"/>
      <c r="C23" s="65" t="s">
        <v>553</v>
      </c>
      <c r="D23" s="65"/>
      <c r="E23" s="65"/>
      <c r="F23" s="65"/>
      <c r="H23" s="105">
        <f>SUM(H18:H22)</f>
        <v>113</v>
      </c>
      <c r="I23" s="104">
        <f>(I18+I19+I20+I21+I22)</f>
        <v>136374654</v>
      </c>
      <c r="J23" s="64"/>
    </row>
    <row r="24" spans="2:10" ht="13.5" thickBot="1" x14ac:dyDescent="0.35">
      <c r="B24" s="63"/>
      <c r="C24" s="65"/>
      <c r="D24" s="65"/>
      <c r="H24" s="109"/>
      <c r="I24" s="110"/>
      <c r="J24" s="64"/>
    </row>
    <row r="25" spans="2:10" ht="15" thickTop="1" x14ac:dyDescent="0.35">
      <c r="B25" s="63"/>
      <c r="C25" s="65"/>
      <c r="D25" s="65"/>
      <c r="F25" s="111"/>
      <c r="H25" s="112"/>
      <c r="I25" s="113"/>
      <c r="J25" s="64"/>
    </row>
    <row r="26" spans="2:10" ht="13" x14ac:dyDescent="0.3">
      <c r="B26" s="63"/>
      <c r="C26" s="65"/>
      <c r="D26" s="65"/>
      <c r="H26" s="112"/>
      <c r="I26" s="113"/>
      <c r="J26" s="64"/>
    </row>
    <row r="27" spans="2:10" ht="13" x14ac:dyDescent="0.3">
      <c r="B27" s="63"/>
      <c r="C27" s="65"/>
      <c r="D27" s="65"/>
      <c r="H27" s="112"/>
      <c r="I27" s="113"/>
      <c r="J27" s="64"/>
    </row>
    <row r="28" spans="2:10" x14ac:dyDescent="0.25">
      <c r="B28" s="63"/>
      <c r="G28" s="112"/>
      <c r="H28" s="112"/>
      <c r="I28" s="112"/>
      <c r="J28" s="64"/>
    </row>
    <row r="29" spans="2:10" ht="13.5" thickBot="1" x14ac:dyDescent="0.35">
      <c r="B29" s="63"/>
      <c r="C29" s="100"/>
      <c r="D29" s="100"/>
      <c r="G29" s="114" t="s">
        <v>538</v>
      </c>
      <c r="H29" s="100"/>
      <c r="I29" s="112"/>
      <c r="J29" s="64"/>
    </row>
    <row r="30" spans="2:10" ht="13" x14ac:dyDescent="0.3">
      <c r="B30" s="63"/>
      <c r="C30" s="115" t="s">
        <v>14</v>
      </c>
      <c r="D30" s="112"/>
      <c r="G30" s="115" t="s">
        <v>554</v>
      </c>
      <c r="H30" s="112"/>
      <c r="I30" s="112"/>
      <c r="J30" s="64"/>
    </row>
    <row r="31" spans="2:10" ht="18.75" customHeight="1" thickBot="1" x14ac:dyDescent="0.3">
      <c r="B31" s="98"/>
      <c r="C31" s="99"/>
      <c r="D31" s="99"/>
      <c r="E31" s="99"/>
      <c r="F31" s="99"/>
      <c r="G31" s="100"/>
      <c r="H31" s="100"/>
      <c r="I31" s="100"/>
      <c r="J31" s="10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2024-03-24T20:09:47Z</cp:lastPrinted>
  <dcterms:created xsi:type="dcterms:W3CDTF">2022-06-01T14:39:12Z</dcterms:created>
  <dcterms:modified xsi:type="dcterms:W3CDTF">2024-03-26T16:11:14Z</dcterms:modified>
</cp:coreProperties>
</file>