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-CSA-018 " sheetId="6" r:id="rId4"/>
    <sheet name="FOR CSA 004" sheetId="7" r:id="rId5"/>
  </sheets>
  <definedNames>
    <definedName name="_xlnm._FilterDatabase" localSheetId="2" hidden="1">'ESTADO DE CADA FACTURA'!$C$2:$R$8</definedName>
    <definedName name="_xlnm._FilterDatabase" localSheetId="0" hidden="1">'INFO IPS'!$A$7:$N$13</definedName>
  </definedNames>
  <calcPr calcId="152511"/>
  <pivotCaches>
    <pivotCache cacheId="85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7" l="1"/>
  <c r="H13" i="7" s="1"/>
  <c r="G19" i="7"/>
  <c r="G13" i="7" s="1"/>
  <c r="I28" i="6"/>
  <c r="H28" i="6"/>
  <c r="I26" i="6"/>
  <c r="H26" i="6"/>
  <c r="I23" i="6"/>
  <c r="I31" i="6" s="1"/>
  <c r="H23" i="6"/>
  <c r="H31" i="6" s="1"/>
  <c r="U1" i="4" l="1"/>
  <c r="R1" i="4"/>
  <c r="Z1" i="4" l="1"/>
  <c r="Y1" i="4"/>
  <c r="V1" i="4"/>
  <c r="N32" i="1"/>
</calcChain>
</file>

<file path=xl/sharedStrings.xml><?xml version="1.0" encoding="utf-8"?>
<sst xmlns="http://schemas.openxmlformats.org/spreadsheetml/2006/main" count="510" uniqueCount="142">
  <si>
    <t>No factura</t>
  </si>
  <si>
    <t>Nit Entidad</t>
  </si>
  <si>
    <t>Nombre Eps</t>
  </si>
  <si>
    <t>Nombre Paciente o cuenta</t>
  </si>
  <si>
    <t xml:space="preserve">No Identificacion </t>
  </si>
  <si>
    <t>REGIMEN</t>
  </si>
  <si>
    <t>MODALIDAD</t>
  </si>
  <si>
    <t>Fecha 
Factura</t>
  </si>
  <si>
    <t>AÑO</t>
  </si>
  <si>
    <t>EDAD</t>
  </si>
  <si>
    <t>Edad cartera</t>
  </si>
  <si>
    <t>Valor Factura</t>
  </si>
  <si>
    <t>Copagos y/o Otros</t>
  </si>
  <si>
    <t>Saldo Factura</t>
  </si>
  <si>
    <t>EVENTO</t>
  </si>
  <si>
    <t>EMPRESA SOCIAL DEL ESTADO</t>
  </si>
  <si>
    <t>HOSPITAL LOCAL MUNICIPAL DE HOBO</t>
  </si>
  <si>
    <t>ESTADO DE CARTERA A 31-08-2024</t>
  </si>
  <si>
    <t>MAYOR A 360 DIAS</t>
  </si>
  <si>
    <t>SUBSIDIADO</t>
  </si>
  <si>
    <t>CONTRIBUTIVO</t>
  </si>
  <si>
    <t>FE14044</t>
  </si>
  <si>
    <t>EPS012 - EMPRESA PROMOTORA DE SALUD COMFENALCO VALLE</t>
  </si>
  <si>
    <t>SUSANA ROJAS TRUJILLO</t>
  </si>
  <si>
    <t>FE17208</t>
  </si>
  <si>
    <t>FE17799</t>
  </si>
  <si>
    <t>FE17803</t>
  </si>
  <si>
    <t>FE17896</t>
  </si>
  <si>
    <t>LAURA VALENTINA ESTRADA ROJAS</t>
  </si>
  <si>
    <t>FE17897</t>
  </si>
  <si>
    <t>FE17990</t>
  </si>
  <si>
    <t>FE18922</t>
  </si>
  <si>
    <t>FE18933</t>
  </si>
  <si>
    <t>FE20086</t>
  </si>
  <si>
    <t>FE20495</t>
  </si>
  <si>
    <t>FE20508</t>
  </si>
  <si>
    <t>FE22006</t>
  </si>
  <si>
    <t>FE22000</t>
  </si>
  <si>
    <t>FE22240</t>
  </si>
  <si>
    <t>FE25182</t>
  </si>
  <si>
    <t>FE26892</t>
  </si>
  <si>
    <t>FE27004</t>
  </si>
  <si>
    <t>FE27310</t>
  </si>
  <si>
    <t>FE27382</t>
  </si>
  <si>
    <t>FE27418</t>
  </si>
  <si>
    <t>FE27648</t>
  </si>
  <si>
    <t>FE28007</t>
  </si>
  <si>
    <t>FE28970</t>
  </si>
  <si>
    <t>181 A 360 DIAS</t>
  </si>
  <si>
    <t>NIT</t>
  </si>
  <si>
    <t>PRESTADOR</t>
  </si>
  <si>
    <t>EMPRESA SOCIAL DEL ESTADO HOSP LOCAL MUNICIPAL DE HOBO - HUIL</t>
  </si>
  <si>
    <t>Llave</t>
  </si>
  <si>
    <t>813011515_FE14044</t>
  </si>
  <si>
    <t>813011515_FE17208</t>
  </si>
  <si>
    <t>813011515_FE17799</t>
  </si>
  <si>
    <t>813011515_FE17803</t>
  </si>
  <si>
    <t>813011515_FE17896</t>
  </si>
  <si>
    <t>813011515_FE17897</t>
  </si>
  <si>
    <t>813011515_FE17990</t>
  </si>
  <si>
    <t>813011515_FE18922</t>
  </si>
  <si>
    <t>813011515_FE18933</t>
  </si>
  <si>
    <t>813011515_FE20086</t>
  </si>
  <si>
    <t>813011515_FE20495</t>
  </si>
  <si>
    <t>813011515_FE20508</t>
  </si>
  <si>
    <t>813011515_FE22006</t>
  </si>
  <si>
    <t>813011515_FE22000</t>
  </si>
  <si>
    <t>813011515_FE22240</t>
  </si>
  <si>
    <t>813011515_FE25182</t>
  </si>
  <si>
    <t>813011515_FE26892</t>
  </si>
  <si>
    <t>813011515_FE27004</t>
  </si>
  <si>
    <t>813011515_FE27310</t>
  </si>
  <si>
    <t>813011515_FE27382</t>
  </si>
  <si>
    <t>813011515_FE27418</t>
  </si>
  <si>
    <t>813011515_FE27648</t>
  </si>
  <si>
    <t>813011515_FE28007</t>
  </si>
  <si>
    <t>813011515_FE28970</t>
  </si>
  <si>
    <t>Fecha IPS
Factura</t>
  </si>
  <si>
    <t>Saldo Factura IPS</t>
  </si>
  <si>
    <t xml:space="preserve">Estado de Factura EPS Octubre 23 </t>
  </si>
  <si>
    <t>Boxalud</t>
  </si>
  <si>
    <t xml:space="preserve">Fecha de radicación EPS </t>
  </si>
  <si>
    <t>Devuelta</t>
  </si>
  <si>
    <t>N/A</t>
  </si>
  <si>
    <t>Valor Total Bruto</t>
  </si>
  <si>
    <t>Valor Devolucion</t>
  </si>
  <si>
    <t>Valor Radicado</t>
  </si>
  <si>
    <t>Valor Pagar</t>
  </si>
  <si>
    <t>Fecha de corte</t>
  </si>
  <si>
    <t>Observación objeccion</t>
  </si>
  <si>
    <t>Tipificación Objeccion</t>
  </si>
  <si>
    <t xml:space="preserve">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</si>
  <si>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AUTORIZACION:DEVOLUCION DE FACTURA CON SOPORTES COMPLETOS NO SE EVINDENCIA AUTORIZACION PARA SERVICIOS FACTURADOS CER  TIFICADO INDICA LOS MEDIOS DE COMUNICACION PARA LA SOLICITUA DE AUTORIZACION.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</si>
  <si>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AUTORIZACION:DEVOLUCION DE FACTURA CON SOPORTES COMPLETOS NO SE EVINDENCIA AUTORIZACION PARA SERVICIOS FACTURADOS CER  TIFICADO INDICA LOS MEDIOS DE COMUNICACION PARA LA SOLICITUD DE AUTORIZACION.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</si>
  <si>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</si>
  <si>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FACTURA DEVUELTA </t>
  </si>
  <si>
    <t>FACTURA NO RADICADA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</si>
  <si>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</si>
  <si>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</si>
  <si>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</si>
  <si>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</si>
  <si>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</si>
  <si>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</si>
  <si>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</si>
  <si>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</si>
  <si>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</si>
  <si>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</si>
  <si>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</si>
  <si>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</si>
  <si>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</si>
  <si>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</si>
  <si>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</si>
  <si>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</si>
  <si>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</si>
  <si>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</si>
  <si>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</si>
  <si>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</si>
  <si>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</si>
  <si>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</si>
  <si>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</si>
  <si>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</si>
  <si>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</si>
  <si>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</si>
  <si>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813011515</t>
  </si>
  <si>
    <t>Señores: ESE HOSP LOCAL MUNICIPAL DE HOBO</t>
  </si>
  <si>
    <t>Santiago de Cali, Octubre 23 del 2024</t>
  </si>
  <si>
    <t>Con Corte al dia: 30/09/2024</t>
  </si>
  <si>
    <t>Carlos Mario Conde</t>
  </si>
  <si>
    <t>A continuacion me permito remitir nuestra respuesta al estado de cartera presentado en la fecha: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</si>
  <si>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</si>
  <si>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</si>
  <si>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</si>
  <si>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</si>
  <si>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</si>
  <si>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</si>
  <si>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</si>
  <si>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</si>
  <si>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</si>
  <si>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</si>
  <si>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</si>
  <si>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</si>
  <si>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Asesor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</si>
</sst>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</cellStyleXfs>
  <cellXfs count="128">
    <xf numFmtId="0" fontId="0" fillId="0" borderId="0" xfId="0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1" fontId="2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4" fontId="3" fillId="0" borderId="1" xfId="0" applyNumberFormat="1" applyFont="1" applyBorder="1"/>
    <xf numFmtId="1" fontId="3" fillId="0" borderId="1" xfId="0" applyNumberFormat="1" applyFont="1" applyBorder="1"/>
    <xf numFmtId="41" fontId="3" fillId="0" borderId="1" xfId="1" applyFont="1" applyBorder="1"/>
    <xf numFmtId="41" fontId="0" fillId="0" borderId="0" xfId="0" applyNumberFormat="1"/>
    <xf numFmtId="0" fontId="0" fillId="0" borderId="0" xfId="0" applyFont="1"/>
    <xf numFmtId="0" fontId="0" fillId="0" borderId="1" xfId="0" applyFont="1" applyBorder="1" applyAlignment="1">
      <alignment horizontal="right"/>
    </xf>
    <xf numFmtId="0" fontId="0" fillId="0" borderId="1" xfId="0" applyFont="1" applyBorder="1"/>
    <xf numFmtId="14" fontId="0" fillId="0" borderId="1" xfId="0" applyNumberFormat="1" applyFont="1" applyBorder="1"/>
    <xf numFmtId="1" fontId="0" fillId="0" borderId="1" xfId="0" applyNumberFormat="1" applyFont="1" applyBorder="1"/>
    <xf numFmtId="41" fontId="0" fillId="0" borderId="1" xfId="1" applyFont="1" applyBorder="1"/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1" fontId="4" fillId="0" borderId="1" xfId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41" fontId="4" fillId="5" borderId="1" xfId="1" applyFont="1" applyFill="1" applyBorder="1" applyAlignment="1">
      <alignment horizontal="center" vertical="center" wrapText="1"/>
    </xf>
    <xf numFmtId="41" fontId="6" fillId="6" borderId="1" xfId="1" applyFont="1" applyFill="1" applyBorder="1" applyAlignment="1">
      <alignment horizontal="center" vertical="center" wrapText="1"/>
    </xf>
    <xf numFmtId="165" fontId="4" fillId="0" borderId="0" xfId="2" applyNumberFormat="1" applyFont="1"/>
    <xf numFmtId="14" fontId="4" fillId="7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7" fillId="2" borderId="1" xfId="2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5" fillId="0" borderId="3" xfId="0" applyFont="1" applyFill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/>
    </xf>
    <xf numFmtId="0" fontId="9" fillId="0" borderId="11" xfId="4" applyFont="1" applyBorder="1" applyAlignment="1">
      <alignment horizontal="centerContinuous"/>
    </xf>
    <xf numFmtId="0" fontId="9" fillId="0" borderId="7" xfId="4" applyFont="1" applyBorder="1"/>
    <xf numFmtId="0" fontId="9" fillId="0" borderId="8" xfId="4" applyFont="1" applyBorder="1"/>
    <xf numFmtId="0" fontId="10" fillId="0" borderId="0" xfId="4" applyFont="1"/>
    <xf numFmtId="14" fontId="9" fillId="0" borderId="0" xfId="4" applyNumberFormat="1" applyFont="1"/>
    <xf numFmtId="166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8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9" fontId="9" fillId="0" borderId="0" xfId="3" applyNumberFormat="1" applyFont="1"/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9" fillId="0" borderId="0" xfId="4" applyNumberFormat="1" applyFont="1"/>
    <xf numFmtId="168" fontId="9" fillId="0" borderId="10" xfId="5" applyNumberFormat="1" applyFont="1" applyBorder="1" applyAlignment="1">
      <alignment horizontal="center"/>
    </xf>
    <xf numFmtId="169" fontId="9" fillId="0" borderId="10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0" fontId="11" fillId="0" borderId="0" xfId="4" applyFont="1"/>
    <xf numFmtId="168" fontId="8" fillId="0" borderId="10" xfId="5" applyNumberFormat="1" applyFont="1" applyBorder="1" applyAlignment="1">
      <alignment horizontal="center"/>
    </xf>
    <xf numFmtId="169" fontId="8" fillId="0" borderId="10" xfId="3" applyNumberFormat="1" applyFont="1" applyBorder="1" applyAlignment="1">
      <alignment horizontal="right"/>
    </xf>
    <xf numFmtId="0" fontId="8" fillId="0" borderId="8" xfId="4" applyFont="1" applyBorder="1"/>
    <xf numFmtId="168" fontId="8" fillId="0" borderId="0" xfId="3" applyNumberFormat="1" applyFont="1" applyAlignment="1">
      <alignment horizontal="right"/>
    </xf>
    <xf numFmtId="168" fontId="11" fillId="0" borderId="16" xfId="5" applyNumberFormat="1" applyFont="1" applyBorder="1" applyAlignment="1">
      <alignment horizontal="center"/>
    </xf>
    <xf numFmtId="169" fontId="11" fillId="0" borderId="16" xfId="3" applyNumberFormat="1" applyFont="1" applyBorder="1" applyAlignment="1">
      <alignment horizontal="right"/>
    </xf>
    <xf numFmtId="170" fontId="8" fillId="0" borderId="0" xfId="4" applyNumberFormat="1" applyFont="1"/>
    <xf numFmtId="167" fontId="8" fillId="0" borderId="0" xfId="5" applyFont="1"/>
    <xf numFmtId="169" fontId="8" fillId="0" borderId="0" xfId="3" applyNumberFormat="1" applyFont="1"/>
    <xf numFmtId="170" fontId="11" fillId="0" borderId="10" xfId="4" applyNumberFormat="1" applyFont="1" applyBorder="1"/>
    <xf numFmtId="170" fontId="8" fillId="0" borderId="10" xfId="4" applyNumberFormat="1" applyFont="1" applyBorder="1"/>
    <xf numFmtId="167" fontId="11" fillId="0" borderId="10" xfId="5" applyFont="1" applyBorder="1"/>
    <xf numFmtId="169" fontId="8" fillId="0" borderId="10" xfId="3" applyNumberFormat="1" applyFont="1" applyBorder="1"/>
    <xf numFmtId="170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9" xfId="4" applyFont="1" applyBorder="1"/>
    <xf numFmtId="0" fontId="9" fillId="0" borderId="10" xfId="4" applyFont="1" applyBorder="1"/>
    <xf numFmtId="170" fontId="9" fillId="0" borderId="10" xfId="4" applyNumberFormat="1" applyFont="1" applyBorder="1"/>
    <xf numFmtId="0" fontId="9" fillId="0" borderId="11" xfId="4" applyFont="1" applyBorder="1"/>
    <xf numFmtId="165" fontId="0" fillId="0" borderId="0" xfId="2" applyNumberFormat="1" applyFont="1"/>
    <xf numFmtId="165" fontId="5" fillId="0" borderId="15" xfId="2" applyNumberFormat="1" applyFont="1" applyFill="1" applyBorder="1"/>
    <xf numFmtId="165" fontId="0" fillId="0" borderId="8" xfId="2" applyNumberFormat="1" applyFont="1" applyBorder="1"/>
    <xf numFmtId="165" fontId="0" fillId="0" borderId="15" xfId="2" applyNumberFormat="1" applyFont="1" applyBorder="1"/>
    <xf numFmtId="0" fontId="8" fillId="0" borderId="4" xfId="4" applyFont="1" applyBorder="1" applyAlignment="1">
      <alignment horizontal="center"/>
    </xf>
    <xf numFmtId="0" fontId="8" fillId="0" borderId="6" xfId="4" applyFont="1" applyBorder="1" applyAlignment="1">
      <alignment horizont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8" fillId="0" borderId="9" xfId="4" applyFont="1" applyBorder="1" applyAlignment="1">
      <alignment horizontal="center"/>
    </xf>
    <xf numFmtId="0" fontId="8" fillId="0" borderId="11" xfId="4" applyFont="1" applyBorder="1" applyAlignment="1">
      <alignment horizontal="center"/>
    </xf>
    <xf numFmtId="0" fontId="11" fillId="0" borderId="17" xfId="4" applyFont="1" applyBorder="1" applyAlignment="1">
      <alignment horizontal="center" vertical="center" wrapText="1"/>
    </xf>
    <xf numFmtId="0" fontId="11" fillId="0" borderId="18" xfId="4" applyFont="1" applyBorder="1" applyAlignment="1">
      <alignment horizontal="center" vertical="center" wrapText="1"/>
    </xf>
    <xf numFmtId="0" fontId="11" fillId="0" borderId="15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8" fillId="0" borderId="7" xfId="4" applyFont="1" applyBorder="1"/>
    <xf numFmtId="166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5" fontId="11" fillId="0" borderId="0" xfId="2" applyNumberFormat="1" applyFont="1"/>
    <xf numFmtId="171" fontId="11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5" fontId="8" fillId="0" borderId="2" xfId="2" applyNumberFormat="1" applyFont="1" applyBorder="1" applyAlignment="1">
      <alignment horizontal="center"/>
    </xf>
    <xf numFmtId="171" fontId="8" fillId="0" borderId="2" xfId="2" applyNumberFormat="1" applyFont="1" applyBorder="1" applyAlignment="1">
      <alignment horizontal="right"/>
    </xf>
    <xf numFmtId="165" fontId="8" fillId="0" borderId="16" xfId="2" applyNumberFormat="1" applyFont="1" applyBorder="1" applyAlignment="1">
      <alignment horizontal="center"/>
    </xf>
    <xf numFmtId="171" fontId="8" fillId="0" borderId="16" xfId="2" applyNumberFormat="1" applyFont="1" applyBorder="1" applyAlignment="1">
      <alignment horizontal="right"/>
    </xf>
    <xf numFmtId="170" fontId="8" fillId="0" borderId="0" xfId="4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4" applyFont="1" applyBorder="1"/>
    <xf numFmtId="0" fontId="8" fillId="0" borderId="10" xfId="4" applyFont="1" applyBorder="1"/>
    <xf numFmtId="0" fontId="8" fillId="0" borderId="11" xfId="4" applyFont="1" applyBorder="1"/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82"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font>
        <color auto="1"/>
      </font>
    </dxf>
    <dxf>
      <font>
        <color auto="1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font>
        <color auto="1"/>
      </font>
    </dxf>
    <dxf>
      <font>
        <color auto="1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35" formatCode="_-* #,##0.00_-;\-* #,##0.0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color auto="1"/>
      </font>
    </dxf>
    <dxf>
      <font>
        <color auto="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88.728759259262" createdVersion="5" refreshedVersion="5" minRefreshableVersion="3" recordCount="24">
  <cacheSource type="worksheet">
    <worksheetSource ref="A2:AA26" sheet="ESTADO DE CADA FACTURA"/>
  </cacheSource>
  <cacheFields count="27">
    <cacheField name="NIT" numFmtId="0">
      <sharedItems containsSemiMixedTypes="0" containsString="0" containsNumber="1" containsInteger="1" minValue="813011515" maxValue="813011515"/>
    </cacheField>
    <cacheField name="PRESTADOR" numFmtId="0">
      <sharedItems/>
    </cacheField>
    <cacheField name="No factura" numFmtId="0">
      <sharedItems/>
    </cacheField>
    <cacheField name="Llave" numFmtId="0">
      <sharedItems/>
    </cacheField>
    <cacheField name="Nit Entidad" numFmtId="0">
      <sharedItems containsSemiMixedTypes="0" containsString="0" containsNumber="1" containsInteger="1" minValue="890303093" maxValue="890303093"/>
    </cacheField>
    <cacheField name="Nombre Eps" numFmtId="0">
      <sharedItems/>
    </cacheField>
    <cacheField name="Nombre Paciente o cuenta" numFmtId="0">
      <sharedItems containsBlank="1"/>
    </cacheField>
    <cacheField name="No Identificacion " numFmtId="0">
      <sharedItems containsString="0" containsBlank="1" containsNumber="1" containsInteger="1" minValue="66960554" maxValue="1110284053"/>
    </cacheField>
    <cacheField name="REGIMEN" numFmtId="0">
      <sharedItems/>
    </cacheField>
    <cacheField name="MODALIDAD" numFmtId="0">
      <sharedItems/>
    </cacheField>
    <cacheField name="Fecha IPS_x000a_Factura" numFmtId="14">
      <sharedItems containsSemiMixedTypes="0" containsNonDate="0" containsDate="1" containsString="0" minDate="2022-05-11T00:00:00" maxDate="2023-08-25T00:00:00"/>
    </cacheField>
    <cacheField name="Fecha de radicación EPS " numFmtId="14">
      <sharedItems containsNonDate="0" containsDate="1" containsString="0" containsBlank="1" minDate="2022-03-22T00:00:00" maxDate="2023-03-14T00:00:00"/>
    </cacheField>
    <cacheField name="AÑO" numFmtId="1">
      <sharedItems containsSemiMixedTypes="0" containsString="0" containsNumber="1" containsInteger="1" minValue="2022" maxValue="2023"/>
    </cacheField>
    <cacheField name="EDAD" numFmtId="1">
      <sharedItems containsSemiMixedTypes="0" containsString="0" containsNumber="1" containsInteger="1" minValue="373" maxValue="843"/>
    </cacheField>
    <cacheField name="Edad cartera" numFmtId="0">
      <sharedItems/>
    </cacheField>
    <cacheField name="Valor Factura" numFmtId="41">
      <sharedItems containsSemiMixedTypes="0" containsString="0" containsNumber="1" containsInteger="1" minValue="4000" maxValue="175700"/>
    </cacheField>
    <cacheField name="Copagos y/o Otros" numFmtId="41">
      <sharedItems containsSemiMixedTypes="0" containsString="0" containsNumber="1" containsInteger="1" minValue="0" maxValue="0"/>
    </cacheField>
    <cacheField name="Saldo Factura IPS" numFmtId="41">
      <sharedItems containsSemiMixedTypes="0" containsString="0" containsNumber="1" containsInteger="1" minValue="4000" maxValue="175700"/>
    </cacheField>
    <cacheField name="Estado de Factura EPS Octubre 23 " numFmtId="0">
      <sharedItems count="2">
        <s v="FACTURA DEVUELTA "/>
        <s v="FACTURA NO RADIC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175700"/>
    </cacheField>
    <cacheField name="Valor Devolucion" numFmtId="165">
      <sharedItems containsSemiMixedTypes="0" containsString="0" containsNumber="1" containsInteger="1" minValue="0" maxValue="175700"/>
    </cacheField>
    <cacheField name="Observación objeccion" numFmtId="165">
      <sharedItems containsBlank="1" longText="1"/>
    </cacheField>
    <cacheField name="Tipificación Objeccion" numFmtId="165">
      <sharedItems containsBlank="1"/>
    </cacheField>
    <cacheField name="Valor Radicado" numFmtId="165">
      <sharedItems containsSemiMixedTypes="0" containsString="0" containsNumber="1" containsInteger="1" minValue="0" maxValue="175700"/>
    </cacheField>
    <cacheField name="Valor Pagar" numFmtId="165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813011515"/>
    <s v="EMPRESA SOCIAL DEL ESTADO HOSP LOCAL MUNICIPAL DE HOBO - HUIL"/>
    <s v="FE14044"/>
    <s v="813011515_FE14044"/>
    <n v="890303093"/>
    <s v="EPS012 - EMPRESA PROMOTORA DE SALUD COMFENALCO VALLE"/>
    <s v="SUSANA ROJAS TRUJILLO"/>
    <n v="66960554"/>
    <s v="CONTRIBUTIVO"/>
    <s v="EVENTO"/>
    <d v="2022-05-11T00:00:00"/>
    <d v="2022-03-22T00:00:00"/>
    <n v="2022"/>
    <n v="843"/>
    <s v="MAYOR A 360 DIAS"/>
    <n v="40000"/>
    <n v="0"/>
    <n v="40000"/>
    <x v="0"/>
    <s v="Devuelta"/>
    <n v="40000"/>
    <n v="400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40000"/>
    <n v="0"/>
    <d v="2024-09-30T00:00:00"/>
  </r>
  <r>
    <n v="813011515"/>
    <s v="EMPRESA SOCIAL DEL ESTADO HOSP LOCAL MUNICIPAL DE HOBO - HUIL"/>
    <s v="FE17208"/>
    <s v="813011515_FE17208"/>
    <n v="890303093"/>
    <s v="EPS012 - EMPRESA PROMOTORA DE SALUD COMFENALCO VALLE"/>
    <m/>
    <m/>
    <s v="CONTRIBUTIVO"/>
    <s v="EVENTO"/>
    <d v="2022-08-12T00:00:00"/>
    <d v="2022-03-22T00:00:00"/>
    <n v="2022"/>
    <n v="750"/>
    <s v="MAYOR A 360 DIAS"/>
    <n v="175700"/>
    <n v="0"/>
    <n v="175700"/>
    <x v="0"/>
    <s v="Devuelta"/>
    <n v="175700"/>
    <n v="1757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75700"/>
    <n v="0"/>
    <d v="2024-09-30T00:00:00"/>
  </r>
  <r>
    <n v="813011515"/>
    <s v="EMPRESA SOCIAL DEL ESTADO HOSP LOCAL MUNICIPAL DE HOBO - HUIL"/>
    <s v="FE17799"/>
    <s v="813011515_FE17799"/>
    <n v="890303093"/>
    <s v="EPS012 - EMPRESA PROMOTORA DE SALUD COMFENALCO VALLE"/>
    <m/>
    <m/>
    <s v="CONTRIBUTIVO"/>
    <s v="EVENTO"/>
    <d v="2022-08-31T00:00:00"/>
    <d v="2022-03-22T00:00:00"/>
    <n v="2022"/>
    <n v="731"/>
    <s v="MAYOR A 360 DIAS"/>
    <n v="96600"/>
    <n v="0"/>
    <n v="96600"/>
    <x v="0"/>
    <s v="Devuelta"/>
    <n v="96600"/>
    <n v="966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96600"/>
    <n v="0"/>
    <d v="2024-09-30T00:00:00"/>
  </r>
  <r>
    <n v="813011515"/>
    <s v="EMPRESA SOCIAL DEL ESTADO HOSP LOCAL MUNICIPAL DE HOBO - HUIL"/>
    <s v="FE17803"/>
    <s v="813011515_FE17803"/>
    <n v="890303093"/>
    <s v="EPS012 - EMPRESA PROMOTORA DE SALUD COMFENALCO VALLE"/>
    <m/>
    <m/>
    <s v="CONTRIBUTIVO"/>
    <s v="EVENTO"/>
    <d v="2022-08-31T00:00:00"/>
    <d v="2022-03-22T00:00:00"/>
    <n v="2022"/>
    <n v="731"/>
    <s v="MAYOR A 360 DIAS"/>
    <n v="96600"/>
    <n v="0"/>
    <n v="96600"/>
    <x v="0"/>
    <s v="Devuelta"/>
    <n v="96600"/>
    <n v="966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96600"/>
    <n v="0"/>
    <d v="2024-09-30T00:00:00"/>
  </r>
  <r>
    <n v="813011515"/>
    <s v="EMPRESA SOCIAL DEL ESTADO HOSP LOCAL MUNICIPAL DE HOBO - HUIL"/>
    <s v="FE17896"/>
    <s v="813011515_FE17896"/>
    <n v="890303093"/>
    <s v="EPS012 - EMPRESA PROMOTORA DE SALUD COMFENALCO VALLE"/>
    <s v="LAURA VALENTINA ESTRADA ROJAS"/>
    <n v="1110284053"/>
    <s v="CONTRIBUTIVO"/>
    <s v="EVENTO"/>
    <d v="2022-09-05T00:00:00"/>
    <d v="2022-03-22T00:00:00"/>
    <n v="2022"/>
    <n v="726"/>
    <s v="MAYOR A 360 DIAS"/>
    <n v="40000"/>
    <n v="0"/>
    <n v="40000"/>
    <x v="0"/>
    <s v="Devuelta"/>
    <n v="40000"/>
    <n v="400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40000"/>
    <n v="0"/>
    <d v="2024-09-30T00:00:00"/>
  </r>
  <r>
    <n v="813011515"/>
    <s v="EMPRESA SOCIAL DEL ESTADO HOSP LOCAL MUNICIPAL DE HOBO - HUIL"/>
    <s v="FE17897"/>
    <s v="813011515_FE17897"/>
    <n v="890303093"/>
    <s v="EPS012 - EMPRESA PROMOTORA DE SALUD COMFENALCO VALLE"/>
    <s v="LAURA VALENTINA ESTRADA ROJAS"/>
    <n v="1110284053"/>
    <s v="CONTRIBUTIVO"/>
    <s v="EVENTO"/>
    <d v="2022-09-05T00:00:00"/>
    <d v="2022-03-22T00:00:00"/>
    <n v="2022"/>
    <n v="726"/>
    <s v="MAYOR A 360 DIAS"/>
    <n v="61400"/>
    <n v="0"/>
    <n v="61400"/>
    <x v="0"/>
    <s v="Devuelta"/>
    <n v="61400"/>
    <n v="614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61400"/>
    <n v="0"/>
    <d v="2024-09-30T00:00:00"/>
  </r>
  <r>
    <n v="813011515"/>
    <s v="EMPRESA SOCIAL DEL ESTADO HOSP LOCAL MUNICIPAL DE HOBO - HUIL"/>
    <s v="FE17990"/>
    <s v="813011515_FE17990"/>
    <n v="890303093"/>
    <s v="EPS012 - EMPRESA PROMOTORA DE SALUD COMFENALCO VALLE"/>
    <s v="LAURA VALENTINA ESTRADA ROJAS"/>
    <n v="1110284053"/>
    <s v="CONTRIBUTIVO"/>
    <s v="EVENTO"/>
    <d v="2022-09-07T00:00:00"/>
    <d v="2022-03-22T00:00:00"/>
    <n v="2022"/>
    <n v="724"/>
    <s v="MAYOR A 360 DIAS"/>
    <n v="40000"/>
    <n v="0"/>
    <n v="40000"/>
    <x v="0"/>
    <s v="Devuelta"/>
    <n v="40000"/>
    <n v="400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40000"/>
    <n v="0"/>
    <d v="2024-09-30T00:00:00"/>
  </r>
  <r>
    <n v="813011515"/>
    <s v="EMPRESA SOCIAL DEL ESTADO HOSP LOCAL MUNICIPAL DE HOBO - HUIL"/>
    <s v="FE18922"/>
    <s v="813011515_FE18922"/>
    <n v="890303093"/>
    <s v="EPS012 - EMPRESA PROMOTORA DE SALUD COMFENALCO VALLE"/>
    <s v="SUSANA ROJAS TRUJILLO"/>
    <n v="66960554"/>
    <s v="SUBSIDIADO"/>
    <s v="EVENTO"/>
    <d v="2022-10-07T00:00:00"/>
    <d v="2022-03-22T00:00:00"/>
    <n v="2022"/>
    <n v="694"/>
    <s v="MAYOR A 360 DIAS"/>
    <n v="40000"/>
    <n v="0"/>
    <n v="40000"/>
    <x v="0"/>
    <s v="Devuelta"/>
    <n v="40000"/>
    <n v="400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40000"/>
    <n v="0"/>
    <d v="2024-09-30T00:00:00"/>
  </r>
  <r>
    <n v="813011515"/>
    <s v="EMPRESA SOCIAL DEL ESTADO HOSP LOCAL MUNICIPAL DE HOBO - HUIL"/>
    <s v="FE18933"/>
    <s v="813011515_FE18933"/>
    <n v="890303093"/>
    <s v="EPS012 - EMPRESA PROMOTORA DE SALUD COMFENALCO VALLE"/>
    <s v="SUSANA ROJAS TRUJILLO"/>
    <n v="66960554"/>
    <s v="CONTRIBUTIVO"/>
    <s v="EVENTO"/>
    <d v="2022-10-10T00:00:00"/>
    <d v="2022-03-22T00:00:00"/>
    <n v="2022"/>
    <n v="691"/>
    <s v="MAYOR A 360 DIAS"/>
    <n v="27700"/>
    <n v="0"/>
    <n v="27700"/>
    <x v="0"/>
    <s v="Devuelta"/>
    <n v="27700"/>
    <n v="277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27700"/>
    <n v="0"/>
    <d v="2024-09-30T00:00:00"/>
  </r>
  <r>
    <n v="813011515"/>
    <s v="EMPRESA SOCIAL DEL ESTADO HOSP LOCAL MUNICIPAL DE HOBO - HUIL"/>
    <s v="FE20086"/>
    <s v="813011515_FE20086"/>
    <n v="890303093"/>
    <s v="EPS012 - EMPRESA PROMOTORA DE SALUD COMFENALCO VALLE"/>
    <s v="SUSANA ROJAS TRUJILLO"/>
    <n v="66960554"/>
    <s v="CONTRIBUTIVO"/>
    <s v="EVENTO"/>
    <d v="2022-10-12T00:00:00"/>
    <d v="2022-03-22T00:00:00"/>
    <n v="2022"/>
    <n v="689"/>
    <s v="MAYOR A 360 DIAS"/>
    <n v="4000"/>
    <n v="0"/>
    <n v="4000"/>
    <x v="0"/>
    <s v="Devuelta"/>
    <n v="4000"/>
    <n v="40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4000"/>
    <n v="0"/>
    <d v="2024-09-30T00:00:00"/>
  </r>
  <r>
    <n v="813011515"/>
    <s v="EMPRESA SOCIAL DEL ESTADO HOSP LOCAL MUNICIPAL DE HOBO - HUIL"/>
    <s v="FE20495"/>
    <s v="813011515_FE20495"/>
    <n v="890303093"/>
    <s v="EPS012 - EMPRESA PROMOTORA DE SALUD COMFENALCO VALLE"/>
    <s v="LAURA VALENTINA ESTRADA ROJAS"/>
    <n v="1110284053"/>
    <s v="CONTRIBUTIVO"/>
    <s v="EVENTO"/>
    <d v="2022-10-28T00:00:00"/>
    <d v="2022-03-22T00:00:00"/>
    <n v="2022"/>
    <n v="673"/>
    <s v="MAYOR A 360 DIAS"/>
    <n v="40000"/>
    <n v="0"/>
    <n v="40000"/>
    <x v="0"/>
    <s v="Devuelta"/>
    <n v="40000"/>
    <n v="400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40000"/>
    <n v="0"/>
    <d v="2024-09-30T00:00:00"/>
  </r>
  <r>
    <n v="813011515"/>
    <s v="EMPRESA SOCIAL DEL ESTADO HOSP LOCAL MUNICIPAL DE HOBO - HUIL"/>
    <s v="FE20508"/>
    <s v="813011515_FE20508"/>
    <n v="890303093"/>
    <s v="EPS012 - EMPRESA PROMOTORA DE SALUD COMFENALCO VALLE"/>
    <s v="LAURA VALENTINA ESTRADA ROJAS"/>
    <n v="1110284053"/>
    <s v="CONTRIBUTIVO"/>
    <s v="EVENTO"/>
    <d v="2022-10-31T00:00:00"/>
    <d v="2022-03-22T00:00:00"/>
    <n v="2022"/>
    <n v="670"/>
    <s v="MAYOR A 360 DIAS"/>
    <n v="17700"/>
    <n v="0"/>
    <n v="17700"/>
    <x v="0"/>
    <s v="Devuelta"/>
    <n v="17700"/>
    <n v="17700"/>
    <s v="Autorizacion:Devolución de factura con Soportes Completos 1.No se evidencia AUT para servicios C. Ext. Facturados       2.Solicitar Autorizacion autorizacionescap@epsdelagente.com  .co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7700"/>
    <n v="0"/>
    <d v="2024-09-30T00:00:00"/>
  </r>
  <r>
    <n v="813011515"/>
    <s v="EMPRESA SOCIAL DEL ESTADO HOSP LOCAL MUNICIPAL DE HOBO - HUIL"/>
    <s v="FE22006"/>
    <s v="813011515_FE22006"/>
    <n v="890303093"/>
    <s v="EPS012 - EMPRESA PROMOTORA DE SALUD COMFENALCO VALLE"/>
    <s v="SUSANA ROJAS TRUJILLO"/>
    <n v="66960554"/>
    <s v="CONTRIBUTIVO"/>
    <s v="EVENTO"/>
    <d v="2023-01-10T00:00:00"/>
    <d v="2023-03-13T00:00:00"/>
    <n v="2023"/>
    <n v="599"/>
    <s v="MAYOR A 360 DIAS"/>
    <n v="32100"/>
    <n v="0"/>
    <n v="32100"/>
    <x v="0"/>
    <s v="Devuelta"/>
    <n v="32100"/>
    <n v="32100"/>
    <s v="AUTORIZACION:DEVOLUCION DE FACTURA CON SOPORTES COMPLETOS NO SE EVINDENCIA AUTORIZACION PARA SERVICIOS FACTURADOS CER  TIFICADO INDICA LOS MEDIOS DE COMUNICACION PARA LA SOLICITUA DE AUTORIZ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2100"/>
    <n v="0"/>
    <d v="2024-09-30T00:00:00"/>
  </r>
  <r>
    <n v="813011515"/>
    <s v="EMPRESA SOCIAL DEL ESTADO HOSP LOCAL MUNICIPAL DE HOBO - HUIL"/>
    <s v="FE22000"/>
    <s v="813011515_FE22000"/>
    <n v="890303093"/>
    <s v="EPS012 - EMPRESA PROMOTORA DE SALUD COMFENALCO VALLE"/>
    <s v="SUSANA ROJAS TRUJILLO"/>
    <n v="66960554"/>
    <s v="CONTRIBUTIVO"/>
    <s v="EVENTO"/>
    <d v="2023-01-10T00:00:00"/>
    <d v="2023-03-13T00:00:00"/>
    <n v="2023"/>
    <n v="599"/>
    <s v="MAYOR A 360 DIAS"/>
    <n v="46400"/>
    <n v="0"/>
    <n v="46400"/>
    <x v="0"/>
    <s v="Devuelta"/>
    <n v="46400"/>
    <n v="46400"/>
    <s v="AUTORIZACION:DEVOLUCION DE FACTURA CON SOPORTES COMPLETOS NO SE EVINDENCIA AUTORIZACION PARA SERVICIOS FACTURADOS CER  TIFICADO INDICA LOS MEDIOS DE COMUNICACION PARA LA SOLICITUD DE AUTORIZ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46400"/>
    <n v="0"/>
    <d v="2024-09-30T00:00:00"/>
  </r>
  <r>
    <n v="813011515"/>
    <s v="EMPRESA SOCIAL DEL ESTADO HOSP LOCAL MUNICIPAL DE HOBO - HUIL"/>
    <s v="FE22240"/>
    <s v="813011515_FE22240"/>
    <n v="890303093"/>
    <s v="EPS012 - EMPRESA PROMOTORA DE SALUD COMFENALCO VALLE"/>
    <s v="SUSANA ROJAS TRUJILLO"/>
    <n v="66960554"/>
    <s v="CONTRIBUTIVO"/>
    <s v="EVENTO"/>
    <d v="2023-01-16T00:00:00"/>
    <m/>
    <n v="2023"/>
    <n v="593"/>
    <s v="MAYOR A 360 DIAS"/>
    <n v="46400"/>
    <n v="0"/>
    <n v="46400"/>
    <x v="1"/>
    <s v="N/A"/>
    <n v="0"/>
    <n v="0"/>
    <m/>
    <m/>
    <n v="0"/>
    <n v="0"/>
    <d v="2024-09-30T00:00:00"/>
  </r>
  <r>
    <n v="813011515"/>
    <s v="EMPRESA SOCIAL DEL ESTADO HOSP LOCAL MUNICIPAL DE HOBO - HUIL"/>
    <s v="FE25182"/>
    <s v="813011515_FE25182"/>
    <n v="890303093"/>
    <s v="EPS012 - EMPRESA PROMOTORA DE SALUD COMFENALCO VALLE"/>
    <s v="SUSANA ROJAS TRUJILLO"/>
    <n v="66960554"/>
    <s v="CONTRIBUTIVO"/>
    <s v="EVENTO"/>
    <d v="2023-04-25T00:00:00"/>
    <m/>
    <n v="2023"/>
    <n v="494"/>
    <s v="MAYOR A 360 DIAS"/>
    <n v="56100"/>
    <n v="0"/>
    <n v="56100"/>
    <x v="1"/>
    <s v="N/A"/>
    <n v="0"/>
    <n v="0"/>
    <m/>
    <m/>
    <n v="0"/>
    <n v="0"/>
    <d v="2024-09-30T00:00:00"/>
  </r>
  <r>
    <n v="813011515"/>
    <s v="EMPRESA SOCIAL DEL ESTADO HOSP LOCAL MUNICIPAL DE HOBO - HUIL"/>
    <s v="FE26892"/>
    <s v="813011515_FE26892"/>
    <n v="890303093"/>
    <s v="EPS012 - EMPRESA PROMOTORA DE SALUD COMFENALCO VALLE"/>
    <s v="SUSANA ROJAS TRUJILLO"/>
    <n v="66960554"/>
    <s v="CONTRIBUTIVO"/>
    <s v="EVENTO"/>
    <d v="2023-06-20T00:00:00"/>
    <m/>
    <n v="2023"/>
    <n v="438"/>
    <s v="MAYOR A 360 DIAS"/>
    <n v="46400"/>
    <n v="0"/>
    <n v="46400"/>
    <x v="1"/>
    <s v="N/A"/>
    <n v="0"/>
    <n v="0"/>
    <m/>
    <m/>
    <n v="0"/>
    <n v="0"/>
    <d v="2024-09-30T00:00:00"/>
  </r>
  <r>
    <n v="813011515"/>
    <s v="EMPRESA SOCIAL DEL ESTADO HOSP LOCAL MUNICIPAL DE HOBO - HUIL"/>
    <s v="FE27004"/>
    <s v="813011515_FE27004"/>
    <n v="890303093"/>
    <s v="EPS012 - EMPRESA PROMOTORA DE SALUD COMFENALCO VALLE"/>
    <s v="SUSANA ROJAS TRUJILLO"/>
    <n v="66960554"/>
    <s v="CONTRIBUTIVO"/>
    <s v="EVENTO"/>
    <d v="2023-06-22T00:00:00"/>
    <m/>
    <n v="2023"/>
    <n v="436"/>
    <s v="MAYOR A 360 DIAS"/>
    <n v="11200"/>
    <n v="0"/>
    <n v="11200"/>
    <x v="1"/>
    <s v="N/A"/>
    <n v="0"/>
    <n v="0"/>
    <m/>
    <m/>
    <n v="0"/>
    <n v="0"/>
    <d v="2024-09-30T00:00:00"/>
  </r>
  <r>
    <n v="813011515"/>
    <s v="EMPRESA SOCIAL DEL ESTADO HOSP LOCAL MUNICIPAL DE HOBO - HUIL"/>
    <s v="FE27310"/>
    <s v="813011515_FE27310"/>
    <n v="890303093"/>
    <s v="EPS012 - EMPRESA PROMOTORA DE SALUD COMFENALCO VALLE"/>
    <s v="LAURA VALENTINA ESTRADA ROJAS"/>
    <n v="1110284053"/>
    <s v="CONTRIBUTIVO"/>
    <s v="EVENTO"/>
    <d v="2023-06-28T00:00:00"/>
    <m/>
    <n v="2023"/>
    <n v="430"/>
    <s v="MAYOR A 360 DIAS"/>
    <n v="46400"/>
    <n v="0"/>
    <n v="46400"/>
    <x v="1"/>
    <s v="N/A"/>
    <n v="0"/>
    <n v="0"/>
    <m/>
    <m/>
    <n v="0"/>
    <n v="0"/>
    <d v="2024-09-30T00:00:00"/>
  </r>
  <r>
    <n v="813011515"/>
    <s v="EMPRESA SOCIAL DEL ESTADO HOSP LOCAL MUNICIPAL DE HOBO - HUIL"/>
    <s v="FE27382"/>
    <s v="813011515_FE27382"/>
    <n v="890303093"/>
    <s v="EPS012 - EMPRESA PROMOTORA DE SALUD COMFENALCO VALLE"/>
    <s v="LAURA VALENTINA ESTRADA ROJAS"/>
    <n v="1110284053"/>
    <s v="CONTRIBUTIVO"/>
    <s v="EVENTO"/>
    <d v="2023-06-29T00:00:00"/>
    <m/>
    <n v="2023"/>
    <n v="429"/>
    <s v="MAYOR A 360 DIAS"/>
    <n v="15000"/>
    <n v="0"/>
    <n v="15000"/>
    <x v="1"/>
    <s v="N/A"/>
    <n v="0"/>
    <n v="0"/>
    <m/>
    <m/>
    <n v="0"/>
    <n v="0"/>
    <d v="2024-09-30T00:00:00"/>
  </r>
  <r>
    <n v="813011515"/>
    <s v="EMPRESA SOCIAL DEL ESTADO HOSP LOCAL MUNICIPAL DE HOBO - HUIL"/>
    <s v="FE27418"/>
    <s v="813011515_FE27418"/>
    <n v="890303093"/>
    <s v="EPS012 - EMPRESA PROMOTORA DE SALUD COMFENALCO VALLE"/>
    <s v="SUSANA ROJAS TRUJILLO"/>
    <n v="66960554"/>
    <s v="CONTRIBUTIVO"/>
    <s v="EVENTO"/>
    <d v="2023-07-05T00:00:00"/>
    <m/>
    <n v="2023"/>
    <n v="423"/>
    <s v="MAYOR A 360 DIAS"/>
    <n v="46400"/>
    <n v="0"/>
    <n v="46400"/>
    <x v="1"/>
    <s v="N/A"/>
    <n v="0"/>
    <n v="0"/>
    <m/>
    <m/>
    <n v="0"/>
    <n v="0"/>
    <d v="2024-09-30T00:00:00"/>
  </r>
  <r>
    <n v="813011515"/>
    <s v="EMPRESA SOCIAL DEL ESTADO HOSP LOCAL MUNICIPAL DE HOBO - HUIL"/>
    <s v="FE27648"/>
    <s v="813011515_FE27648"/>
    <n v="890303093"/>
    <s v="EPS012 - EMPRESA PROMOTORA DE SALUD COMFENALCO VALLE"/>
    <s v="SUSANA ROJAS TRUJILLO"/>
    <n v="66960554"/>
    <s v="CONTRIBUTIVO"/>
    <s v="EVENTO"/>
    <d v="2023-07-12T00:00:00"/>
    <m/>
    <n v="2023"/>
    <n v="416"/>
    <s v="MAYOR A 360 DIAS"/>
    <n v="10000"/>
    <n v="0"/>
    <n v="10000"/>
    <x v="1"/>
    <s v="N/A"/>
    <n v="0"/>
    <n v="0"/>
    <m/>
    <m/>
    <n v="0"/>
    <n v="0"/>
    <d v="2024-09-30T00:00:00"/>
  </r>
  <r>
    <n v="813011515"/>
    <s v="EMPRESA SOCIAL DEL ESTADO HOSP LOCAL MUNICIPAL DE HOBO - HUIL"/>
    <s v="FE28007"/>
    <s v="813011515_FE28007"/>
    <n v="890303093"/>
    <s v="EPS012 - EMPRESA PROMOTORA DE SALUD COMFENALCO VALLE"/>
    <s v="LAURA VALENTINA ESTRADA ROJAS"/>
    <n v="1110284053"/>
    <s v="CONTRIBUTIVO"/>
    <s v="EVENTO"/>
    <d v="2023-07-21T00:00:00"/>
    <m/>
    <n v="2023"/>
    <n v="407"/>
    <s v="MAYOR A 360 DIAS"/>
    <n v="114800"/>
    <n v="0"/>
    <n v="114800"/>
    <x v="1"/>
    <s v="N/A"/>
    <n v="0"/>
    <n v="0"/>
    <m/>
    <m/>
    <n v="0"/>
    <n v="0"/>
    <d v="2024-09-30T00:00:00"/>
  </r>
  <r>
    <n v="813011515"/>
    <s v="EMPRESA SOCIAL DEL ESTADO HOSP LOCAL MUNICIPAL DE HOBO - HUIL"/>
    <s v="FE28970"/>
    <s v="813011515_FE28970"/>
    <n v="890303093"/>
    <s v="EPS012 - EMPRESA PROMOTORA DE SALUD COMFENALCO VALLE"/>
    <s v="LAURA VALENTINA ESTRADA ROJAS"/>
    <n v="1110284053"/>
    <s v="CONTRIBUTIVO"/>
    <s v="EVENTO"/>
    <d v="2023-08-24T00:00:00"/>
    <m/>
    <n v="2023"/>
    <n v="373"/>
    <s v="181 A 360 DIAS"/>
    <n v="146300"/>
    <n v="0"/>
    <n v="146300"/>
    <x v="1"/>
    <s v="N/A"/>
    <n v="0"/>
    <n v="0"/>
    <m/>
    <m/>
    <n v="0"/>
    <n v="0"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" showAll="0"/>
    <pivotField numFmtId="1" showAll="0"/>
    <pivotField showAll="0"/>
    <pivotField numFmtId="41" showAll="0"/>
    <pivotField numFmtId="41" showAll="0"/>
    <pivotField dataField="1" numFmtId="41" showAll="0"/>
    <pivotField axis="axisRow" dataField="1" showAll="0">
      <items count="3">
        <item x="0"/>
        <item x="1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4" showAll="0"/>
  </pivotFields>
  <rowFields count="1">
    <field x="1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8" subtotal="count" baseField="0" baseItem="0"/>
    <dataField name="Saldo IPS " fld="17" baseField="0" baseItem="0" numFmtId="165"/>
  </dataFields>
  <formats count="22">
    <format dxfId="67">
      <pivotArea field="18" type="button" dataOnly="0" labelOnly="1" outline="0" axis="axisRow" fieldPosition="0"/>
    </format>
    <format dxfId="6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5">
      <pivotArea field="18" type="button" dataOnly="0" labelOnly="1" outline="0" axis="axisRow" fieldPosition="0"/>
    </format>
    <format dxfId="6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3">
      <pivotArea type="all" dataOnly="0" outline="0" fieldPosition="0"/>
    </format>
    <format dxfId="62">
      <pivotArea outline="0" collapsedLevelsAreSubtotals="1" fieldPosition="0"/>
    </format>
    <format dxfId="61">
      <pivotArea field="18" type="button" dataOnly="0" labelOnly="1" outline="0" axis="axisRow" fieldPosition="0"/>
    </format>
    <format dxfId="60">
      <pivotArea dataOnly="0" labelOnly="1" fieldPosition="0">
        <references count="1">
          <reference field="18" count="0"/>
        </references>
      </pivotArea>
    </format>
    <format dxfId="59">
      <pivotArea dataOnly="0" labelOnly="1" grandRow="1" outline="0" fieldPosition="0"/>
    </format>
    <format dxfId="5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7">
      <pivotArea field="18" type="button" dataOnly="0" labelOnly="1" outline="0" axis="axisRow" fieldPosition="0"/>
    </format>
    <format dxfId="56">
      <pivotArea dataOnly="0" labelOnly="1" fieldPosition="0">
        <references count="1">
          <reference field="18" count="0"/>
        </references>
      </pivotArea>
    </format>
    <format dxfId="55">
      <pivotArea dataOnly="0" labelOnly="1" grandRow="1" outline="0" fieldPosition="0"/>
    </format>
    <format dxfId="5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2">
      <pivotArea field="18" type="button" dataOnly="0" labelOnly="1" outline="0" axis="axisRow" fieldPosition="0"/>
    </format>
    <format dxfId="5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0">
      <pivotArea grandRow="1" outline="0" collapsedLevelsAreSubtotals="1" fieldPosition="0"/>
    </format>
    <format dxfId="49">
      <pivotArea dataOnly="0" labelOnly="1" grandRow="1" outline="0" fieldPosition="0"/>
    </format>
    <format dxfId="47">
      <pivotArea field="18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C22" sqref="C22"/>
    </sheetView>
  </sheetViews>
  <sheetFormatPr baseColWidth="10" defaultColWidth="9.1796875" defaultRowHeight="14.5" x14ac:dyDescent="0.35"/>
  <cols>
    <col min="14" max="14" width="11.54296875" bestFit="1" customWidth="1"/>
  </cols>
  <sheetData>
    <row r="1" spans="1:14" x14ac:dyDescent="0.35">
      <c r="A1" t="s">
        <v>15</v>
      </c>
    </row>
    <row r="2" spans="1:14" x14ac:dyDescent="0.35">
      <c r="A2" t="s">
        <v>16</v>
      </c>
    </row>
    <row r="4" spans="1:14" x14ac:dyDescent="0.35">
      <c r="A4" t="s">
        <v>17</v>
      </c>
    </row>
    <row r="7" spans="1:14" ht="31.5" x14ac:dyDescent="0.35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3" t="s">
        <v>7</v>
      </c>
      <c r="I7" s="3" t="s">
        <v>8</v>
      </c>
      <c r="J7" s="3" t="s">
        <v>9</v>
      </c>
      <c r="K7" s="2" t="s">
        <v>10</v>
      </c>
      <c r="L7" s="4" t="s">
        <v>11</v>
      </c>
      <c r="M7" s="4" t="s">
        <v>12</v>
      </c>
      <c r="N7" s="4" t="s">
        <v>13</v>
      </c>
    </row>
    <row r="8" spans="1:14" x14ac:dyDescent="0.35">
      <c r="A8" s="5" t="s">
        <v>21</v>
      </c>
      <c r="B8" s="6">
        <v>890303093</v>
      </c>
      <c r="C8" s="6" t="s">
        <v>22</v>
      </c>
      <c r="D8" s="6" t="s">
        <v>23</v>
      </c>
      <c r="E8" s="6">
        <v>66960554</v>
      </c>
      <c r="F8" s="6" t="s">
        <v>20</v>
      </c>
      <c r="G8" s="6" t="s">
        <v>14</v>
      </c>
      <c r="H8" s="7">
        <v>44692</v>
      </c>
      <c r="I8" s="8">
        <v>2022</v>
      </c>
      <c r="J8" s="8">
        <v>843</v>
      </c>
      <c r="K8" s="6" t="s">
        <v>18</v>
      </c>
      <c r="L8" s="9">
        <v>40000</v>
      </c>
      <c r="M8" s="9">
        <v>0</v>
      </c>
      <c r="N8" s="9">
        <v>40000</v>
      </c>
    </row>
    <row r="9" spans="1:14" x14ac:dyDescent="0.35">
      <c r="A9" s="5" t="s">
        <v>24</v>
      </c>
      <c r="B9" s="6">
        <v>890303093</v>
      </c>
      <c r="C9" s="6" t="s">
        <v>22</v>
      </c>
      <c r="D9" s="6"/>
      <c r="E9" s="6"/>
      <c r="F9" s="6" t="s">
        <v>20</v>
      </c>
      <c r="G9" s="6" t="s">
        <v>14</v>
      </c>
      <c r="H9" s="7">
        <v>44785</v>
      </c>
      <c r="I9" s="8">
        <v>2022</v>
      </c>
      <c r="J9" s="8">
        <v>750</v>
      </c>
      <c r="K9" s="6" t="s">
        <v>18</v>
      </c>
      <c r="L9" s="9">
        <v>175700</v>
      </c>
      <c r="M9" s="9">
        <v>0</v>
      </c>
      <c r="N9" s="9">
        <v>175700</v>
      </c>
    </row>
    <row r="10" spans="1:14" x14ac:dyDescent="0.35">
      <c r="A10" s="5" t="s">
        <v>25</v>
      </c>
      <c r="B10" s="6">
        <v>890303093</v>
      </c>
      <c r="C10" s="6" t="s">
        <v>22</v>
      </c>
      <c r="D10" s="6"/>
      <c r="E10" s="6"/>
      <c r="F10" s="6" t="s">
        <v>20</v>
      </c>
      <c r="G10" s="6" t="s">
        <v>14</v>
      </c>
      <c r="H10" s="7">
        <v>44804</v>
      </c>
      <c r="I10" s="8">
        <v>2022</v>
      </c>
      <c r="J10" s="8">
        <v>731</v>
      </c>
      <c r="K10" s="6" t="s">
        <v>18</v>
      </c>
      <c r="L10" s="9">
        <v>96600</v>
      </c>
      <c r="M10" s="9">
        <v>0</v>
      </c>
      <c r="N10" s="9">
        <v>96600</v>
      </c>
    </row>
    <row r="11" spans="1:14" x14ac:dyDescent="0.35">
      <c r="A11" s="5" t="s">
        <v>26</v>
      </c>
      <c r="B11" s="6">
        <v>890303093</v>
      </c>
      <c r="C11" s="6" t="s">
        <v>22</v>
      </c>
      <c r="D11" s="6"/>
      <c r="E11" s="6"/>
      <c r="F11" s="6" t="s">
        <v>20</v>
      </c>
      <c r="G11" s="6" t="s">
        <v>14</v>
      </c>
      <c r="H11" s="7">
        <v>44804</v>
      </c>
      <c r="I11" s="8">
        <v>2022</v>
      </c>
      <c r="J11" s="8">
        <v>731</v>
      </c>
      <c r="K11" s="6" t="s">
        <v>18</v>
      </c>
      <c r="L11" s="9">
        <v>96600</v>
      </c>
      <c r="M11" s="9">
        <v>0</v>
      </c>
      <c r="N11" s="9">
        <v>96600</v>
      </c>
    </row>
    <row r="12" spans="1:14" x14ac:dyDescent="0.35">
      <c r="A12" s="5" t="s">
        <v>27</v>
      </c>
      <c r="B12" s="6">
        <v>890303093</v>
      </c>
      <c r="C12" s="6" t="s">
        <v>22</v>
      </c>
      <c r="D12" s="6" t="s">
        <v>28</v>
      </c>
      <c r="E12" s="6">
        <v>1110284053</v>
      </c>
      <c r="F12" s="6" t="s">
        <v>20</v>
      </c>
      <c r="G12" s="6" t="s">
        <v>14</v>
      </c>
      <c r="H12" s="7">
        <v>44809</v>
      </c>
      <c r="I12" s="8">
        <v>2022</v>
      </c>
      <c r="J12" s="8">
        <v>726</v>
      </c>
      <c r="K12" s="6" t="s">
        <v>18</v>
      </c>
      <c r="L12" s="9">
        <v>40000</v>
      </c>
      <c r="M12" s="9">
        <v>0</v>
      </c>
      <c r="N12" s="9">
        <v>40000</v>
      </c>
    </row>
    <row r="13" spans="1:14" x14ac:dyDescent="0.35">
      <c r="A13" s="5" t="s">
        <v>29</v>
      </c>
      <c r="B13" s="6">
        <v>890303093</v>
      </c>
      <c r="C13" s="6" t="s">
        <v>22</v>
      </c>
      <c r="D13" s="6" t="s">
        <v>28</v>
      </c>
      <c r="E13" s="6">
        <v>1110284053</v>
      </c>
      <c r="F13" s="6" t="s">
        <v>20</v>
      </c>
      <c r="G13" s="6" t="s">
        <v>14</v>
      </c>
      <c r="H13" s="7">
        <v>44809</v>
      </c>
      <c r="I13" s="8">
        <v>2022</v>
      </c>
      <c r="J13" s="8">
        <v>726</v>
      </c>
      <c r="K13" s="6" t="s">
        <v>18</v>
      </c>
      <c r="L13" s="9">
        <v>61400</v>
      </c>
      <c r="M13" s="9">
        <v>0</v>
      </c>
      <c r="N13" s="9">
        <v>61400</v>
      </c>
    </row>
    <row r="14" spans="1:14" x14ac:dyDescent="0.35">
      <c r="A14" s="5" t="s">
        <v>30</v>
      </c>
      <c r="B14" s="6">
        <v>890303093</v>
      </c>
      <c r="C14" s="6" t="s">
        <v>22</v>
      </c>
      <c r="D14" s="6" t="s">
        <v>28</v>
      </c>
      <c r="E14" s="6">
        <v>1110284053</v>
      </c>
      <c r="F14" s="6" t="s">
        <v>20</v>
      </c>
      <c r="G14" s="6" t="s">
        <v>14</v>
      </c>
      <c r="H14" s="7">
        <v>44811</v>
      </c>
      <c r="I14" s="8">
        <v>2022</v>
      </c>
      <c r="J14" s="8">
        <v>724</v>
      </c>
      <c r="K14" s="6" t="s">
        <v>18</v>
      </c>
      <c r="L14" s="9">
        <v>40000</v>
      </c>
      <c r="M14" s="9">
        <v>0</v>
      </c>
      <c r="N14" s="9">
        <v>40000</v>
      </c>
    </row>
    <row r="15" spans="1:14" x14ac:dyDescent="0.35">
      <c r="A15" s="5" t="s">
        <v>31</v>
      </c>
      <c r="B15" s="6">
        <v>890303093</v>
      </c>
      <c r="C15" s="6" t="s">
        <v>22</v>
      </c>
      <c r="D15" s="6" t="s">
        <v>23</v>
      </c>
      <c r="E15" s="6">
        <v>66960554</v>
      </c>
      <c r="F15" s="6" t="s">
        <v>19</v>
      </c>
      <c r="G15" s="6" t="s">
        <v>14</v>
      </c>
      <c r="H15" s="7">
        <v>44841</v>
      </c>
      <c r="I15" s="8">
        <v>2022</v>
      </c>
      <c r="J15" s="8">
        <v>694</v>
      </c>
      <c r="K15" s="6" t="s">
        <v>18</v>
      </c>
      <c r="L15" s="9">
        <v>40000</v>
      </c>
      <c r="M15" s="9">
        <v>0</v>
      </c>
      <c r="N15" s="9">
        <v>40000</v>
      </c>
    </row>
    <row r="16" spans="1:14" x14ac:dyDescent="0.35">
      <c r="A16" s="5" t="s">
        <v>32</v>
      </c>
      <c r="B16" s="6">
        <v>890303093</v>
      </c>
      <c r="C16" s="6" t="s">
        <v>22</v>
      </c>
      <c r="D16" s="6" t="s">
        <v>23</v>
      </c>
      <c r="E16" s="6">
        <v>66960554</v>
      </c>
      <c r="F16" s="6" t="s">
        <v>20</v>
      </c>
      <c r="G16" s="6" t="s">
        <v>14</v>
      </c>
      <c r="H16" s="7">
        <v>44844</v>
      </c>
      <c r="I16" s="8">
        <v>2022</v>
      </c>
      <c r="J16" s="8">
        <v>691</v>
      </c>
      <c r="K16" s="6" t="s">
        <v>18</v>
      </c>
      <c r="L16" s="9">
        <v>27700</v>
      </c>
      <c r="M16" s="9">
        <v>0</v>
      </c>
      <c r="N16" s="9">
        <v>27700</v>
      </c>
    </row>
    <row r="17" spans="1:14" x14ac:dyDescent="0.35">
      <c r="A17" s="5" t="s">
        <v>33</v>
      </c>
      <c r="B17" s="6">
        <v>890303093</v>
      </c>
      <c r="C17" s="6" t="s">
        <v>22</v>
      </c>
      <c r="D17" s="6" t="s">
        <v>23</v>
      </c>
      <c r="E17" s="6">
        <v>66960554</v>
      </c>
      <c r="F17" s="6" t="s">
        <v>20</v>
      </c>
      <c r="G17" s="6" t="s">
        <v>14</v>
      </c>
      <c r="H17" s="7">
        <v>44846</v>
      </c>
      <c r="I17" s="8">
        <v>2022</v>
      </c>
      <c r="J17" s="8">
        <v>689</v>
      </c>
      <c r="K17" s="6" t="s">
        <v>18</v>
      </c>
      <c r="L17" s="9">
        <v>4000</v>
      </c>
      <c r="M17" s="9">
        <v>0</v>
      </c>
      <c r="N17" s="9">
        <v>4000</v>
      </c>
    </row>
    <row r="18" spans="1:14" x14ac:dyDescent="0.35">
      <c r="A18" s="5" t="s">
        <v>34</v>
      </c>
      <c r="B18" s="6">
        <v>890303093</v>
      </c>
      <c r="C18" s="6" t="s">
        <v>22</v>
      </c>
      <c r="D18" s="6" t="s">
        <v>28</v>
      </c>
      <c r="E18" s="6">
        <v>1110284053</v>
      </c>
      <c r="F18" s="6" t="s">
        <v>20</v>
      </c>
      <c r="G18" s="6" t="s">
        <v>14</v>
      </c>
      <c r="H18" s="7">
        <v>44862</v>
      </c>
      <c r="I18" s="8">
        <v>2022</v>
      </c>
      <c r="J18" s="8">
        <v>673</v>
      </c>
      <c r="K18" s="6" t="s">
        <v>18</v>
      </c>
      <c r="L18" s="9">
        <v>40000</v>
      </c>
      <c r="M18" s="9">
        <v>0</v>
      </c>
      <c r="N18" s="9">
        <v>40000</v>
      </c>
    </row>
    <row r="19" spans="1:14" x14ac:dyDescent="0.35">
      <c r="A19" s="5" t="s">
        <v>35</v>
      </c>
      <c r="B19" s="6">
        <v>890303093</v>
      </c>
      <c r="C19" s="6" t="s">
        <v>22</v>
      </c>
      <c r="D19" s="6" t="s">
        <v>28</v>
      </c>
      <c r="E19" s="6">
        <v>1110284053</v>
      </c>
      <c r="F19" s="6" t="s">
        <v>20</v>
      </c>
      <c r="G19" s="6" t="s">
        <v>14</v>
      </c>
      <c r="H19" s="7">
        <v>44865</v>
      </c>
      <c r="I19" s="8">
        <v>2022</v>
      </c>
      <c r="J19" s="8">
        <v>670</v>
      </c>
      <c r="K19" s="6" t="s">
        <v>18</v>
      </c>
      <c r="L19" s="9">
        <v>17700</v>
      </c>
      <c r="M19" s="9">
        <v>0</v>
      </c>
      <c r="N19" s="9">
        <v>17700</v>
      </c>
    </row>
    <row r="20" spans="1:14" x14ac:dyDescent="0.35">
      <c r="A20" s="5" t="s">
        <v>36</v>
      </c>
      <c r="B20" s="6">
        <v>890303093</v>
      </c>
      <c r="C20" s="6" t="s">
        <v>22</v>
      </c>
      <c r="D20" s="6" t="s">
        <v>23</v>
      </c>
      <c r="E20" s="6">
        <v>66960554</v>
      </c>
      <c r="F20" s="6" t="s">
        <v>20</v>
      </c>
      <c r="G20" s="6" t="s">
        <v>14</v>
      </c>
      <c r="H20" s="7">
        <v>44936</v>
      </c>
      <c r="I20" s="8">
        <v>2023</v>
      </c>
      <c r="J20" s="8">
        <v>599</v>
      </c>
      <c r="K20" s="6" t="s">
        <v>18</v>
      </c>
      <c r="L20" s="9">
        <v>32100</v>
      </c>
      <c r="M20" s="9">
        <v>0</v>
      </c>
      <c r="N20" s="9">
        <v>32100</v>
      </c>
    </row>
    <row r="21" spans="1:14" x14ac:dyDescent="0.35">
      <c r="A21" s="5" t="s">
        <v>37</v>
      </c>
      <c r="B21" s="6">
        <v>890303093</v>
      </c>
      <c r="C21" s="6" t="s">
        <v>22</v>
      </c>
      <c r="D21" s="6" t="s">
        <v>23</v>
      </c>
      <c r="E21" s="6">
        <v>66960554</v>
      </c>
      <c r="F21" s="6" t="s">
        <v>20</v>
      </c>
      <c r="G21" s="6" t="s">
        <v>14</v>
      </c>
      <c r="H21" s="7">
        <v>44936</v>
      </c>
      <c r="I21" s="8">
        <v>2023</v>
      </c>
      <c r="J21" s="8">
        <v>599</v>
      </c>
      <c r="K21" s="6" t="s">
        <v>18</v>
      </c>
      <c r="L21" s="9">
        <v>46400</v>
      </c>
      <c r="M21" s="9">
        <v>0</v>
      </c>
      <c r="N21" s="9">
        <v>46400</v>
      </c>
    </row>
    <row r="22" spans="1:14" x14ac:dyDescent="0.35">
      <c r="A22" s="5" t="s">
        <v>38</v>
      </c>
      <c r="B22" s="6">
        <v>890303093</v>
      </c>
      <c r="C22" s="6" t="s">
        <v>22</v>
      </c>
      <c r="D22" s="6" t="s">
        <v>23</v>
      </c>
      <c r="E22" s="6">
        <v>66960554</v>
      </c>
      <c r="F22" s="6" t="s">
        <v>20</v>
      </c>
      <c r="G22" s="6" t="s">
        <v>14</v>
      </c>
      <c r="H22" s="7">
        <v>44942</v>
      </c>
      <c r="I22" s="8">
        <v>2023</v>
      </c>
      <c r="J22" s="8">
        <v>593</v>
      </c>
      <c r="K22" s="6" t="s">
        <v>18</v>
      </c>
      <c r="L22" s="9">
        <v>46400</v>
      </c>
      <c r="M22" s="9">
        <v>0</v>
      </c>
      <c r="N22" s="9">
        <v>46400</v>
      </c>
    </row>
    <row r="23" spans="1:14" x14ac:dyDescent="0.35">
      <c r="A23" s="5" t="s">
        <v>39</v>
      </c>
      <c r="B23" s="6">
        <v>890303093</v>
      </c>
      <c r="C23" s="6" t="s">
        <v>22</v>
      </c>
      <c r="D23" s="6" t="s">
        <v>23</v>
      </c>
      <c r="E23" s="6">
        <v>66960554</v>
      </c>
      <c r="F23" s="6" t="s">
        <v>20</v>
      </c>
      <c r="G23" s="6" t="s">
        <v>14</v>
      </c>
      <c r="H23" s="7">
        <v>45041</v>
      </c>
      <c r="I23" s="8">
        <v>2023</v>
      </c>
      <c r="J23" s="8">
        <v>494</v>
      </c>
      <c r="K23" s="6" t="s">
        <v>18</v>
      </c>
      <c r="L23" s="9">
        <v>56100</v>
      </c>
      <c r="M23" s="9">
        <v>0</v>
      </c>
      <c r="N23" s="9">
        <v>56100</v>
      </c>
    </row>
    <row r="24" spans="1:14" x14ac:dyDescent="0.35">
      <c r="A24" s="5" t="s">
        <v>40</v>
      </c>
      <c r="B24" s="6">
        <v>890303093</v>
      </c>
      <c r="C24" s="6" t="s">
        <v>22</v>
      </c>
      <c r="D24" s="6" t="s">
        <v>23</v>
      </c>
      <c r="E24" s="6">
        <v>66960554</v>
      </c>
      <c r="F24" s="6" t="s">
        <v>20</v>
      </c>
      <c r="G24" s="6" t="s">
        <v>14</v>
      </c>
      <c r="H24" s="7">
        <v>45097</v>
      </c>
      <c r="I24" s="8">
        <v>2023</v>
      </c>
      <c r="J24" s="8">
        <v>438</v>
      </c>
      <c r="K24" s="6" t="s">
        <v>18</v>
      </c>
      <c r="L24" s="9">
        <v>46400</v>
      </c>
      <c r="M24" s="9">
        <v>0</v>
      </c>
      <c r="N24" s="9">
        <v>46400</v>
      </c>
    </row>
    <row r="25" spans="1:14" x14ac:dyDescent="0.35">
      <c r="A25" s="5" t="s">
        <v>41</v>
      </c>
      <c r="B25" s="6">
        <v>890303093</v>
      </c>
      <c r="C25" s="6" t="s">
        <v>22</v>
      </c>
      <c r="D25" s="6" t="s">
        <v>23</v>
      </c>
      <c r="E25" s="6">
        <v>66960554</v>
      </c>
      <c r="F25" s="6" t="s">
        <v>20</v>
      </c>
      <c r="G25" s="6" t="s">
        <v>14</v>
      </c>
      <c r="H25" s="7">
        <v>45099</v>
      </c>
      <c r="I25" s="8">
        <v>2023</v>
      </c>
      <c r="J25" s="8">
        <v>436</v>
      </c>
      <c r="K25" s="6" t="s">
        <v>18</v>
      </c>
      <c r="L25" s="9">
        <v>11200</v>
      </c>
      <c r="M25" s="9">
        <v>0</v>
      </c>
      <c r="N25" s="9">
        <v>11200</v>
      </c>
    </row>
    <row r="26" spans="1:14" x14ac:dyDescent="0.35">
      <c r="A26" s="5" t="s">
        <v>42</v>
      </c>
      <c r="B26" s="6">
        <v>890303093</v>
      </c>
      <c r="C26" s="6" t="s">
        <v>22</v>
      </c>
      <c r="D26" s="6" t="s">
        <v>28</v>
      </c>
      <c r="E26" s="6">
        <v>1110284053</v>
      </c>
      <c r="F26" s="6" t="s">
        <v>20</v>
      </c>
      <c r="G26" s="6" t="s">
        <v>14</v>
      </c>
      <c r="H26" s="7">
        <v>45105</v>
      </c>
      <c r="I26" s="8">
        <v>2023</v>
      </c>
      <c r="J26" s="8">
        <v>430</v>
      </c>
      <c r="K26" s="6" t="s">
        <v>18</v>
      </c>
      <c r="L26" s="9">
        <v>46400</v>
      </c>
      <c r="M26" s="9">
        <v>0</v>
      </c>
      <c r="N26" s="9">
        <v>46400</v>
      </c>
    </row>
    <row r="27" spans="1:14" x14ac:dyDescent="0.35">
      <c r="A27" s="5" t="s">
        <v>43</v>
      </c>
      <c r="B27" s="6">
        <v>890303093</v>
      </c>
      <c r="C27" s="6" t="s">
        <v>22</v>
      </c>
      <c r="D27" s="6" t="s">
        <v>28</v>
      </c>
      <c r="E27" s="6">
        <v>1110284053</v>
      </c>
      <c r="F27" s="6" t="s">
        <v>20</v>
      </c>
      <c r="G27" s="6" t="s">
        <v>14</v>
      </c>
      <c r="H27" s="7">
        <v>45106</v>
      </c>
      <c r="I27" s="8">
        <v>2023</v>
      </c>
      <c r="J27" s="8">
        <v>429</v>
      </c>
      <c r="K27" s="6" t="s">
        <v>18</v>
      </c>
      <c r="L27" s="9">
        <v>15000</v>
      </c>
      <c r="M27" s="9">
        <v>0</v>
      </c>
      <c r="N27" s="9">
        <v>15000</v>
      </c>
    </row>
    <row r="28" spans="1:14" x14ac:dyDescent="0.35">
      <c r="A28" s="5" t="s">
        <v>44</v>
      </c>
      <c r="B28" s="6">
        <v>890303093</v>
      </c>
      <c r="C28" s="6" t="s">
        <v>22</v>
      </c>
      <c r="D28" s="6" t="s">
        <v>23</v>
      </c>
      <c r="E28" s="6">
        <v>66960554</v>
      </c>
      <c r="F28" s="6" t="s">
        <v>20</v>
      </c>
      <c r="G28" s="6" t="s">
        <v>14</v>
      </c>
      <c r="H28" s="7">
        <v>45112</v>
      </c>
      <c r="I28" s="8">
        <v>2023</v>
      </c>
      <c r="J28" s="8">
        <v>423</v>
      </c>
      <c r="K28" s="6" t="s">
        <v>18</v>
      </c>
      <c r="L28" s="9">
        <v>46400</v>
      </c>
      <c r="M28" s="9">
        <v>0</v>
      </c>
      <c r="N28" s="9">
        <v>46400</v>
      </c>
    </row>
    <row r="29" spans="1:14" x14ac:dyDescent="0.35">
      <c r="A29" s="5" t="s">
        <v>45</v>
      </c>
      <c r="B29" s="6">
        <v>890303093</v>
      </c>
      <c r="C29" s="6" t="s">
        <v>22</v>
      </c>
      <c r="D29" s="6" t="s">
        <v>23</v>
      </c>
      <c r="E29" s="6">
        <v>66960554</v>
      </c>
      <c r="F29" s="6" t="s">
        <v>20</v>
      </c>
      <c r="G29" s="6" t="s">
        <v>14</v>
      </c>
      <c r="H29" s="7">
        <v>45119</v>
      </c>
      <c r="I29" s="8">
        <v>2023</v>
      </c>
      <c r="J29" s="8">
        <v>416</v>
      </c>
      <c r="K29" s="6" t="s">
        <v>18</v>
      </c>
      <c r="L29" s="9">
        <v>10000</v>
      </c>
      <c r="M29" s="9">
        <v>0</v>
      </c>
      <c r="N29" s="9">
        <v>10000</v>
      </c>
    </row>
    <row r="30" spans="1:14" x14ac:dyDescent="0.35">
      <c r="A30" s="5" t="s">
        <v>46</v>
      </c>
      <c r="B30" s="6">
        <v>890303093</v>
      </c>
      <c r="C30" s="6" t="s">
        <v>22</v>
      </c>
      <c r="D30" s="6" t="s">
        <v>28</v>
      </c>
      <c r="E30" s="6">
        <v>1110284053</v>
      </c>
      <c r="F30" s="6" t="s">
        <v>20</v>
      </c>
      <c r="G30" s="6" t="s">
        <v>14</v>
      </c>
      <c r="H30" s="7">
        <v>45128</v>
      </c>
      <c r="I30" s="8">
        <v>2023</v>
      </c>
      <c r="J30" s="8">
        <v>407</v>
      </c>
      <c r="K30" s="6" t="s">
        <v>18</v>
      </c>
      <c r="L30" s="9">
        <v>114800</v>
      </c>
      <c r="M30" s="9">
        <v>0</v>
      </c>
      <c r="N30" s="9">
        <v>114800</v>
      </c>
    </row>
    <row r="31" spans="1:14" x14ac:dyDescent="0.35">
      <c r="A31" s="5" t="s">
        <v>47</v>
      </c>
      <c r="B31" s="6">
        <v>890303093</v>
      </c>
      <c r="C31" s="6" t="s">
        <v>22</v>
      </c>
      <c r="D31" s="6" t="s">
        <v>28</v>
      </c>
      <c r="E31" s="6">
        <v>1110284053</v>
      </c>
      <c r="F31" s="6" t="s">
        <v>20</v>
      </c>
      <c r="G31" s="6" t="s">
        <v>14</v>
      </c>
      <c r="H31" s="7">
        <v>45162</v>
      </c>
      <c r="I31" s="8">
        <v>2023</v>
      </c>
      <c r="J31" s="8">
        <v>373</v>
      </c>
      <c r="K31" s="6" t="s">
        <v>48</v>
      </c>
      <c r="L31" s="9">
        <v>146300</v>
      </c>
      <c r="M31" s="9">
        <v>0</v>
      </c>
      <c r="N31" s="9">
        <v>146300</v>
      </c>
    </row>
    <row r="32" spans="1:14" x14ac:dyDescent="0.35">
      <c r="N32" s="10">
        <f>SUM(N8:N31)</f>
        <v>1297200</v>
      </c>
    </row>
  </sheetData>
  <conditionalFormatting sqref="A7">
    <cfRule type="duplicateValues" dxfId="81" priority="5"/>
  </conditionalFormatting>
  <conditionalFormatting sqref="A7:A31">
    <cfRule type="duplicateValues" dxfId="80" priority="1"/>
    <cfRule type="duplicateValues" dxfId="79" priority="3"/>
    <cfRule type="duplicateValues" dxfId="78" priority="4"/>
  </conditionalFormatting>
  <conditionalFormatting sqref="E7:E31">
    <cfRule type="duplicateValues" dxfId="77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workbookViewId="0">
      <selection activeCell="B5" sqref="B5:C5"/>
    </sheetView>
  </sheetViews>
  <sheetFormatPr baseColWidth="10" defaultRowHeight="14.5" x14ac:dyDescent="0.35"/>
  <cols>
    <col min="1" max="1" width="21.08984375" bestFit="1" customWidth="1"/>
    <col min="2" max="2" width="13.26953125" bestFit="1" customWidth="1"/>
    <col min="3" max="3" width="12.7265625" style="95" bestFit="1" customWidth="1"/>
  </cols>
  <sheetData>
    <row r="2" spans="1:3" ht="15" thickBot="1" x14ac:dyDescent="0.4"/>
    <row r="3" spans="1:3" ht="15" thickBot="1" x14ac:dyDescent="0.4">
      <c r="A3" s="33" t="s">
        <v>100</v>
      </c>
      <c r="B3" s="33" t="s">
        <v>98</v>
      </c>
      <c r="C3" s="96" t="s">
        <v>99</v>
      </c>
    </row>
    <row r="4" spans="1:3" x14ac:dyDescent="0.35">
      <c r="A4" s="31" t="s">
        <v>95</v>
      </c>
      <c r="B4" s="32">
        <v>14</v>
      </c>
      <c r="C4" s="97">
        <v>758200</v>
      </c>
    </row>
    <row r="5" spans="1:3" ht="15" thickBot="1" x14ac:dyDescent="0.4">
      <c r="A5" s="31" t="s">
        <v>96</v>
      </c>
      <c r="B5" s="32">
        <v>10</v>
      </c>
      <c r="C5" s="97">
        <v>539000</v>
      </c>
    </row>
    <row r="6" spans="1:3" ht="15" thickBot="1" x14ac:dyDescent="0.4">
      <c r="A6" s="34" t="s">
        <v>97</v>
      </c>
      <c r="B6" s="35">
        <v>24</v>
      </c>
      <c r="C6" s="98">
        <v>1297200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showGridLines="0" zoomScale="80" zoomScaleNormal="80" workbookViewId="0">
      <selection activeCell="B4" sqref="B4"/>
    </sheetView>
  </sheetViews>
  <sheetFormatPr baseColWidth="10" defaultColWidth="9.1796875" defaultRowHeight="14.5" x14ac:dyDescent="0.35"/>
  <cols>
    <col min="1" max="1" width="10.1796875" style="11" bestFit="1" customWidth="1"/>
    <col min="2" max="2" width="61.453125" style="11" customWidth="1"/>
    <col min="3" max="3" width="9.1796875" style="11"/>
    <col min="4" max="4" width="18.36328125" style="11" bestFit="1" customWidth="1"/>
    <col min="5" max="5" width="10.1796875" style="11" bestFit="1" customWidth="1"/>
    <col min="6" max="6" width="9.1796875" style="11"/>
    <col min="7" max="7" width="9.54296875" style="11" customWidth="1"/>
    <col min="8" max="8" width="11.26953125" style="11" bestFit="1" customWidth="1"/>
    <col min="9" max="10" width="9.1796875" style="11"/>
    <col min="11" max="11" width="10.81640625" style="11" bestFit="1" customWidth="1"/>
    <col min="12" max="12" width="10.81640625" style="11" customWidth="1"/>
    <col min="13" max="14" width="9.26953125" style="11" bestFit="1" customWidth="1"/>
    <col min="15" max="15" width="9.1796875" style="11"/>
    <col min="16" max="17" width="9.26953125" style="11" bestFit="1" customWidth="1"/>
    <col min="18" max="18" width="13.26953125" style="11" bestFit="1" customWidth="1"/>
    <col min="19" max="19" width="23.81640625" style="11" customWidth="1"/>
    <col min="20" max="20" width="9.1796875" style="11"/>
    <col min="21" max="21" width="11.54296875" style="11" bestFit="1" customWidth="1"/>
    <col min="22" max="24" width="13.36328125" style="11" customWidth="1"/>
    <col min="25" max="25" width="11.54296875" style="11" bestFit="1" customWidth="1"/>
    <col min="26" max="26" width="9.26953125" style="11" bestFit="1" customWidth="1"/>
    <col min="27" max="27" width="10.81640625" style="11" bestFit="1" customWidth="1"/>
    <col min="28" max="16384" width="9.1796875" style="11"/>
  </cols>
  <sheetData>
    <row r="1" spans="1:27" x14ac:dyDescent="0.35">
      <c r="R1" s="26">
        <f>SUBTOTAL(9,R3:R26)</f>
        <v>1297200</v>
      </c>
      <c r="U1" s="26">
        <f t="shared" ref="U1:Z1" si="0">SUBTOTAL(9,U3:U26)</f>
        <v>758200</v>
      </c>
      <c r="V1" s="26">
        <f t="shared" si="0"/>
        <v>758200</v>
      </c>
      <c r="W1" s="26"/>
      <c r="X1" s="26"/>
      <c r="Y1" s="26">
        <f t="shared" si="0"/>
        <v>758200</v>
      </c>
      <c r="Z1" s="26">
        <f t="shared" si="0"/>
        <v>0</v>
      </c>
    </row>
    <row r="2" spans="1:27" s="22" customFormat="1" ht="43.5" x14ac:dyDescent="0.35">
      <c r="A2" s="17" t="s">
        <v>49</v>
      </c>
      <c r="B2" s="17" t="s">
        <v>50</v>
      </c>
      <c r="C2" s="17" t="s">
        <v>0</v>
      </c>
      <c r="D2" s="23" t="s">
        <v>52</v>
      </c>
      <c r="E2" s="17" t="s">
        <v>1</v>
      </c>
      <c r="F2" s="17" t="s">
        <v>2</v>
      </c>
      <c r="G2" s="17" t="s">
        <v>3</v>
      </c>
      <c r="H2" s="17" t="s">
        <v>4</v>
      </c>
      <c r="I2" s="17" t="s">
        <v>5</v>
      </c>
      <c r="J2" s="17" t="s">
        <v>6</v>
      </c>
      <c r="K2" s="18" t="s">
        <v>77</v>
      </c>
      <c r="L2" s="27" t="s">
        <v>81</v>
      </c>
      <c r="M2" s="18" t="s">
        <v>8</v>
      </c>
      <c r="N2" s="18" t="s">
        <v>9</v>
      </c>
      <c r="O2" s="17" t="s">
        <v>10</v>
      </c>
      <c r="P2" s="19" t="s">
        <v>11</v>
      </c>
      <c r="Q2" s="19" t="s">
        <v>12</v>
      </c>
      <c r="R2" s="24" t="s">
        <v>78</v>
      </c>
      <c r="S2" s="25" t="s">
        <v>79</v>
      </c>
      <c r="T2" s="19" t="s">
        <v>80</v>
      </c>
      <c r="U2" s="28" t="s">
        <v>84</v>
      </c>
      <c r="V2" s="30" t="s">
        <v>85</v>
      </c>
      <c r="W2" s="30" t="s">
        <v>89</v>
      </c>
      <c r="X2" s="30" t="s">
        <v>90</v>
      </c>
      <c r="Y2" s="28" t="s">
        <v>86</v>
      </c>
      <c r="Z2" s="28" t="s">
        <v>87</v>
      </c>
      <c r="AA2" s="28" t="s">
        <v>88</v>
      </c>
    </row>
    <row r="3" spans="1:27" x14ac:dyDescent="0.35">
      <c r="A3" s="20">
        <v>813011515</v>
      </c>
      <c r="B3" s="21" t="s">
        <v>51</v>
      </c>
      <c r="C3" s="12" t="s">
        <v>21</v>
      </c>
      <c r="D3" s="12" t="s">
        <v>53</v>
      </c>
      <c r="E3" s="13">
        <v>890303093</v>
      </c>
      <c r="F3" s="13" t="s">
        <v>22</v>
      </c>
      <c r="G3" s="13" t="s">
        <v>23</v>
      </c>
      <c r="H3" s="13">
        <v>66960554</v>
      </c>
      <c r="I3" s="13" t="s">
        <v>20</v>
      </c>
      <c r="J3" s="13" t="s">
        <v>14</v>
      </c>
      <c r="K3" s="14">
        <v>44692</v>
      </c>
      <c r="L3" s="14">
        <v>44642</v>
      </c>
      <c r="M3" s="15">
        <v>2022</v>
      </c>
      <c r="N3" s="15">
        <v>843</v>
      </c>
      <c r="O3" s="13" t="s">
        <v>18</v>
      </c>
      <c r="P3" s="16">
        <v>40000</v>
      </c>
      <c r="Q3" s="16">
        <v>0</v>
      </c>
      <c r="R3" s="16">
        <v>40000</v>
      </c>
      <c r="S3" s="13" t="s">
        <v>95</v>
      </c>
      <c r="T3" s="13" t="s">
        <v>82</v>
      </c>
      <c r="U3" s="29">
        <v>40000</v>
      </c>
      <c r="V3" s="29">
        <v>40000</v>
      </c>
      <c r="W3" s="29" t="s">
        <v>91</v>
      </c>
      <c r="X3" s="29" t="s">
        <v>94</v>
      </c>
      <c r="Y3" s="29">
        <v>40000</v>
      </c>
      <c r="Z3" s="29">
        <v>0</v>
      </c>
      <c r="AA3" s="14">
        <v>45565</v>
      </c>
    </row>
    <row r="4" spans="1:27" x14ac:dyDescent="0.35">
      <c r="A4" s="20">
        <v>813011515</v>
      </c>
      <c r="B4" s="21" t="s">
        <v>51</v>
      </c>
      <c r="C4" s="12" t="s">
        <v>24</v>
      </c>
      <c r="D4" s="12" t="s">
        <v>54</v>
      </c>
      <c r="E4" s="13">
        <v>890303093</v>
      </c>
      <c r="F4" s="13" t="s">
        <v>22</v>
      </c>
      <c r="G4" s="13"/>
      <c r="H4" s="13"/>
      <c r="I4" s="13" t="s">
        <v>20</v>
      </c>
      <c r="J4" s="13" t="s">
        <v>14</v>
      </c>
      <c r="K4" s="14">
        <v>44785</v>
      </c>
      <c r="L4" s="14">
        <v>44642</v>
      </c>
      <c r="M4" s="15">
        <v>2022</v>
      </c>
      <c r="N4" s="15">
        <v>750</v>
      </c>
      <c r="O4" s="13" t="s">
        <v>18</v>
      </c>
      <c r="P4" s="16">
        <v>175700</v>
      </c>
      <c r="Q4" s="16">
        <v>0</v>
      </c>
      <c r="R4" s="16">
        <v>175700</v>
      </c>
      <c r="S4" s="13" t="s">
        <v>95</v>
      </c>
      <c r="T4" s="13" t="s">
        <v>82</v>
      </c>
      <c r="U4" s="29">
        <v>175700</v>
      </c>
      <c r="V4" s="29">
        <v>175700</v>
      </c>
      <c r="W4" s="29" t="s">
        <v>91</v>
      </c>
      <c r="X4" s="29" t="s">
        <v>94</v>
      </c>
      <c r="Y4" s="29">
        <v>175700</v>
      </c>
      <c r="Z4" s="29">
        <v>0</v>
      </c>
      <c r="AA4" s="14">
        <v>45565</v>
      </c>
    </row>
    <row r="5" spans="1:27" x14ac:dyDescent="0.35">
      <c r="A5" s="20">
        <v>813011515</v>
      </c>
      <c r="B5" s="21" t="s">
        <v>51</v>
      </c>
      <c r="C5" s="12" t="s">
        <v>25</v>
      </c>
      <c r="D5" s="12" t="s">
        <v>55</v>
      </c>
      <c r="E5" s="13">
        <v>890303093</v>
      </c>
      <c r="F5" s="13" t="s">
        <v>22</v>
      </c>
      <c r="G5" s="13"/>
      <c r="H5" s="13"/>
      <c r="I5" s="13" t="s">
        <v>20</v>
      </c>
      <c r="J5" s="13" t="s">
        <v>14</v>
      </c>
      <c r="K5" s="14">
        <v>44804</v>
      </c>
      <c r="L5" s="14">
        <v>44642</v>
      </c>
      <c r="M5" s="15">
        <v>2022</v>
      </c>
      <c r="N5" s="15">
        <v>731</v>
      </c>
      <c r="O5" s="13" t="s">
        <v>18</v>
      </c>
      <c r="P5" s="16">
        <v>96600</v>
      </c>
      <c r="Q5" s="16">
        <v>0</v>
      </c>
      <c r="R5" s="16">
        <v>96600</v>
      </c>
      <c r="S5" s="13" t="s">
        <v>95</v>
      </c>
      <c r="T5" s="13" t="s">
        <v>82</v>
      </c>
      <c r="U5" s="29">
        <v>96600</v>
      </c>
      <c r="V5" s="29">
        <v>96600</v>
      </c>
      <c r="W5" s="29" t="s">
        <v>91</v>
      </c>
      <c r="X5" s="29" t="s">
        <v>94</v>
      </c>
      <c r="Y5" s="29">
        <v>96600</v>
      </c>
      <c r="Z5" s="29">
        <v>0</v>
      </c>
      <c r="AA5" s="14">
        <v>45565</v>
      </c>
    </row>
    <row r="6" spans="1:27" x14ac:dyDescent="0.35">
      <c r="A6" s="20">
        <v>813011515</v>
      </c>
      <c r="B6" s="21" t="s">
        <v>51</v>
      </c>
      <c r="C6" s="12" t="s">
        <v>26</v>
      </c>
      <c r="D6" s="12" t="s">
        <v>56</v>
      </c>
      <c r="E6" s="13">
        <v>890303093</v>
      </c>
      <c r="F6" s="13" t="s">
        <v>22</v>
      </c>
      <c r="G6" s="13"/>
      <c r="H6" s="13"/>
      <c r="I6" s="13" t="s">
        <v>20</v>
      </c>
      <c r="J6" s="13" t="s">
        <v>14</v>
      </c>
      <c r="K6" s="14">
        <v>44804</v>
      </c>
      <c r="L6" s="14">
        <v>44642</v>
      </c>
      <c r="M6" s="15">
        <v>2022</v>
      </c>
      <c r="N6" s="15">
        <v>731</v>
      </c>
      <c r="O6" s="13" t="s">
        <v>18</v>
      </c>
      <c r="P6" s="16">
        <v>96600</v>
      </c>
      <c r="Q6" s="16">
        <v>0</v>
      </c>
      <c r="R6" s="16">
        <v>96600</v>
      </c>
      <c r="S6" s="13" t="s">
        <v>95</v>
      </c>
      <c r="T6" s="13" t="s">
        <v>82</v>
      </c>
      <c r="U6" s="29">
        <v>96600</v>
      </c>
      <c r="V6" s="29">
        <v>96600</v>
      </c>
      <c r="W6" s="29" t="s">
        <v>91</v>
      </c>
      <c r="X6" s="29" t="s">
        <v>94</v>
      </c>
      <c r="Y6" s="29">
        <v>96600</v>
      </c>
      <c r="Z6" s="29">
        <v>0</v>
      </c>
      <c r="AA6" s="14">
        <v>45565</v>
      </c>
    </row>
    <row r="7" spans="1:27" x14ac:dyDescent="0.35">
      <c r="A7" s="20">
        <v>813011515</v>
      </c>
      <c r="B7" s="21" t="s">
        <v>51</v>
      </c>
      <c r="C7" s="12" t="s">
        <v>27</v>
      </c>
      <c r="D7" s="12" t="s">
        <v>57</v>
      </c>
      <c r="E7" s="13">
        <v>890303093</v>
      </c>
      <c r="F7" s="13" t="s">
        <v>22</v>
      </c>
      <c r="G7" s="13" t="s">
        <v>28</v>
      </c>
      <c r="H7" s="13">
        <v>1110284053</v>
      </c>
      <c r="I7" s="13" t="s">
        <v>20</v>
      </c>
      <c r="J7" s="13" t="s">
        <v>14</v>
      </c>
      <c r="K7" s="14">
        <v>44809</v>
      </c>
      <c r="L7" s="14">
        <v>44642</v>
      </c>
      <c r="M7" s="15">
        <v>2022</v>
      </c>
      <c r="N7" s="15">
        <v>726</v>
      </c>
      <c r="O7" s="13" t="s">
        <v>18</v>
      </c>
      <c r="P7" s="16">
        <v>40000</v>
      </c>
      <c r="Q7" s="16">
        <v>0</v>
      </c>
      <c r="R7" s="16">
        <v>40000</v>
      </c>
      <c r="S7" s="13" t="s">
        <v>95</v>
      </c>
      <c r="T7" s="13" t="s">
        <v>82</v>
      </c>
      <c r="U7" s="29">
        <v>40000</v>
      </c>
      <c r="V7" s="29">
        <v>40000</v>
      </c>
      <c r="W7" s="29" t="s">
        <v>91</v>
      </c>
      <c r="X7" s="29" t="s">
        <v>94</v>
      </c>
      <c r="Y7" s="29">
        <v>40000</v>
      </c>
      <c r="Z7" s="29">
        <v>0</v>
      </c>
      <c r="AA7" s="14">
        <v>45565</v>
      </c>
    </row>
    <row r="8" spans="1:27" x14ac:dyDescent="0.35">
      <c r="A8" s="20">
        <v>813011515</v>
      </c>
      <c r="B8" s="21" t="s">
        <v>51</v>
      </c>
      <c r="C8" s="12" t="s">
        <v>29</v>
      </c>
      <c r="D8" s="12" t="s">
        <v>58</v>
      </c>
      <c r="E8" s="13">
        <v>890303093</v>
      </c>
      <c r="F8" s="13" t="s">
        <v>22</v>
      </c>
      <c r="G8" s="13" t="s">
        <v>28</v>
      </c>
      <c r="H8" s="13">
        <v>1110284053</v>
      </c>
      <c r="I8" s="13" t="s">
        <v>20</v>
      </c>
      <c r="J8" s="13" t="s">
        <v>14</v>
      </c>
      <c r="K8" s="14">
        <v>44809</v>
      </c>
      <c r="L8" s="14">
        <v>44642</v>
      </c>
      <c r="M8" s="15">
        <v>2022</v>
      </c>
      <c r="N8" s="15">
        <v>726</v>
      </c>
      <c r="O8" s="13" t="s">
        <v>18</v>
      </c>
      <c r="P8" s="16">
        <v>61400</v>
      </c>
      <c r="Q8" s="16">
        <v>0</v>
      </c>
      <c r="R8" s="16">
        <v>61400</v>
      </c>
      <c r="S8" s="13" t="s">
        <v>95</v>
      </c>
      <c r="T8" s="13" t="s">
        <v>82</v>
      </c>
      <c r="U8" s="29">
        <v>61400</v>
      </c>
      <c r="V8" s="29">
        <v>61400</v>
      </c>
      <c r="W8" s="29" t="s">
        <v>91</v>
      </c>
      <c r="X8" s="29" t="s">
        <v>94</v>
      </c>
      <c r="Y8" s="29">
        <v>61400</v>
      </c>
      <c r="Z8" s="29">
        <v>0</v>
      </c>
      <c r="AA8" s="14">
        <v>45565</v>
      </c>
    </row>
    <row r="9" spans="1:27" x14ac:dyDescent="0.35">
      <c r="A9" s="20">
        <v>813011515</v>
      </c>
      <c r="B9" s="21" t="s">
        <v>51</v>
      </c>
      <c r="C9" s="12" t="s">
        <v>30</v>
      </c>
      <c r="D9" s="12" t="s">
        <v>59</v>
      </c>
      <c r="E9" s="13">
        <v>890303093</v>
      </c>
      <c r="F9" s="13" t="s">
        <v>22</v>
      </c>
      <c r="G9" s="13" t="s">
        <v>28</v>
      </c>
      <c r="H9" s="13">
        <v>1110284053</v>
      </c>
      <c r="I9" s="13" t="s">
        <v>20</v>
      </c>
      <c r="J9" s="13" t="s">
        <v>14</v>
      </c>
      <c r="K9" s="14">
        <v>44811</v>
      </c>
      <c r="L9" s="14">
        <v>44642</v>
      </c>
      <c r="M9" s="15">
        <v>2022</v>
      </c>
      <c r="N9" s="15">
        <v>724</v>
      </c>
      <c r="O9" s="13" t="s">
        <v>18</v>
      </c>
      <c r="P9" s="16">
        <v>40000</v>
      </c>
      <c r="Q9" s="16">
        <v>0</v>
      </c>
      <c r="R9" s="16">
        <v>40000</v>
      </c>
      <c r="S9" s="13" t="s">
        <v>95</v>
      </c>
      <c r="T9" s="13" t="s">
        <v>82</v>
      </c>
      <c r="U9" s="29">
        <v>40000</v>
      </c>
      <c r="V9" s="29">
        <v>40000</v>
      </c>
      <c r="W9" s="29" t="s">
        <v>91</v>
      </c>
      <c r="X9" s="29" t="s">
        <v>94</v>
      </c>
      <c r="Y9" s="29">
        <v>40000</v>
      </c>
      <c r="Z9" s="29">
        <v>0</v>
      </c>
      <c r="AA9" s="14">
        <v>45565</v>
      </c>
    </row>
    <row r="10" spans="1:27" x14ac:dyDescent="0.35">
      <c r="A10" s="20">
        <v>813011515</v>
      </c>
      <c r="B10" s="21" t="s">
        <v>51</v>
      </c>
      <c r="C10" s="12" t="s">
        <v>31</v>
      </c>
      <c r="D10" s="12" t="s">
        <v>60</v>
      </c>
      <c r="E10" s="13">
        <v>890303093</v>
      </c>
      <c r="F10" s="13" t="s">
        <v>22</v>
      </c>
      <c r="G10" s="13" t="s">
        <v>23</v>
      </c>
      <c r="H10" s="13">
        <v>66960554</v>
      </c>
      <c r="I10" s="13" t="s">
        <v>19</v>
      </c>
      <c r="J10" s="13" t="s">
        <v>14</v>
      </c>
      <c r="K10" s="14">
        <v>44841</v>
      </c>
      <c r="L10" s="14">
        <v>44642</v>
      </c>
      <c r="M10" s="15">
        <v>2022</v>
      </c>
      <c r="N10" s="15">
        <v>694</v>
      </c>
      <c r="O10" s="13" t="s">
        <v>18</v>
      </c>
      <c r="P10" s="16">
        <v>40000</v>
      </c>
      <c r="Q10" s="16">
        <v>0</v>
      </c>
      <c r="R10" s="16">
        <v>40000</v>
      </c>
      <c r="S10" s="13" t="s">
        <v>95</v>
      </c>
      <c r="T10" s="13" t="s">
        <v>82</v>
      </c>
      <c r="U10" s="29">
        <v>40000</v>
      </c>
      <c r="V10" s="29">
        <v>40000</v>
      </c>
      <c r="W10" s="29" t="s">
        <v>91</v>
      </c>
      <c r="X10" s="29" t="s">
        <v>94</v>
      </c>
      <c r="Y10" s="29">
        <v>40000</v>
      </c>
      <c r="Z10" s="29">
        <v>0</v>
      </c>
      <c r="AA10" s="14">
        <v>45565</v>
      </c>
    </row>
    <row r="11" spans="1:27" x14ac:dyDescent="0.35">
      <c r="A11" s="20">
        <v>813011515</v>
      </c>
      <c r="B11" s="21" t="s">
        <v>51</v>
      </c>
      <c r="C11" s="12" t="s">
        <v>32</v>
      </c>
      <c r="D11" s="12" t="s">
        <v>61</v>
      </c>
      <c r="E11" s="13">
        <v>890303093</v>
      </c>
      <c r="F11" s="13" t="s">
        <v>22</v>
      </c>
      <c r="G11" s="13" t="s">
        <v>23</v>
      </c>
      <c r="H11" s="13">
        <v>66960554</v>
      </c>
      <c r="I11" s="13" t="s">
        <v>20</v>
      </c>
      <c r="J11" s="13" t="s">
        <v>14</v>
      </c>
      <c r="K11" s="14">
        <v>44844</v>
      </c>
      <c r="L11" s="14">
        <v>44642</v>
      </c>
      <c r="M11" s="15">
        <v>2022</v>
      </c>
      <c r="N11" s="15">
        <v>691</v>
      </c>
      <c r="O11" s="13" t="s">
        <v>18</v>
      </c>
      <c r="P11" s="16">
        <v>27700</v>
      </c>
      <c r="Q11" s="16">
        <v>0</v>
      </c>
      <c r="R11" s="16">
        <v>27700</v>
      </c>
      <c r="S11" s="13" t="s">
        <v>95</v>
      </c>
      <c r="T11" s="13" t="s">
        <v>82</v>
      </c>
      <c r="U11" s="29">
        <v>27700</v>
      </c>
      <c r="V11" s="29">
        <v>27700</v>
      </c>
      <c r="W11" s="29" t="s">
        <v>91</v>
      </c>
      <c r="X11" s="29" t="s">
        <v>94</v>
      </c>
      <c r="Y11" s="29">
        <v>27700</v>
      </c>
      <c r="Z11" s="29">
        <v>0</v>
      </c>
      <c r="AA11" s="14">
        <v>45565</v>
      </c>
    </row>
    <row r="12" spans="1:27" x14ac:dyDescent="0.35">
      <c r="A12" s="20">
        <v>813011515</v>
      </c>
      <c r="B12" s="21" t="s">
        <v>51</v>
      </c>
      <c r="C12" s="12" t="s">
        <v>33</v>
      </c>
      <c r="D12" s="12" t="s">
        <v>62</v>
      </c>
      <c r="E12" s="13">
        <v>890303093</v>
      </c>
      <c r="F12" s="13" t="s">
        <v>22</v>
      </c>
      <c r="G12" s="13" t="s">
        <v>23</v>
      </c>
      <c r="H12" s="13">
        <v>66960554</v>
      </c>
      <c r="I12" s="13" t="s">
        <v>20</v>
      </c>
      <c r="J12" s="13" t="s">
        <v>14</v>
      </c>
      <c r="K12" s="14">
        <v>44846</v>
      </c>
      <c r="L12" s="14">
        <v>44642</v>
      </c>
      <c r="M12" s="15">
        <v>2022</v>
      </c>
      <c r="N12" s="15">
        <v>689</v>
      </c>
      <c r="O12" s="13" t="s">
        <v>18</v>
      </c>
      <c r="P12" s="16">
        <v>4000</v>
      </c>
      <c r="Q12" s="16">
        <v>0</v>
      </c>
      <c r="R12" s="16">
        <v>4000</v>
      </c>
      <c r="S12" s="13" t="s">
        <v>95</v>
      </c>
      <c r="T12" s="13" t="s">
        <v>82</v>
      </c>
      <c r="U12" s="29">
        <v>4000</v>
      </c>
      <c r="V12" s="29">
        <v>4000</v>
      </c>
      <c r="W12" s="29" t="s">
        <v>91</v>
      </c>
      <c r="X12" s="29" t="s">
        <v>94</v>
      </c>
      <c r="Y12" s="29">
        <v>4000</v>
      </c>
      <c r="Z12" s="29">
        <v>0</v>
      </c>
      <c r="AA12" s="14">
        <v>45565</v>
      </c>
    </row>
    <row r="13" spans="1:27" x14ac:dyDescent="0.35">
      <c r="A13" s="20">
        <v>813011515</v>
      </c>
      <c r="B13" s="21" t="s">
        <v>51</v>
      </c>
      <c r="C13" s="12" t="s">
        <v>34</v>
      </c>
      <c r="D13" s="12" t="s">
        <v>63</v>
      </c>
      <c r="E13" s="13">
        <v>890303093</v>
      </c>
      <c r="F13" s="13" t="s">
        <v>22</v>
      </c>
      <c r="G13" s="13" t="s">
        <v>28</v>
      </c>
      <c r="H13" s="13">
        <v>1110284053</v>
      </c>
      <c r="I13" s="13" t="s">
        <v>20</v>
      </c>
      <c r="J13" s="13" t="s">
        <v>14</v>
      </c>
      <c r="K13" s="14">
        <v>44862</v>
      </c>
      <c r="L13" s="14">
        <v>44642</v>
      </c>
      <c r="M13" s="15">
        <v>2022</v>
      </c>
      <c r="N13" s="15">
        <v>673</v>
      </c>
      <c r="O13" s="13" t="s">
        <v>18</v>
      </c>
      <c r="P13" s="16">
        <v>40000</v>
      </c>
      <c r="Q13" s="16">
        <v>0</v>
      </c>
      <c r="R13" s="16">
        <v>40000</v>
      </c>
      <c r="S13" s="13" t="s">
        <v>95</v>
      </c>
      <c r="T13" s="13" t="s">
        <v>82</v>
      </c>
      <c r="U13" s="29">
        <v>40000</v>
      </c>
      <c r="V13" s="29">
        <v>40000</v>
      </c>
      <c r="W13" s="29" t="s">
        <v>91</v>
      </c>
      <c r="X13" s="29" t="s">
        <v>94</v>
      </c>
      <c r="Y13" s="29">
        <v>40000</v>
      </c>
      <c r="Z13" s="29">
        <v>0</v>
      </c>
      <c r="AA13" s="14">
        <v>45565</v>
      </c>
    </row>
    <row r="14" spans="1:27" x14ac:dyDescent="0.35">
      <c r="A14" s="20">
        <v>813011515</v>
      </c>
      <c r="B14" s="21" t="s">
        <v>51</v>
      </c>
      <c r="C14" s="12" t="s">
        <v>35</v>
      </c>
      <c r="D14" s="12" t="s">
        <v>64</v>
      </c>
      <c r="E14" s="13">
        <v>890303093</v>
      </c>
      <c r="F14" s="13" t="s">
        <v>22</v>
      </c>
      <c r="G14" s="13" t="s">
        <v>28</v>
      </c>
      <c r="H14" s="13">
        <v>1110284053</v>
      </c>
      <c r="I14" s="13" t="s">
        <v>20</v>
      </c>
      <c r="J14" s="13" t="s">
        <v>14</v>
      </c>
      <c r="K14" s="14">
        <v>44865</v>
      </c>
      <c r="L14" s="14">
        <v>44642</v>
      </c>
      <c r="M14" s="15">
        <v>2022</v>
      </c>
      <c r="N14" s="15">
        <v>670</v>
      </c>
      <c r="O14" s="13" t="s">
        <v>18</v>
      </c>
      <c r="P14" s="16">
        <v>17700</v>
      </c>
      <c r="Q14" s="16">
        <v>0</v>
      </c>
      <c r="R14" s="16">
        <v>17700</v>
      </c>
      <c r="S14" s="13" t="s">
        <v>95</v>
      </c>
      <c r="T14" s="13" t="s">
        <v>82</v>
      </c>
      <c r="U14" s="29">
        <v>17700</v>
      </c>
      <c r="V14" s="29">
        <v>17700</v>
      </c>
      <c r="W14" s="29" t="s">
        <v>91</v>
      </c>
      <c r="X14" s="29" t="s">
        <v>94</v>
      </c>
      <c r="Y14" s="29">
        <v>17700</v>
      </c>
      <c r="Z14" s="29">
        <v>0</v>
      </c>
      <c r="AA14" s="14">
        <v>45565</v>
      </c>
    </row>
    <row r="15" spans="1:27" x14ac:dyDescent="0.35">
      <c r="A15" s="20">
        <v>813011515</v>
      </c>
      <c r="B15" s="21" t="s">
        <v>51</v>
      </c>
      <c r="C15" s="12" t="s">
        <v>36</v>
      </c>
      <c r="D15" s="12" t="s">
        <v>65</v>
      </c>
      <c r="E15" s="13">
        <v>890303093</v>
      </c>
      <c r="F15" s="13" t="s">
        <v>22</v>
      </c>
      <c r="G15" s="13" t="s">
        <v>23</v>
      </c>
      <c r="H15" s="13">
        <v>66960554</v>
      </c>
      <c r="I15" s="13" t="s">
        <v>20</v>
      </c>
      <c r="J15" s="13" t="s">
        <v>14</v>
      </c>
      <c r="K15" s="14">
        <v>44936</v>
      </c>
      <c r="L15" s="14">
        <v>44998</v>
      </c>
      <c r="M15" s="15">
        <v>2023</v>
      </c>
      <c r="N15" s="15">
        <v>599</v>
      </c>
      <c r="O15" s="13" t="s">
        <v>18</v>
      </c>
      <c r="P15" s="16">
        <v>32100</v>
      </c>
      <c r="Q15" s="16">
        <v>0</v>
      </c>
      <c r="R15" s="16">
        <v>32100</v>
      </c>
      <c r="S15" s="13" t="s">
        <v>95</v>
      </c>
      <c r="T15" s="13" t="s">
        <v>82</v>
      </c>
      <c r="U15" s="29">
        <v>32100</v>
      </c>
      <c r="V15" s="29">
        <v>32100</v>
      </c>
      <c r="W15" s="29" t="s">
        <v>92</v>
      </c>
      <c r="X15" s="29" t="s">
        <v>94</v>
      </c>
      <c r="Y15" s="29">
        <v>32100</v>
      </c>
      <c r="Z15" s="29">
        <v>0</v>
      </c>
      <c r="AA15" s="14">
        <v>45565</v>
      </c>
    </row>
    <row r="16" spans="1:27" x14ac:dyDescent="0.35">
      <c r="A16" s="20">
        <v>813011515</v>
      </c>
      <c r="B16" s="21" t="s">
        <v>51</v>
      </c>
      <c r="C16" s="12" t="s">
        <v>37</v>
      </c>
      <c r="D16" s="12" t="s">
        <v>66</v>
      </c>
      <c r="E16" s="13">
        <v>890303093</v>
      </c>
      <c r="F16" s="13" t="s">
        <v>22</v>
      </c>
      <c r="G16" s="13" t="s">
        <v>23</v>
      </c>
      <c r="H16" s="13">
        <v>66960554</v>
      </c>
      <c r="I16" s="13" t="s">
        <v>20</v>
      </c>
      <c r="J16" s="13" t="s">
        <v>14</v>
      </c>
      <c r="K16" s="14">
        <v>44936</v>
      </c>
      <c r="L16" s="14">
        <v>44998</v>
      </c>
      <c r="M16" s="15">
        <v>2023</v>
      </c>
      <c r="N16" s="15">
        <v>599</v>
      </c>
      <c r="O16" s="13" t="s">
        <v>18</v>
      </c>
      <c r="P16" s="16">
        <v>46400</v>
      </c>
      <c r="Q16" s="16">
        <v>0</v>
      </c>
      <c r="R16" s="16">
        <v>46400</v>
      </c>
      <c r="S16" s="13" t="s">
        <v>95</v>
      </c>
      <c r="T16" s="13" t="s">
        <v>82</v>
      </c>
      <c r="U16" s="29">
        <v>46400</v>
      </c>
      <c r="V16" s="29">
        <v>46400</v>
      </c>
      <c r="W16" s="29" t="s">
        <v>93</v>
      </c>
      <c r="X16" s="29" t="s">
        <v>94</v>
      </c>
      <c r="Y16" s="29">
        <v>46400</v>
      </c>
      <c r="Z16" s="29">
        <v>0</v>
      </c>
      <c r="AA16" s="14">
        <v>45565</v>
      </c>
    </row>
    <row r="17" spans="1:27" x14ac:dyDescent="0.35">
      <c r="A17" s="20">
        <v>813011515</v>
      </c>
      <c r="B17" s="21" t="s">
        <v>51</v>
      </c>
      <c r="C17" s="12" t="s">
        <v>38</v>
      </c>
      <c r="D17" s="12" t="s">
        <v>67</v>
      </c>
      <c r="E17" s="13">
        <v>890303093</v>
      </c>
      <c r="F17" s="13" t="s">
        <v>22</v>
      </c>
      <c r="G17" s="13" t="s">
        <v>23</v>
      </c>
      <c r="H17" s="13">
        <v>66960554</v>
      </c>
      <c r="I17" s="13" t="s">
        <v>20</v>
      </c>
      <c r="J17" s="13" t="s">
        <v>14</v>
      </c>
      <c r="K17" s="14">
        <v>44942</v>
      </c>
      <c r="L17" s="14"/>
      <c r="M17" s="15">
        <v>2023</v>
      </c>
      <c r="N17" s="15">
        <v>593</v>
      </c>
      <c r="O17" s="13" t="s">
        <v>18</v>
      </c>
      <c r="P17" s="16">
        <v>46400</v>
      </c>
      <c r="Q17" s="16">
        <v>0</v>
      </c>
      <c r="R17" s="16">
        <v>46400</v>
      </c>
      <c r="S17" s="13" t="s">
        <v>96</v>
      </c>
      <c r="T17" s="13" t="s">
        <v>83</v>
      </c>
      <c r="U17" s="29">
        <v>0</v>
      </c>
      <c r="V17" s="29">
        <v>0</v>
      </c>
      <c r="W17" s="29"/>
      <c r="X17" s="29"/>
      <c r="Y17" s="29">
        <v>0</v>
      </c>
      <c r="Z17" s="29">
        <v>0</v>
      </c>
      <c r="AA17" s="14">
        <v>45565</v>
      </c>
    </row>
    <row r="18" spans="1:27" x14ac:dyDescent="0.35">
      <c r="A18" s="20">
        <v>813011515</v>
      </c>
      <c r="B18" s="21" t="s">
        <v>51</v>
      </c>
      <c r="C18" s="12" t="s">
        <v>39</v>
      </c>
      <c r="D18" s="12" t="s">
        <v>68</v>
      </c>
      <c r="E18" s="13">
        <v>890303093</v>
      </c>
      <c r="F18" s="13" t="s">
        <v>22</v>
      </c>
      <c r="G18" s="13" t="s">
        <v>23</v>
      </c>
      <c r="H18" s="13">
        <v>66960554</v>
      </c>
      <c r="I18" s="13" t="s">
        <v>20</v>
      </c>
      <c r="J18" s="13" t="s">
        <v>14</v>
      </c>
      <c r="K18" s="14">
        <v>45041</v>
      </c>
      <c r="L18" s="14"/>
      <c r="M18" s="15">
        <v>2023</v>
      </c>
      <c r="N18" s="15">
        <v>494</v>
      </c>
      <c r="O18" s="13" t="s">
        <v>18</v>
      </c>
      <c r="P18" s="16">
        <v>56100</v>
      </c>
      <c r="Q18" s="16">
        <v>0</v>
      </c>
      <c r="R18" s="16">
        <v>56100</v>
      </c>
      <c r="S18" s="13" t="s">
        <v>96</v>
      </c>
      <c r="T18" s="13" t="s">
        <v>83</v>
      </c>
      <c r="U18" s="29">
        <v>0</v>
      </c>
      <c r="V18" s="29">
        <v>0</v>
      </c>
      <c r="W18" s="29"/>
      <c r="X18" s="29"/>
      <c r="Y18" s="29">
        <v>0</v>
      </c>
      <c r="Z18" s="29">
        <v>0</v>
      </c>
      <c r="AA18" s="14">
        <v>45565</v>
      </c>
    </row>
    <row r="19" spans="1:27" x14ac:dyDescent="0.35">
      <c r="A19" s="20">
        <v>813011515</v>
      </c>
      <c r="B19" s="21" t="s">
        <v>51</v>
      </c>
      <c r="C19" s="12" t="s">
        <v>40</v>
      </c>
      <c r="D19" s="12" t="s">
        <v>69</v>
      </c>
      <c r="E19" s="13">
        <v>890303093</v>
      </c>
      <c r="F19" s="13" t="s">
        <v>22</v>
      </c>
      <c r="G19" s="13" t="s">
        <v>23</v>
      </c>
      <c r="H19" s="13">
        <v>66960554</v>
      </c>
      <c r="I19" s="13" t="s">
        <v>20</v>
      </c>
      <c r="J19" s="13" t="s">
        <v>14</v>
      </c>
      <c r="K19" s="14">
        <v>45097</v>
      </c>
      <c r="L19" s="14"/>
      <c r="M19" s="15">
        <v>2023</v>
      </c>
      <c r="N19" s="15">
        <v>438</v>
      </c>
      <c r="O19" s="13" t="s">
        <v>18</v>
      </c>
      <c r="P19" s="16">
        <v>46400</v>
      </c>
      <c r="Q19" s="16">
        <v>0</v>
      </c>
      <c r="R19" s="16">
        <v>46400</v>
      </c>
      <c r="S19" s="13" t="s">
        <v>96</v>
      </c>
      <c r="T19" s="13" t="s">
        <v>83</v>
      </c>
      <c r="U19" s="29">
        <v>0</v>
      </c>
      <c r="V19" s="29">
        <v>0</v>
      </c>
      <c r="W19" s="29"/>
      <c r="X19" s="29"/>
      <c r="Y19" s="29">
        <v>0</v>
      </c>
      <c r="Z19" s="29">
        <v>0</v>
      </c>
      <c r="AA19" s="14">
        <v>45565</v>
      </c>
    </row>
    <row r="20" spans="1:27" x14ac:dyDescent="0.35">
      <c r="A20" s="20">
        <v>813011515</v>
      </c>
      <c r="B20" s="21" t="s">
        <v>51</v>
      </c>
      <c r="C20" s="12" t="s">
        <v>41</v>
      </c>
      <c r="D20" s="12" t="s">
        <v>70</v>
      </c>
      <c r="E20" s="13">
        <v>890303093</v>
      </c>
      <c r="F20" s="13" t="s">
        <v>22</v>
      </c>
      <c r="G20" s="13" t="s">
        <v>23</v>
      </c>
      <c r="H20" s="13">
        <v>66960554</v>
      </c>
      <c r="I20" s="13" t="s">
        <v>20</v>
      </c>
      <c r="J20" s="13" t="s">
        <v>14</v>
      </c>
      <c r="K20" s="14">
        <v>45099</v>
      </c>
      <c r="L20" s="14"/>
      <c r="M20" s="15">
        <v>2023</v>
      </c>
      <c r="N20" s="15">
        <v>436</v>
      </c>
      <c r="O20" s="13" t="s">
        <v>18</v>
      </c>
      <c r="P20" s="16">
        <v>11200</v>
      </c>
      <c r="Q20" s="16">
        <v>0</v>
      </c>
      <c r="R20" s="16">
        <v>11200</v>
      </c>
      <c r="S20" s="13" t="s">
        <v>96</v>
      </c>
      <c r="T20" s="13" t="s">
        <v>83</v>
      </c>
      <c r="U20" s="29">
        <v>0</v>
      </c>
      <c r="V20" s="29">
        <v>0</v>
      </c>
      <c r="W20" s="29"/>
      <c r="X20" s="29"/>
      <c r="Y20" s="29">
        <v>0</v>
      </c>
      <c r="Z20" s="29">
        <v>0</v>
      </c>
      <c r="AA20" s="14">
        <v>45565</v>
      </c>
    </row>
    <row r="21" spans="1:27" x14ac:dyDescent="0.35">
      <c r="A21" s="20">
        <v>813011515</v>
      </c>
      <c r="B21" s="21" t="s">
        <v>51</v>
      </c>
      <c r="C21" s="12" t="s">
        <v>42</v>
      </c>
      <c r="D21" s="12" t="s">
        <v>71</v>
      </c>
      <c r="E21" s="13">
        <v>890303093</v>
      </c>
      <c r="F21" s="13" t="s">
        <v>22</v>
      </c>
      <c r="G21" s="13" t="s">
        <v>28</v>
      </c>
      <c r="H21" s="13">
        <v>1110284053</v>
      </c>
      <c r="I21" s="13" t="s">
        <v>20</v>
      </c>
      <c r="J21" s="13" t="s">
        <v>14</v>
      </c>
      <c r="K21" s="14">
        <v>45105</v>
      </c>
      <c r="L21" s="14"/>
      <c r="M21" s="15">
        <v>2023</v>
      </c>
      <c r="N21" s="15">
        <v>430</v>
      </c>
      <c r="O21" s="13" t="s">
        <v>18</v>
      </c>
      <c r="P21" s="16">
        <v>46400</v>
      </c>
      <c r="Q21" s="16">
        <v>0</v>
      </c>
      <c r="R21" s="16">
        <v>46400</v>
      </c>
      <c r="S21" s="13" t="s">
        <v>96</v>
      </c>
      <c r="T21" s="13" t="s">
        <v>83</v>
      </c>
      <c r="U21" s="29">
        <v>0</v>
      </c>
      <c r="V21" s="29">
        <v>0</v>
      </c>
      <c r="W21" s="29"/>
      <c r="X21" s="29"/>
      <c r="Y21" s="29">
        <v>0</v>
      </c>
      <c r="Z21" s="29">
        <v>0</v>
      </c>
      <c r="AA21" s="14">
        <v>45565</v>
      </c>
    </row>
    <row r="22" spans="1:27" x14ac:dyDescent="0.35">
      <c r="A22" s="20">
        <v>813011515</v>
      </c>
      <c r="B22" s="21" t="s">
        <v>51</v>
      </c>
      <c r="C22" s="12" t="s">
        <v>43</v>
      </c>
      <c r="D22" s="12" t="s">
        <v>72</v>
      </c>
      <c r="E22" s="13">
        <v>890303093</v>
      </c>
      <c r="F22" s="13" t="s">
        <v>22</v>
      </c>
      <c r="G22" s="13" t="s">
        <v>28</v>
      </c>
      <c r="H22" s="13">
        <v>1110284053</v>
      </c>
      <c r="I22" s="13" t="s">
        <v>20</v>
      </c>
      <c r="J22" s="13" t="s">
        <v>14</v>
      </c>
      <c r="K22" s="14">
        <v>45106</v>
      </c>
      <c r="L22" s="14"/>
      <c r="M22" s="15">
        <v>2023</v>
      </c>
      <c r="N22" s="15">
        <v>429</v>
      </c>
      <c r="O22" s="13" t="s">
        <v>18</v>
      </c>
      <c r="P22" s="16">
        <v>15000</v>
      </c>
      <c r="Q22" s="16">
        <v>0</v>
      </c>
      <c r="R22" s="16">
        <v>15000</v>
      </c>
      <c r="S22" s="13" t="s">
        <v>96</v>
      </c>
      <c r="T22" s="13" t="s">
        <v>83</v>
      </c>
      <c r="U22" s="29">
        <v>0</v>
      </c>
      <c r="V22" s="29">
        <v>0</v>
      </c>
      <c r="W22" s="29"/>
      <c r="X22" s="29"/>
      <c r="Y22" s="29">
        <v>0</v>
      </c>
      <c r="Z22" s="29">
        <v>0</v>
      </c>
      <c r="AA22" s="14">
        <v>45565</v>
      </c>
    </row>
    <row r="23" spans="1:27" x14ac:dyDescent="0.35">
      <c r="A23" s="20">
        <v>813011515</v>
      </c>
      <c r="B23" s="21" t="s">
        <v>51</v>
      </c>
      <c r="C23" s="12" t="s">
        <v>44</v>
      </c>
      <c r="D23" s="12" t="s">
        <v>73</v>
      </c>
      <c r="E23" s="13">
        <v>890303093</v>
      </c>
      <c r="F23" s="13" t="s">
        <v>22</v>
      </c>
      <c r="G23" s="13" t="s">
        <v>23</v>
      </c>
      <c r="H23" s="13">
        <v>66960554</v>
      </c>
      <c r="I23" s="13" t="s">
        <v>20</v>
      </c>
      <c r="J23" s="13" t="s">
        <v>14</v>
      </c>
      <c r="K23" s="14">
        <v>45112</v>
      </c>
      <c r="L23" s="14"/>
      <c r="M23" s="15">
        <v>2023</v>
      </c>
      <c r="N23" s="15">
        <v>423</v>
      </c>
      <c r="O23" s="13" t="s">
        <v>18</v>
      </c>
      <c r="P23" s="16">
        <v>46400</v>
      </c>
      <c r="Q23" s="16">
        <v>0</v>
      </c>
      <c r="R23" s="16">
        <v>46400</v>
      </c>
      <c r="S23" s="13" t="s">
        <v>96</v>
      </c>
      <c r="T23" s="13" t="s">
        <v>83</v>
      </c>
      <c r="U23" s="29">
        <v>0</v>
      </c>
      <c r="V23" s="29">
        <v>0</v>
      </c>
      <c r="W23" s="29"/>
      <c r="X23" s="29"/>
      <c r="Y23" s="29">
        <v>0</v>
      </c>
      <c r="Z23" s="29">
        <v>0</v>
      </c>
      <c r="AA23" s="14">
        <v>45565</v>
      </c>
    </row>
    <row r="24" spans="1:27" x14ac:dyDescent="0.35">
      <c r="A24" s="20">
        <v>813011515</v>
      </c>
      <c r="B24" s="21" t="s">
        <v>51</v>
      </c>
      <c r="C24" s="12" t="s">
        <v>45</v>
      </c>
      <c r="D24" s="12" t="s">
        <v>74</v>
      </c>
      <c r="E24" s="13">
        <v>890303093</v>
      </c>
      <c r="F24" s="13" t="s">
        <v>22</v>
      </c>
      <c r="G24" s="13" t="s">
        <v>23</v>
      </c>
      <c r="H24" s="13">
        <v>66960554</v>
      </c>
      <c r="I24" s="13" t="s">
        <v>20</v>
      </c>
      <c r="J24" s="13" t="s">
        <v>14</v>
      </c>
      <c r="K24" s="14">
        <v>45119</v>
      </c>
      <c r="L24" s="14"/>
      <c r="M24" s="15">
        <v>2023</v>
      </c>
      <c r="N24" s="15">
        <v>416</v>
      </c>
      <c r="O24" s="13" t="s">
        <v>18</v>
      </c>
      <c r="P24" s="16">
        <v>10000</v>
      </c>
      <c r="Q24" s="16">
        <v>0</v>
      </c>
      <c r="R24" s="16">
        <v>10000</v>
      </c>
      <c r="S24" s="13" t="s">
        <v>96</v>
      </c>
      <c r="T24" s="13" t="s">
        <v>83</v>
      </c>
      <c r="U24" s="29">
        <v>0</v>
      </c>
      <c r="V24" s="29">
        <v>0</v>
      </c>
      <c r="W24" s="29"/>
      <c r="X24" s="29"/>
      <c r="Y24" s="29">
        <v>0</v>
      </c>
      <c r="Z24" s="29">
        <v>0</v>
      </c>
      <c r="AA24" s="14">
        <v>45565</v>
      </c>
    </row>
    <row r="25" spans="1:27" x14ac:dyDescent="0.35">
      <c r="A25" s="20">
        <v>813011515</v>
      </c>
      <c r="B25" s="21" t="s">
        <v>51</v>
      </c>
      <c r="C25" s="12" t="s">
        <v>46</v>
      </c>
      <c r="D25" s="12" t="s">
        <v>75</v>
      </c>
      <c r="E25" s="13">
        <v>890303093</v>
      </c>
      <c r="F25" s="13" t="s">
        <v>22</v>
      </c>
      <c r="G25" s="13" t="s">
        <v>28</v>
      </c>
      <c r="H25" s="13">
        <v>1110284053</v>
      </c>
      <c r="I25" s="13" t="s">
        <v>20</v>
      </c>
      <c r="J25" s="13" t="s">
        <v>14</v>
      </c>
      <c r="K25" s="14">
        <v>45128</v>
      </c>
      <c r="L25" s="14"/>
      <c r="M25" s="15">
        <v>2023</v>
      </c>
      <c r="N25" s="15">
        <v>407</v>
      </c>
      <c r="O25" s="13" t="s">
        <v>18</v>
      </c>
      <c r="P25" s="16">
        <v>114800</v>
      </c>
      <c r="Q25" s="16">
        <v>0</v>
      </c>
      <c r="R25" s="16">
        <v>114800</v>
      </c>
      <c r="S25" s="13" t="s">
        <v>96</v>
      </c>
      <c r="T25" s="13" t="s">
        <v>83</v>
      </c>
      <c r="U25" s="29">
        <v>0</v>
      </c>
      <c r="V25" s="29">
        <v>0</v>
      </c>
      <c r="W25" s="29"/>
      <c r="X25" s="29"/>
      <c r="Y25" s="29">
        <v>0</v>
      </c>
      <c r="Z25" s="29">
        <v>0</v>
      </c>
      <c r="AA25" s="14">
        <v>45565</v>
      </c>
    </row>
    <row r="26" spans="1:27" x14ac:dyDescent="0.35">
      <c r="A26" s="20">
        <v>813011515</v>
      </c>
      <c r="B26" s="21" t="s">
        <v>51</v>
      </c>
      <c r="C26" s="12" t="s">
        <v>47</v>
      </c>
      <c r="D26" s="12" t="s">
        <v>76</v>
      </c>
      <c r="E26" s="13">
        <v>890303093</v>
      </c>
      <c r="F26" s="13" t="s">
        <v>22</v>
      </c>
      <c r="G26" s="13" t="s">
        <v>28</v>
      </c>
      <c r="H26" s="13">
        <v>1110284053</v>
      </c>
      <c r="I26" s="13" t="s">
        <v>20</v>
      </c>
      <c r="J26" s="13" t="s">
        <v>14</v>
      </c>
      <c r="K26" s="14">
        <v>45162</v>
      </c>
      <c r="L26" s="14"/>
      <c r="M26" s="15">
        <v>2023</v>
      </c>
      <c r="N26" s="15">
        <v>373</v>
      </c>
      <c r="O26" s="13" t="s">
        <v>48</v>
      </c>
      <c r="P26" s="16">
        <v>146300</v>
      </c>
      <c r="Q26" s="16">
        <v>0</v>
      </c>
      <c r="R26" s="16">
        <v>146300</v>
      </c>
      <c r="S26" s="13" t="s">
        <v>96</v>
      </c>
      <c r="T26" s="13" t="s">
        <v>83</v>
      </c>
      <c r="U26" s="29">
        <v>0</v>
      </c>
      <c r="V26" s="29">
        <v>0</v>
      </c>
      <c r="W26" s="29"/>
      <c r="X26" s="29"/>
      <c r="Y26" s="29">
        <v>0</v>
      </c>
      <c r="Z26" s="29">
        <v>0</v>
      </c>
      <c r="AA26" s="14">
        <v>45565</v>
      </c>
    </row>
  </sheetData>
  <protectedRanges>
    <protectedRange algorithmName="SHA-512" hashValue="9+ah9tJAD1d4FIK7boMSAp9ZhkqWOsKcliwsS35JSOsk0Aea+c/2yFVjBeVDsv7trYxT+iUP9dPVCIbjcjaMoQ==" saltValue="Z7GArlXd1BdcXotzmJqK/w==" spinCount="100000" sqref="A3:B26" name="Rango1_1"/>
  </protectedRanges>
  <conditionalFormatting sqref="C2:D2">
    <cfRule type="duplicateValues" dxfId="76" priority="15"/>
  </conditionalFormatting>
  <conditionalFormatting sqref="C2:D26">
    <cfRule type="duplicateValues" dxfId="75" priority="11"/>
    <cfRule type="duplicateValues" dxfId="74" priority="13"/>
    <cfRule type="duplicateValues" dxfId="73" priority="14"/>
  </conditionalFormatting>
  <conditionalFormatting sqref="H2:H26">
    <cfRule type="duplicateValues" dxfId="72" priority="12"/>
  </conditionalFormatting>
  <conditionalFormatting sqref="A2:B2">
    <cfRule type="duplicateValues" dxfId="71" priority="10"/>
  </conditionalFormatting>
  <conditionalFormatting sqref="A2:B2">
    <cfRule type="duplicateValues" dxfId="70" priority="7"/>
    <cfRule type="duplicateValues" dxfId="69" priority="8"/>
    <cfRule type="duplicateValues" dxfId="68" priority="9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19" sqref="G19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101</v>
      </c>
      <c r="E2" s="40"/>
      <c r="F2" s="40"/>
      <c r="G2" s="40"/>
      <c r="H2" s="40"/>
      <c r="I2" s="41"/>
      <c r="J2" s="42" t="s">
        <v>102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103</v>
      </c>
      <c r="E4" s="40"/>
      <c r="F4" s="40"/>
      <c r="G4" s="40"/>
      <c r="H4" s="40"/>
      <c r="I4" s="41"/>
      <c r="J4" s="42" t="s">
        <v>104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125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124</v>
      </c>
      <c r="J11" s="56"/>
    </row>
    <row r="12" spans="2:10" ht="13" x14ac:dyDescent="0.3">
      <c r="B12" s="55"/>
      <c r="C12" s="57" t="s">
        <v>123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128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126</v>
      </c>
      <c r="D16" s="58"/>
      <c r="G16" s="60"/>
      <c r="H16" s="62" t="s">
        <v>105</v>
      </c>
      <c r="I16" s="62" t="s">
        <v>106</v>
      </c>
      <c r="J16" s="56"/>
    </row>
    <row r="17" spans="2:14" ht="13" x14ac:dyDescent="0.3">
      <c r="B17" s="55"/>
      <c r="C17" s="57" t="s">
        <v>107</v>
      </c>
      <c r="D17" s="57"/>
      <c r="E17" s="57"/>
      <c r="F17" s="57"/>
      <c r="G17" s="60"/>
      <c r="H17" s="63">
        <v>24</v>
      </c>
      <c r="I17" s="64">
        <v>1297200</v>
      </c>
      <c r="J17" s="56"/>
    </row>
    <row r="18" spans="2:14" x14ac:dyDescent="0.25">
      <c r="B18" s="55"/>
      <c r="C18" s="36" t="s">
        <v>108</v>
      </c>
      <c r="G18" s="60"/>
      <c r="H18" s="66">
        <v>0</v>
      </c>
      <c r="I18" s="67">
        <v>0</v>
      </c>
      <c r="J18" s="56"/>
    </row>
    <row r="19" spans="2:14" x14ac:dyDescent="0.25">
      <c r="B19" s="55"/>
      <c r="C19" s="36" t="s">
        <v>95</v>
      </c>
      <c r="G19" s="60"/>
      <c r="H19" s="66">
        <v>14</v>
      </c>
      <c r="I19" s="67">
        <v>758200</v>
      </c>
      <c r="J19" s="56"/>
    </row>
    <row r="20" spans="2:14" x14ac:dyDescent="0.25">
      <c r="B20" s="55"/>
      <c r="C20" s="36" t="s">
        <v>109</v>
      </c>
      <c r="H20" s="68">
        <v>10</v>
      </c>
      <c r="I20" s="69">
        <v>539000</v>
      </c>
      <c r="J20" s="56"/>
    </row>
    <row r="21" spans="2:14" x14ac:dyDescent="0.25">
      <c r="B21" s="55"/>
      <c r="C21" s="36" t="s">
        <v>110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111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112</v>
      </c>
      <c r="D23" s="57"/>
      <c r="E23" s="57"/>
      <c r="F23" s="57"/>
      <c r="H23" s="73">
        <f>H18+H19+H20+H21+H22</f>
        <v>24</v>
      </c>
      <c r="I23" s="74">
        <f>I18+I19+I20+I21+I22</f>
        <v>1297200</v>
      </c>
      <c r="J23" s="56"/>
    </row>
    <row r="24" spans="2:14" x14ac:dyDescent="0.25">
      <c r="B24" s="55"/>
      <c r="C24" s="36" t="s">
        <v>113</v>
      </c>
      <c r="H24" s="68">
        <v>0</v>
      </c>
      <c r="I24" s="69">
        <v>0</v>
      </c>
      <c r="J24" s="56"/>
    </row>
    <row r="25" spans="2:14" ht="13" thickBot="1" x14ac:dyDescent="0.3">
      <c r="B25" s="55"/>
      <c r="C25" s="36" t="s">
        <v>114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115</v>
      </c>
      <c r="D26" s="57"/>
      <c r="E26" s="57"/>
      <c r="F26" s="57"/>
      <c r="H26" s="73">
        <f>H24+H25</f>
        <v>0</v>
      </c>
      <c r="I26" s="74">
        <f>I24+I25</f>
        <v>0</v>
      </c>
      <c r="J26" s="56"/>
    </row>
    <row r="27" spans="2:14" ht="13.5" thickBot="1" x14ac:dyDescent="0.35">
      <c r="B27" s="55"/>
      <c r="C27" s="60" t="s">
        <v>116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117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118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24</v>
      </c>
      <c r="I31" s="67">
        <f>I23+I26+I28</f>
        <v>1297200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127</v>
      </c>
      <c r="D38" s="82"/>
      <c r="E38" s="60"/>
      <c r="F38" s="60"/>
      <c r="G38" s="60"/>
      <c r="H38" s="89" t="s">
        <v>119</v>
      </c>
      <c r="I38" s="82"/>
      <c r="J38" s="78"/>
    </row>
    <row r="39" spans="2:10" ht="13" x14ac:dyDescent="0.3">
      <c r="B39" s="55"/>
      <c r="C39" s="75" t="s">
        <v>141</v>
      </c>
      <c r="D39" s="60"/>
      <c r="E39" s="60"/>
      <c r="F39" s="60"/>
      <c r="G39" s="60"/>
      <c r="H39" s="75" t="s">
        <v>120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121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90" t="s">
        <v>122</v>
      </c>
      <c r="D42" s="90"/>
      <c r="E42" s="90"/>
      <c r="F42" s="90"/>
      <c r="G42" s="90"/>
      <c r="H42" s="90"/>
      <c r="I42" s="90"/>
      <c r="J42" s="78"/>
    </row>
    <row r="43" spans="2:10" x14ac:dyDescent="0.25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9"/>
      <c r="B1" s="100"/>
      <c r="C1" s="101" t="s">
        <v>129</v>
      </c>
      <c r="D1" s="102"/>
      <c r="E1" s="102"/>
      <c r="F1" s="102"/>
      <c r="G1" s="102"/>
      <c r="H1" s="103"/>
      <c r="I1" s="104" t="s">
        <v>102</v>
      </c>
    </row>
    <row r="2" spans="1:9" ht="53.5" customHeight="1" thickBot="1" x14ac:dyDescent="0.4">
      <c r="A2" s="105"/>
      <c r="B2" s="106"/>
      <c r="C2" s="107" t="s">
        <v>130</v>
      </c>
      <c r="D2" s="108"/>
      <c r="E2" s="108"/>
      <c r="F2" s="108"/>
      <c r="G2" s="108"/>
      <c r="H2" s="109"/>
      <c r="I2" s="110" t="s">
        <v>131</v>
      </c>
    </row>
    <row r="3" spans="1:9" x14ac:dyDescent="0.35">
      <c r="A3" s="111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111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111"/>
      <c r="B5" s="57" t="s">
        <v>125</v>
      </c>
      <c r="C5" s="112"/>
      <c r="D5" s="113"/>
      <c r="E5" s="60"/>
      <c r="F5" s="60"/>
      <c r="G5" s="60"/>
      <c r="H5" s="60"/>
      <c r="I5" s="78"/>
    </row>
    <row r="6" spans="1:9" x14ac:dyDescent="0.35">
      <c r="A6" s="111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111"/>
      <c r="B7" s="57" t="s">
        <v>124</v>
      </c>
      <c r="C7" s="60"/>
      <c r="D7" s="60"/>
      <c r="E7" s="60"/>
      <c r="F7" s="60"/>
      <c r="G7" s="60"/>
      <c r="H7" s="60"/>
      <c r="I7" s="78"/>
    </row>
    <row r="8" spans="1:9" x14ac:dyDescent="0.35">
      <c r="A8" s="111"/>
      <c r="B8" s="57" t="s">
        <v>123</v>
      </c>
      <c r="C8" s="60"/>
      <c r="D8" s="60"/>
      <c r="E8" s="60"/>
      <c r="F8" s="60"/>
      <c r="G8" s="60"/>
      <c r="H8" s="60"/>
      <c r="I8" s="78"/>
    </row>
    <row r="9" spans="1:9" x14ac:dyDescent="0.35">
      <c r="A9" s="111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111"/>
      <c r="B10" s="60" t="s">
        <v>132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111"/>
      <c r="B11" s="114"/>
      <c r="C11" s="60"/>
      <c r="D11" s="60"/>
      <c r="E11" s="60"/>
      <c r="F11" s="60"/>
      <c r="G11" s="60"/>
      <c r="H11" s="60"/>
      <c r="I11" s="78"/>
    </row>
    <row r="12" spans="1:9" x14ac:dyDescent="0.35">
      <c r="A12" s="111"/>
      <c r="B12" s="36" t="s">
        <v>126</v>
      </c>
      <c r="C12" s="113"/>
      <c r="D12" s="60"/>
      <c r="E12" s="60"/>
      <c r="F12" s="60"/>
      <c r="G12" s="62" t="s">
        <v>133</v>
      </c>
      <c r="H12" s="62" t="s">
        <v>134</v>
      </c>
      <c r="I12" s="78"/>
    </row>
    <row r="13" spans="1:9" x14ac:dyDescent="0.35">
      <c r="A13" s="111"/>
      <c r="B13" s="75" t="s">
        <v>107</v>
      </c>
      <c r="C13" s="75"/>
      <c r="D13" s="75"/>
      <c r="E13" s="75"/>
      <c r="F13" s="60"/>
      <c r="G13" s="115">
        <f>G19</f>
        <v>24</v>
      </c>
      <c r="H13" s="116">
        <f>H19</f>
        <v>1297200</v>
      </c>
      <c r="I13" s="78"/>
    </row>
    <row r="14" spans="1:9" x14ac:dyDescent="0.35">
      <c r="A14" s="111"/>
      <c r="B14" s="60" t="s">
        <v>108</v>
      </c>
      <c r="C14" s="60"/>
      <c r="D14" s="60"/>
      <c r="E14" s="60"/>
      <c r="F14" s="60"/>
      <c r="G14" s="117">
        <v>0</v>
      </c>
      <c r="H14" s="118">
        <v>0</v>
      </c>
      <c r="I14" s="78"/>
    </row>
    <row r="15" spans="1:9" x14ac:dyDescent="0.35">
      <c r="A15" s="111"/>
      <c r="B15" s="60" t="s">
        <v>95</v>
      </c>
      <c r="C15" s="60"/>
      <c r="D15" s="60"/>
      <c r="E15" s="60"/>
      <c r="F15" s="60"/>
      <c r="G15" s="117">
        <v>14</v>
      </c>
      <c r="H15" s="118">
        <v>758200</v>
      </c>
      <c r="I15" s="78"/>
    </row>
    <row r="16" spans="1:9" x14ac:dyDescent="0.35">
      <c r="A16" s="111"/>
      <c r="B16" s="60" t="s">
        <v>109</v>
      </c>
      <c r="C16" s="60"/>
      <c r="D16" s="60"/>
      <c r="E16" s="60"/>
      <c r="F16" s="60"/>
      <c r="G16" s="117">
        <v>10</v>
      </c>
      <c r="H16" s="118">
        <v>539000</v>
      </c>
      <c r="I16" s="78"/>
    </row>
    <row r="17" spans="1:9" x14ac:dyDescent="0.35">
      <c r="A17" s="111"/>
      <c r="B17" s="60" t="s">
        <v>110</v>
      </c>
      <c r="C17" s="60"/>
      <c r="D17" s="60"/>
      <c r="E17" s="60"/>
      <c r="F17" s="60"/>
      <c r="G17" s="117">
        <v>0</v>
      </c>
      <c r="H17" s="118">
        <v>0</v>
      </c>
      <c r="I17" s="78"/>
    </row>
    <row r="18" spans="1:9" x14ac:dyDescent="0.35">
      <c r="A18" s="111"/>
      <c r="B18" s="60" t="s">
        <v>135</v>
      </c>
      <c r="C18" s="60"/>
      <c r="D18" s="60"/>
      <c r="E18" s="60"/>
      <c r="F18" s="60"/>
      <c r="G18" s="119">
        <v>0</v>
      </c>
      <c r="H18" s="120">
        <v>0</v>
      </c>
      <c r="I18" s="78"/>
    </row>
    <row r="19" spans="1:9" x14ac:dyDescent="0.35">
      <c r="A19" s="111"/>
      <c r="B19" s="75" t="s">
        <v>136</v>
      </c>
      <c r="C19" s="75"/>
      <c r="D19" s="75"/>
      <c r="E19" s="75"/>
      <c r="F19" s="60"/>
      <c r="G19" s="117">
        <f>SUM(G14:G18)</f>
        <v>24</v>
      </c>
      <c r="H19" s="116">
        <f>(H14+H15+H16+H17+H18)</f>
        <v>1297200</v>
      </c>
      <c r="I19" s="78"/>
    </row>
    <row r="20" spans="1:9" ht="15" thickBot="1" x14ac:dyDescent="0.4">
      <c r="A20" s="111"/>
      <c r="B20" s="75"/>
      <c r="C20" s="75"/>
      <c r="D20" s="60"/>
      <c r="E20" s="60"/>
      <c r="F20" s="60"/>
      <c r="G20" s="121"/>
      <c r="H20" s="122"/>
      <c r="I20" s="78"/>
    </row>
    <row r="21" spans="1:9" ht="15" thickTop="1" x14ac:dyDescent="0.35">
      <c r="A21" s="111"/>
      <c r="B21" s="75"/>
      <c r="C21" s="75"/>
      <c r="D21" s="60"/>
      <c r="E21" s="60"/>
      <c r="F21" s="60"/>
      <c r="G21" s="82"/>
      <c r="H21" s="123"/>
      <c r="I21" s="78"/>
    </row>
    <row r="22" spans="1:9" x14ac:dyDescent="0.35">
      <c r="A22" s="111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111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111"/>
      <c r="B24" s="82" t="s">
        <v>137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111"/>
      <c r="B25" s="82" t="s">
        <v>127</v>
      </c>
      <c r="C25" s="82"/>
      <c r="D25" s="60"/>
      <c r="E25" s="60"/>
      <c r="F25" s="82" t="s">
        <v>138</v>
      </c>
      <c r="G25" s="82"/>
      <c r="H25" s="82"/>
      <c r="I25" s="78"/>
    </row>
    <row r="26" spans="1:9" x14ac:dyDescent="0.35">
      <c r="A26" s="111"/>
      <c r="B26" s="82" t="s">
        <v>141</v>
      </c>
      <c r="C26" s="82"/>
      <c r="D26" s="60"/>
      <c r="E26" s="60"/>
      <c r="F26" s="82" t="s">
        <v>139</v>
      </c>
      <c r="G26" s="82"/>
      <c r="H26" s="82"/>
      <c r="I26" s="78"/>
    </row>
    <row r="27" spans="1:9" x14ac:dyDescent="0.35">
      <c r="A27" s="111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111"/>
      <c r="B28" s="124" t="s">
        <v>140</v>
      </c>
      <c r="C28" s="124"/>
      <c r="D28" s="124"/>
      <c r="E28" s="124"/>
      <c r="F28" s="124"/>
      <c r="G28" s="124"/>
      <c r="H28" s="124"/>
      <c r="I28" s="78"/>
    </row>
    <row r="29" spans="1:9" ht="15" thickBot="1" x14ac:dyDescent="0.4">
      <c r="A29" s="125"/>
      <c r="B29" s="126"/>
      <c r="C29" s="126"/>
      <c r="D29" s="126"/>
      <c r="E29" s="126"/>
      <c r="F29" s="86"/>
      <c r="G29" s="86"/>
      <c r="H29" s="86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2024-10-23T22:36:21Z</dcterms:modified>
</cp:coreProperties>
</file>