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16450340 WILLIAM FERNANDO LENIS RENGIF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FACTURA'!$A$2:$Y$6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H23" i="3"/>
  <c r="H31" i="3" s="1"/>
  <c r="W1" i="2"/>
  <c r="I31" i="3" l="1"/>
  <c r="V1" i="2"/>
  <c r="U1" i="2"/>
  <c r="T1" i="2"/>
  <c r="S1" i="2"/>
  <c r="R1" i="2"/>
  <c r="P1" i="2"/>
  <c r="O1" i="2"/>
  <c r="L1" i="2"/>
  <c r="F18" i="1" l="1"/>
  <c r="G18" i="1"/>
</calcChain>
</file>

<file path=xl/comments1.xml><?xml version="1.0" encoding="utf-8"?>
<comments xmlns="http://schemas.openxmlformats.org/spreadsheetml/2006/main">
  <authors>
    <author>USUARIO</author>
  </authors>
  <commentList>
    <comment ref="G1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FAVOR REVISAR LA FECHA DE LA FACTRURAESTTA RADICADA EN ENERO DE 2024</t>
        </r>
      </text>
    </comment>
  </commentList>
</comments>
</file>

<file path=xl/sharedStrings.xml><?xml version="1.0" encoding="utf-8"?>
<sst xmlns="http://schemas.openxmlformats.org/spreadsheetml/2006/main" count="121" uniqueCount="88">
  <si>
    <t>WILLIAM FERNANDO LENIS RENGIFO</t>
  </si>
  <si>
    <t>CC 16450340</t>
  </si>
  <si>
    <t>PREFIJO</t>
  </si>
  <si>
    <t>NUMERO FACTURA</t>
  </si>
  <si>
    <t>FE</t>
  </si>
  <si>
    <t>NUMERO DEL RADICADO</t>
  </si>
  <si>
    <t>VALOR DE LA FACTURA</t>
  </si>
  <si>
    <t>FECHA DEL RADIADO</t>
  </si>
  <si>
    <t>FECHA DE FACTURA</t>
  </si>
  <si>
    <t>TOTAL</t>
  </si>
  <si>
    <t>PENDIENTE</t>
  </si>
  <si>
    <t xml:space="preserve">CARTERA COMFENALCO </t>
  </si>
  <si>
    <t xml:space="preserve">FE </t>
  </si>
  <si>
    <t>SEPTIEMBRE  30  DE 2024</t>
  </si>
  <si>
    <t>SALDO PENDIENTE IPS</t>
  </si>
  <si>
    <t>NIT</t>
  </si>
  <si>
    <t>PRESTADOR</t>
  </si>
  <si>
    <t>Alf+Fac</t>
  </si>
  <si>
    <t>FE258</t>
  </si>
  <si>
    <t>FE310</t>
  </si>
  <si>
    <t>FE320</t>
  </si>
  <si>
    <t>Llave</t>
  </si>
  <si>
    <t xml:space="preserve">Fecha de radicación EPS </t>
  </si>
  <si>
    <t>Estado de Factura EPS Octubre 24</t>
  </si>
  <si>
    <t>Boxalud</t>
  </si>
  <si>
    <t>Devuelta</t>
  </si>
  <si>
    <t>Finalizada</t>
  </si>
  <si>
    <t>FE317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</si>
  <si>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</si>
  <si>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</si>
  <si>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</si>
  <si>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</si>
  <si>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</si>
  <si>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</si>
  <si>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</si>
  <si>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16450304_FE258</t>
  </si>
  <si>
    <t>16450304_FE310</t>
  </si>
  <si>
    <t>16450304_FE317</t>
  </si>
  <si>
    <t>16450304_FE320</t>
  </si>
  <si>
    <t>Por pagar SAP</t>
  </si>
  <si>
    <t>P. abiertas doc</t>
  </si>
  <si>
    <t>Fecha de corte</t>
  </si>
  <si>
    <t>FACTURA DEVUELTA</t>
  </si>
  <si>
    <t>Oservacion objeccion</t>
  </si>
  <si>
    <t>SE DEVUEVE FACTURA, AL MOMENTO DE VALIDAR EL VALOR DE LOS ARCHIVOS RIPS NO CORRESPONDEN AL VALOR FACTURADO, NI AL VALOR REPORTADO EN EL DETALLE.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</si>
  <si>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</si>
  <si>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</si>
  <si>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</si>
  <si>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</si>
  <si>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</si>
  <si>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</si>
  <si>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</si>
  <si>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</si>
  <si>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</si>
  <si>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</si>
  <si>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</si>
  <si>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</si>
  <si>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</si>
  <si>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</si>
  <si>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</si>
  <si>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</si>
  <si>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</si>
  <si>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</si>
  <si>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</si>
  <si>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</si>
  <si>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</si>
  <si>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</si>
  <si>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</si>
  <si>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</si>
  <si>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WILLIAM FERNANDO LENIS RENGIFO</t>
  </si>
  <si>
    <t>NIT: 16450304</t>
  </si>
  <si>
    <t>Santiago de Cali, Octubre 24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</si>
  <si>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</si>
  <si>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</si>
  <si>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</si>
  <si>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</si>
  <si>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</si>
  <si>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</si>
  <si>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</si>
  <si>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</si>
  <si>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</si>
  <si>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</si>
  <si>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</si>
  <si>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</si>
  <si>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</si>
  <si>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Clara Serna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</si>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</sst>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240A]\ * #,##0_-;\-[$$-240A]\ * #,##0_-;_-[$$-240A]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168" fontId="1" fillId="0" borderId="0" applyFont="0" applyFill="0" applyBorder="0" applyAlignment="0" applyProtection="0"/>
  </cellStyleXfs>
  <cellXfs count="136">
    <xf numFmtId="0" fontId="0" fillId="0" borderId="0" xfId="0"/>
    <xf numFmtId="164" fontId="0" fillId="0" borderId="0" xfId="1" applyNumberFormat="1" applyFont="1"/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14" fontId="2" fillId="0" borderId="9" xfId="0" applyNumberFormat="1" applyFont="1" applyBorder="1"/>
    <xf numFmtId="164" fontId="2" fillId="0" borderId="9" xfId="1" applyNumberFormat="1" applyFont="1" applyBorder="1"/>
    <xf numFmtId="0" fontId="4" fillId="0" borderId="9" xfId="0" applyFont="1" applyBorder="1"/>
    <xf numFmtId="164" fontId="4" fillId="0" borderId="9" xfId="1" applyNumberFormat="1" applyFont="1" applyBorder="1"/>
    <xf numFmtId="165" fontId="4" fillId="0" borderId="9" xfId="0" applyNumberFormat="1" applyFont="1" applyBorder="1"/>
    <xf numFmtId="44" fontId="4" fillId="0" borderId="9" xfId="0" applyNumberFormat="1" applyFont="1" applyBorder="1"/>
    <xf numFmtId="14" fontId="4" fillId="0" borderId="9" xfId="0" applyNumberFormat="1" applyFont="1" applyBorder="1"/>
    <xf numFmtId="0" fontId="7" fillId="0" borderId="9" xfId="0" applyFont="1" applyBorder="1"/>
    <xf numFmtId="14" fontId="7" fillId="0" borderId="9" xfId="0" applyNumberFormat="1" applyFont="1" applyBorder="1"/>
    <xf numFmtId="164" fontId="7" fillId="0" borderId="9" xfId="1" applyNumberFormat="1" applyFont="1" applyBorder="1"/>
    <xf numFmtId="0" fontId="0" fillId="0" borderId="0" xfId="0" applyFont="1"/>
    <xf numFmtId="0" fontId="0" fillId="0" borderId="9" xfId="0" applyFont="1" applyBorder="1"/>
    <xf numFmtId="0" fontId="9" fillId="0" borderId="9" xfId="0" applyFont="1" applyBorder="1"/>
    <xf numFmtId="14" fontId="9" fillId="0" borderId="9" xfId="0" applyNumberFormat="1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3" borderId="9" xfId="0" applyFont="1" applyFill="1" applyBorder="1" applyAlignment="1">
      <alignment horizontal="right" vertical="center"/>
    </xf>
    <xf numFmtId="0" fontId="9" fillId="0" borderId="9" xfId="0" applyFont="1" applyBorder="1" applyAlignment="1" applyProtection="1">
      <alignment horizontal="left" vertical="center"/>
      <protection locked="0"/>
    </xf>
    <xf numFmtId="0" fontId="8" fillId="4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66" fontId="11" fillId="0" borderId="9" xfId="2" applyNumberFormat="1" applyFont="1" applyBorder="1" applyAlignment="1">
      <alignment horizontal="center" vertical="center" wrapText="1"/>
    </xf>
    <xf numFmtId="166" fontId="0" fillId="0" borderId="0" xfId="2" applyNumberFormat="1" applyFont="1"/>
    <xf numFmtId="166" fontId="8" fillId="0" borderId="9" xfId="2" applyNumberFormat="1" applyFont="1" applyBorder="1" applyAlignment="1">
      <alignment horizontal="center" vertical="center" wrapText="1"/>
    </xf>
    <xf numFmtId="166" fontId="10" fillId="2" borderId="9" xfId="2" applyNumberFormat="1" applyFont="1" applyFill="1" applyBorder="1" applyAlignment="1">
      <alignment horizontal="center" vertical="center" wrapText="1"/>
    </xf>
    <xf numFmtId="166" fontId="9" fillId="0" borderId="9" xfId="2" applyNumberFormat="1" applyFont="1" applyBorder="1"/>
    <xf numFmtId="166" fontId="0" fillId="0" borderId="9" xfId="2" applyNumberFormat="1" applyFont="1" applyBorder="1"/>
    <xf numFmtId="14" fontId="0" fillId="0" borderId="9" xfId="0" applyNumberFormat="1" applyFont="1" applyBorder="1"/>
    <xf numFmtId="166" fontId="11" fillId="7" borderId="9" xfId="2" applyNumberFormat="1" applyFont="1" applyFill="1" applyBorder="1" applyAlignment="1">
      <alignment horizontal="center" vertical="center" wrapText="1"/>
    </xf>
    <xf numFmtId="0" fontId="13" fillId="0" borderId="0" xfId="3" applyFont="1"/>
    <xf numFmtId="0" fontId="13" fillId="0" borderId="1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/>
    </xf>
    <xf numFmtId="0" fontId="14" fillId="0" borderId="1" xfId="3" applyFont="1" applyBorder="1" applyAlignment="1">
      <alignment horizontal="centerContinuous" vertical="center"/>
    </xf>
    <xf numFmtId="0" fontId="14" fillId="0" borderId="2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/>
    </xf>
    <xf numFmtId="0" fontId="13" fillId="0" borderId="5" xfId="3" applyFont="1" applyBorder="1" applyAlignment="1">
      <alignment horizontal="centerContinuous"/>
    </xf>
    <xf numFmtId="0" fontId="14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/>
    </xf>
    <xf numFmtId="0" fontId="13" fillId="0" borderId="4" xfId="3" applyFont="1" applyBorder="1"/>
    <xf numFmtId="0" fontId="13" fillId="0" borderId="5" xfId="3" applyFont="1" applyBorder="1"/>
    <xf numFmtId="0" fontId="14" fillId="0" borderId="0" xfId="3" applyFont="1"/>
    <xf numFmtId="14" fontId="13" fillId="0" borderId="0" xfId="3" applyNumberFormat="1" applyFont="1"/>
    <xf numFmtId="167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69" fontId="15" fillId="0" borderId="0" xfId="4" applyNumberFormat="1" applyFont="1" applyAlignment="1">
      <alignment horizontal="center"/>
    </xf>
    <xf numFmtId="164" fontId="15" fillId="0" borderId="0" xfId="1" applyNumberFormat="1" applyFont="1" applyAlignment="1">
      <alignment horizontal="right"/>
    </xf>
    <xf numFmtId="164" fontId="13" fillId="0" borderId="0" xfId="1" applyNumberFormat="1" applyFont="1"/>
    <xf numFmtId="169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9" fontId="13" fillId="0" borderId="0" xfId="4" applyNumberFormat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3" applyNumberFormat="1" applyFont="1"/>
    <xf numFmtId="169" fontId="13" fillId="0" borderId="7" xfId="4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right"/>
    </xf>
    <xf numFmtId="169" fontId="14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right"/>
    </xf>
    <xf numFmtId="0" fontId="15" fillId="0" borderId="0" xfId="3" applyFont="1"/>
    <xf numFmtId="169" fontId="12" fillId="0" borderId="7" xfId="4" applyNumberFormat="1" applyFont="1" applyBorder="1" applyAlignment="1">
      <alignment horizontal="center"/>
    </xf>
    <xf numFmtId="164" fontId="12" fillId="0" borderId="7" xfId="1" applyNumberFormat="1" applyFont="1" applyBorder="1" applyAlignment="1">
      <alignment horizontal="right"/>
    </xf>
    <xf numFmtId="0" fontId="12" fillId="0" borderId="5" xfId="3" applyFont="1" applyBorder="1"/>
    <xf numFmtId="169" fontId="12" fillId="0" borderId="0" xfId="1" applyNumberFormat="1" applyFont="1" applyAlignment="1">
      <alignment horizontal="right"/>
    </xf>
    <xf numFmtId="169" fontId="15" fillId="0" borderId="14" xfId="4" applyNumberFormat="1" applyFont="1" applyBorder="1" applyAlignment="1">
      <alignment horizontal="center"/>
    </xf>
    <xf numFmtId="164" fontId="15" fillId="0" borderId="14" xfId="1" applyNumberFormat="1" applyFont="1" applyBorder="1" applyAlignment="1">
      <alignment horizontal="right"/>
    </xf>
    <xf numFmtId="170" fontId="12" fillId="0" borderId="0" xfId="3" applyNumberFormat="1" applyFont="1"/>
    <xf numFmtId="168" fontId="12" fillId="0" borderId="0" xfId="4" applyFont="1"/>
    <xf numFmtId="164" fontId="12" fillId="0" borderId="0" xfId="1" applyNumberFormat="1" applyFont="1"/>
    <xf numFmtId="170" fontId="15" fillId="0" borderId="7" xfId="3" applyNumberFormat="1" applyFont="1" applyBorder="1"/>
    <xf numFmtId="170" fontId="12" fillId="0" borderId="7" xfId="3" applyNumberFormat="1" applyFont="1" applyBorder="1"/>
    <xf numFmtId="168" fontId="15" fillId="0" borderId="7" xfId="4" applyFont="1" applyBorder="1"/>
    <xf numFmtId="164" fontId="12" fillId="0" borderId="7" xfId="1" applyNumberFormat="1" applyFont="1" applyBorder="1"/>
    <xf numFmtId="170" fontId="15" fillId="0" borderId="0" xfId="3" applyNumberFormat="1" applyFont="1"/>
    <xf numFmtId="0" fontId="13" fillId="0" borderId="6" xfId="3" applyFont="1" applyBorder="1"/>
    <xf numFmtId="0" fontId="13" fillId="0" borderId="7" xfId="3" applyFont="1" applyBorder="1"/>
    <xf numFmtId="170" fontId="13" fillId="0" borderId="7" xfId="3" applyNumberFormat="1" applyFont="1" applyBorder="1"/>
    <xf numFmtId="0" fontId="13" fillId="0" borderId="8" xfId="3" applyFont="1" applyBorder="1"/>
    <xf numFmtId="0" fontId="15" fillId="0" borderId="11" xfId="3" applyFont="1" applyBorder="1" applyAlignment="1">
      <alignment horizontal="center" vertical="center"/>
    </xf>
    <xf numFmtId="0" fontId="15" fillId="0" borderId="18" xfId="3" applyFont="1" applyBorder="1" applyAlignment="1">
      <alignment horizontal="center" vertical="center"/>
    </xf>
    <xf numFmtId="0" fontId="12" fillId="0" borderId="4" xfId="3" applyFont="1" applyBorder="1"/>
    <xf numFmtId="167" fontId="12" fillId="0" borderId="0" xfId="3" applyNumberFormat="1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66" fontId="15" fillId="0" borderId="0" xfId="2" applyNumberFormat="1" applyFont="1"/>
    <xf numFmtId="171" fontId="15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center"/>
    </xf>
    <xf numFmtId="171" fontId="12" fillId="0" borderId="0" xfId="2" applyNumberFormat="1" applyFont="1" applyAlignment="1">
      <alignment horizontal="right"/>
    </xf>
    <xf numFmtId="166" fontId="12" fillId="0" borderId="10" xfId="2" applyNumberFormat="1" applyFont="1" applyBorder="1" applyAlignment="1">
      <alignment horizontal="center"/>
    </xf>
    <xf numFmtId="171" fontId="12" fillId="0" borderId="10" xfId="2" applyNumberFormat="1" applyFont="1" applyBorder="1" applyAlignment="1">
      <alignment horizontal="right"/>
    </xf>
    <xf numFmtId="166" fontId="12" fillId="0" borderId="14" xfId="2" applyNumberFormat="1" applyFont="1" applyBorder="1" applyAlignment="1">
      <alignment horizontal="center"/>
    </xf>
    <xf numFmtId="171" fontId="12" fillId="0" borderId="14" xfId="2" applyNumberFormat="1" applyFont="1" applyBorder="1" applyAlignment="1">
      <alignment horizontal="right"/>
    </xf>
    <xf numFmtId="170" fontId="12" fillId="0" borderId="0" xfId="3" applyNumberFormat="1" applyFont="1" applyAlignment="1">
      <alignment horizontal="right"/>
    </xf>
    <xf numFmtId="0" fontId="12" fillId="0" borderId="6" xfId="3" applyFont="1" applyBorder="1"/>
    <xf numFmtId="0" fontId="12" fillId="0" borderId="7" xfId="3" applyFont="1" applyBorder="1"/>
    <xf numFmtId="0" fontId="12" fillId="0" borderId="8" xfId="3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3" applyFont="1" applyAlignment="1">
      <alignment horizontal="center" vertical="center" wrapText="1"/>
    </xf>
    <xf numFmtId="0" fontId="12" fillId="0" borderId="1" xfId="3" applyFont="1" applyBorder="1" applyAlignment="1">
      <alignment horizontal="center"/>
    </xf>
    <xf numFmtId="0" fontId="12" fillId="0" borderId="3" xfId="3" applyFont="1" applyBorder="1" applyAlignment="1">
      <alignment horizontal="center"/>
    </xf>
    <xf numFmtId="0" fontId="12" fillId="0" borderId="6" xfId="3" applyFont="1" applyBorder="1" applyAlignment="1">
      <alignment horizontal="center"/>
    </xf>
    <xf numFmtId="0" fontId="12" fillId="0" borderId="8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3" borderId="9" xfId="0" applyFont="1" applyFill="1" applyBorder="1" applyAlignment="1">
      <alignment horizontal="right" vertical="center"/>
    </xf>
    <xf numFmtId="0" fontId="9" fillId="0" borderId="0" xfId="0" applyFont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topLeftCell="A4" workbookViewId="0">
      <selection activeCell="C18" sqref="C18"/>
    </sheetView>
  </sheetViews>
  <sheetFormatPr baseColWidth="10" defaultRowHeight="14.5" x14ac:dyDescent="0.35"/>
  <cols>
    <col min="1" max="1" width="11.54296875" customWidth="1"/>
    <col min="2" max="2" width="11.54296875" bestFit="1" customWidth="1"/>
    <col min="3" max="4" width="12.54296875" customWidth="1"/>
    <col min="5" max="5" width="14.7265625" bestFit="1" customWidth="1"/>
    <col min="6" max="6" width="14.453125" bestFit="1" customWidth="1"/>
    <col min="7" max="7" width="16.26953125" bestFit="1" customWidth="1"/>
  </cols>
  <sheetData>
    <row r="1" spans="1:7" ht="15.5" x14ac:dyDescent="0.35">
      <c r="A1" s="116" t="s">
        <v>11</v>
      </c>
      <c r="B1" s="117"/>
      <c r="C1" s="117"/>
      <c r="D1" s="117"/>
      <c r="E1" s="117"/>
      <c r="F1" s="2"/>
      <c r="G1" s="3"/>
    </row>
    <row r="2" spans="1:7" ht="16" thickBot="1" x14ac:dyDescent="0.4">
      <c r="A2" s="118" t="s">
        <v>13</v>
      </c>
      <c r="B2" s="119"/>
      <c r="C2" s="119"/>
      <c r="D2" s="119"/>
      <c r="E2" s="119"/>
      <c r="F2" s="4"/>
      <c r="G2" s="5"/>
    </row>
    <row r="3" spans="1:7" ht="15.5" x14ac:dyDescent="0.35">
      <c r="A3" s="6"/>
      <c r="B3" s="7"/>
      <c r="C3" s="7"/>
      <c r="D3" s="7"/>
      <c r="E3" s="7"/>
      <c r="F3" s="7"/>
      <c r="G3" s="8"/>
    </row>
    <row r="4" spans="1:7" ht="15.5" x14ac:dyDescent="0.35">
      <c r="A4" s="6"/>
      <c r="B4" s="7" t="s">
        <v>0</v>
      </c>
      <c r="C4" s="7"/>
      <c r="D4" s="7"/>
      <c r="E4" s="7"/>
      <c r="F4" s="7"/>
      <c r="G4" s="8"/>
    </row>
    <row r="5" spans="1:7" ht="15.5" x14ac:dyDescent="0.35">
      <c r="A5" s="120" t="s">
        <v>1</v>
      </c>
      <c r="B5" s="121"/>
      <c r="C5" s="121"/>
      <c r="D5" s="121"/>
      <c r="E5" s="121"/>
      <c r="F5" s="7"/>
      <c r="G5" s="8"/>
    </row>
    <row r="6" spans="1:7" ht="15.5" x14ac:dyDescent="0.35">
      <c r="A6" s="6"/>
      <c r="B6" s="7"/>
      <c r="C6" s="7"/>
      <c r="D6" s="7"/>
      <c r="E6" s="7"/>
      <c r="F6" s="7"/>
      <c r="G6" s="8"/>
    </row>
    <row r="7" spans="1:7" ht="42.5" x14ac:dyDescent="0.35">
      <c r="A7" s="9" t="s">
        <v>2</v>
      </c>
      <c r="B7" s="10" t="s">
        <v>3</v>
      </c>
      <c r="C7" s="10" t="s">
        <v>8</v>
      </c>
      <c r="D7" s="10" t="s">
        <v>5</v>
      </c>
      <c r="E7" s="10" t="s">
        <v>7</v>
      </c>
      <c r="F7" s="10" t="s">
        <v>6</v>
      </c>
      <c r="G7" s="13" t="s">
        <v>10</v>
      </c>
    </row>
    <row r="8" spans="1:7" x14ac:dyDescent="0.35">
      <c r="A8" s="9"/>
      <c r="B8" s="9"/>
      <c r="C8" s="9"/>
      <c r="D8" s="9"/>
      <c r="E8" s="9"/>
      <c r="F8" s="9"/>
      <c r="G8" s="9"/>
    </row>
    <row r="9" spans="1:7" x14ac:dyDescent="0.35">
      <c r="A9" s="13"/>
      <c r="B9" s="13"/>
      <c r="C9" s="16"/>
      <c r="D9" s="13"/>
      <c r="E9" s="17"/>
      <c r="F9" s="14"/>
      <c r="G9" s="14"/>
    </row>
    <row r="10" spans="1:7" x14ac:dyDescent="0.35">
      <c r="A10" s="13"/>
      <c r="B10" s="13"/>
      <c r="C10" s="13"/>
      <c r="D10" s="13"/>
      <c r="E10" s="13"/>
      <c r="F10" s="15"/>
      <c r="G10" s="15"/>
    </row>
    <row r="11" spans="1:7" x14ac:dyDescent="0.35">
      <c r="A11" s="9"/>
      <c r="B11" s="9"/>
      <c r="C11" s="11"/>
      <c r="D11" s="9"/>
      <c r="E11" s="11"/>
      <c r="F11" s="12"/>
      <c r="G11" s="9"/>
    </row>
    <row r="12" spans="1:7" x14ac:dyDescent="0.35">
      <c r="A12" s="13" t="s">
        <v>4</v>
      </c>
      <c r="B12" s="13">
        <v>258</v>
      </c>
      <c r="C12" s="17">
        <v>45293</v>
      </c>
      <c r="D12" s="13">
        <v>5137095</v>
      </c>
      <c r="E12" s="17">
        <v>45293</v>
      </c>
      <c r="F12" s="14">
        <v>156400</v>
      </c>
      <c r="G12" s="14">
        <v>156400</v>
      </c>
    </row>
    <row r="13" spans="1:7" x14ac:dyDescent="0.35">
      <c r="A13" s="18" t="s">
        <v>4</v>
      </c>
      <c r="B13" s="18">
        <v>310</v>
      </c>
      <c r="C13" s="19">
        <v>45475</v>
      </c>
      <c r="D13" s="18">
        <v>5250120</v>
      </c>
      <c r="E13" s="19">
        <v>45485</v>
      </c>
      <c r="F13" s="20">
        <v>3248000</v>
      </c>
      <c r="G13" s="20">
        <v>3248000</v>
      </c>
    </row>
    <row r="14" spans="1:7" x14ac:dyDescent="0.35">
      <c r="A14" s="18" t="s">
        <v>12</v>
      </c>
      <c r="B14" s="18">
        <v>317</v>
      </c>
      <c r="C14" s="19">
        <v>45509</v>
      </c>
      <c r="D14" s="18">
        <v>5266671</v>
      </c>
      <c r="E14" s="19">
        <v>45518</v>
      </c>
      <c r="F14" s="20">
        <v>2013000</v>
      </c>
      <c r="G14" s="20">
        <v>2013000</v>
      </c>
    </row>
    <row r="15" spans="1:7" x14ac:dyDescent="0.35">
      <c r="A15" s="18" t="s">
        <v>4</v>
      </c>
      <c r="B15" s="18">
        <v>320</v>
      </c>
      <c r="C15" s="19">
        <v>45538</v>
      </c>
      <c r="D15" s="18">
        <v>5284661</v>
      </c>
      <c r="E15" s="19">
        <v>45547</v>
      </c>
      <c r="F15" s="20">
        <v>3341800</v>
      </c>
      <c r="G15" s="20">
        <v>3341800</v>
      </c>
    </row>
    <row r="16" spans="1:7" x14ac:dyDescent="0.35">
      <c r="A16" s="9" t="s">
        <v>4</v>
      </c>
      <c r="B16" s="9"/>
      <c r="C16" s="11"/>
      <c r="D16" s="9"/>
      <c r="E16" s="11"/>
      <c r="F16" s="12"/>
      <c r="G16" s="9"/>
    </row>
    <row r="17" spans="1:7" x14ac:dyDescent="0.35">
      <c r="A17" s="9"/>
      <c r="B17" s="9"/>
      <c r="C17" s="9"/>
      <c r="D17" s="9"/>
      <c r="E17" s="9"/>
      <c r="F17" s="12"/>
      <c r="G17" s="9"/>
    </row>
    <row r="18" spans="1:7" x14ac:dyDescent="0.35">
      <c r="A18" s="9" t="s">
        <v>9</v>
      </c>
      <c r="B18" s="9"/>
      <c r="C18" s="9"/>
      <c r="D18" s="9"/>
      <c r="E18" s="9"/>
      <c r="F18" s="14">
        <f>SUM(F12:F17)</f>
        <v>8759200</v>
      </c>
      <c r="G18" s="15">
        <f>SUM(G12:G17)</f>
        <v>8759200</v>
      </c>
    </row>
    <row r="19" spans="1:7" x14ac:dyDescent="0.35">
      <c r="F19" s="1"/>
    </row>
    <row r="20" spans="1:7" x14ac:dyDescent="0.35">
      <c r="F20" s="1"/>
    </row>
  </sheetData>
  <mergeCells count="3">
    <mergeCell ref="A1:E1"/>
    <mergeCell ref="A2:E2"/>
    <mergeCell ref="A5:E5"/>
  </mergeCells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showGridLines="0" topLeftCell="H1" zoomScale="80" zoomScaleNormal="80" workbookViewId="0">
      <selection activeCell="L10" sqref="L10"/>
    </sheetView>
  </sheetViews>
  <sheetFormatPr baseColWidth="10" defaultRowHeight="14.5" x14ac:dyDescent="0.35"/>
  <cols>
    <col min="1" max="1" width="10.90625" style="21"/>
    <col min="2" max="2" width="32.36328125" style="21" bestFit="1" customWidth="1"/>
    <col min="3" max="3" width="7.81640625" style="21" bestFit="1" customWidth="1"/>
    <col min="4" max="4" width="9.08984375" style="21" bestFit="1" customWidth="1"/>
    <col min="5" max="5" width="9.08984375" style="21" customWidth="1"/>
    <col min="6" max="6" width="15.6328125" style="21" bestFit="1" customWidth="1"/>
    <col min="7" max="9" width="12.54296875" style="21" customWidth="1"/>
    <col min="10" max="10" width="14.7265625" style="21" bestFit="1" customWidth="1"/>
    <col min="11" max="11" width="14.453125" style="33" bestFit="1" customWidth="1"/>
    <col min="12" max="12" width="16.26953125" style="33" bestFit="1" customWidth="1"/>
    <col min="13" max="13" width="31.36328125" style="21" customWidth="1"/>
    <col min="14" max="14" width="10.90625" style="21"/>
    <col min="15" max="15" width="13.1796875" style="21" bestFit="1" customWidth="1"/>
    <col min="16" max="16" width="11" style="21" bestFit="1" customWidth="1"/>
    <col min="17" max="17" width="11" style="21" customWidth="1"/>
    <col min="18" max="18" width="13.1796875" style="21" bestFit="1" customWidth="1"/>
    <col min="19" max="21" width="11" style="21" bestFit="1" customWidth="1"/>
    <col min="22" max="22" width="13.1796875" style="21" bestFit="1" customWidth="1"/>
    <col min="23" max="16384" width="10.90625" style="21"/>
  </cols>
  <sheetData>
    <row r="1" spans="1:25" x14ac:dyDescent="0.35">
      <c r="L1" s="33">
        <f>SUBTOTAL(9,L3:L6)</f>
        <v>8759200</v>
      </c>
      <c r="O1" s="33">
        <f t="shared" ref="O1:W1" si="0">SUBTOTAL(9,O3:O6)</f>
        <v>9090000</v>
      </c>
      <c r="P1" s="33">
        <f t="shared" si="0"/>
        <v>156400</v>
      </c>
      <c r="Q1" s="33"/>
      <c r="R1" s="33">
        <f t="shared" si="0"/>
        <v>9090000</v>
      </c>
      <c r="S1" s="33">
        <f t="shared" si="0"/>
        <v>0</v>
      </c>
      <c r="T1" s="33">
        <f t="shared" si="0"/>
        <v>0</v>
      </c>
      <c r="U1" s="33">
        <f t="shared" si="0"/>
        <v>0</v>
      </c>
      <c r="V1" s="33">
        <f t="shared" si="0"/>
        <v>8602800</v>
      </c>
      <c r="W1" s="33">
        <f t="shared" si="0"/>
        <v>0</v>
      </c>
    </row>
    <row r="2" spans="1:25" s="26" customFormat="1" ht="45" customHeight="1" x14ac:dyDescent="0.35">
      <c r="A2" s="25" t="s">
        <v>15</v>
      </c>
      <c r="B2" s="25" t="s">
        <v>16</v>
      </c>
      <c r="C2" s="25" t="s">
        <v>2</v>
      </c>
      <c r="D2" s="25" t="s">
        <v>3</v>
      </c>
      <c r="E2" s="25" t="s">
        <v>17</v>
      </c>
      <c r="F2" s="30" t="s">
        <v>21</v>
      </c>
      <c r="G2" s="25" t="s">
        <v>8</v>
      </c>
      <c r="H2" s="25" t="s">
        <v>5</v>
      </c>
      <c r="I2" s="29" t="s">
        <v>22</v>
      </c>
      <c r="J2" s="25" t="s">
        <v>7</v>
      </c>
      <c r="K2" s="34" t="s">
        <v>6</v>
      </c>
      <c r="L2" s="35" t="s">
        <v>14</v>
      </c>
      <c r="M2" s="31" t="s">
        <v>23</v>
      </c>
      <c r="N2" s="25" t="s">
        <v>24</v>
      </c>
      <c r="O2" s="32" t="s">
        <v>28</v>
      </c>
      <c r="P2" s="39" t="s">
        <v>29</v>
      </c>
      <c r="Q2" s="39" t="s">
        <v>43</v>
      </c>
      <c r="R2" s="32" t="s">
        <v>30</v>
      </c>
      <c r="S2" s="32" t="s">
        <v>31</v>
      </c>
      <c r="T2" s="32" t="s">
        <v>32</v>
      </c>
      <c r="U2" s="32" t="s">
        <v>33</v>
      </c>
      <c r="V2" s="32" t="s">
        <v>34</v>
      </c>
      <c r="W2" s="31" t="s">
        <v>39</v>
      </c>
      <c r="X2" s="31" t="s">
        <v>40</v>
      </c>
      <c r="Y2" s="25" t="s">
        <v>41</v>
      </c>
    </row>
    <row r="3" spans="1:25" s="135" customFormat="1" x14ac:dyDescent="0.35">
      <c r="A3" s="134">
        <v>16450304</v>
      </c>
      <c r="B3" s="28" t="s">
        <v>0</v>
      </c>
      <c r="C3" s="23" t="s">
        <v>4</v>
      </c>
      <c r="D3" s="23">
        <v>258</v>
      </c>
      <c r="E3" s="23" t="s">
        <v>18</v>
      </c>
      <c r="F3" s="23" t="s">
        <v>35</v>
      </c>
      <c r="G3" s="24">
        <v>45293</v>
      </c>
      <c r="H3" s="23">
        <v>5137095</v>
      </c>
      <c r="I3" s="24">
        <v>45384</v>
      </c>
      <c r="J3" s="24">
        <v>45293</v>
      </c>
      <c r="K3" s="36">
        <v>156400</v>
      </c>
      <c r="L3" s="36">
        <v>156400</v>
      </c>
      <c r="M3" s="23" t="s">
        <v>42</v>
      </c>
      <c r="N3" s="23" t="s">
        <v>25</v>
      </c>
      <c r="O3" s="36">
        <v>0</v>
      </c>
      <c r="P3" s="36">
        <v>156400</v>
      </c>
      <c r="Q3" s="36" t="s">
        <v>44</v>
      </c>
      <c r="R3" s="36">
        <v>0</v>
      </c>
      <c r="S3" s="36">
        <v>0</v>
      </c>
      <c r="T3" s="36">
        <v>0</v>
      </c>
      <c r="U3" s="36">
        <v>0</v>
      </c>
      <c r="V3" s="36">
        <v>0</v>
      </c>
      <c r="W3" s="36">
        <v>0</v>
      </c>
      <c r="X3" s="23"/>
      <c r="Y3" s="24">
        <v>45565</v>
      </c>
    </row>
    <row r="4" spans="1:25" x14ac:dyDescent="0.35">
      <c r="A4" s="27">
        <v>16450304</v>
      </c>
      <c r="B4" s="28" t="s">
        <v>0</v>
      </c>
      <c r="C4" s="23" t="s">
        <v>4</v>
      </c>
      <c r="D4" s="23">
        <v>310</v>
      </c>
      <c r="E4" s="23" t="s">
        <v>19</v>
      </c>
      <c r="F4" s="23" t="s">
        <v>36</v>
      </c>
      <c r="G4" s="24">
        <v>45475</v>
      </c>
      <c r="H4" s="23">
        <v>5250120</v>
      </c>
      <c r="I4" s="24">
        <v>45485</v>
      </c>
      <c r="J4" s="24">
        <v>45485</v>
      </c>
      <c r="K4" s="36">
        <v>3248000</v>
      </c>
      <c r="L4" s="36">
        <v>3248000</v>
      </c>
      <c r="M4" s="22" t="s">
        <v>45</v>
      </c>
      <c r="N4" s="22" t="s">
        <v>26</v>
      </c>
      <c r="O4" s="37">
        <v>3543600</v>
      </c>
      <c r="P4" s="37">
        <v>0</v>
      </c>
      <c r="Q4" s="37"/>
      <c r="R4" s="37">
        <v>3543600</v>
      </c>
      <c r="S4" s="37">
        <v>0</v>
      </c>
      <c r="T4" s="37">
        <v>0</v>
      </c>
      <c r="U4" s="37">
        <v>0</v>
      </c>
      <c r="V4" s="37">
        <v>3248000</v>
      </c>
      <c r="W4" s="37">
        <v>0</v>
      </c>
      <c r="X4" s="22"/>
      <c r="Y4" s="38">
        <v>45565</v>
      </c>
    </row>
    <row r="5" spans="1:25" x14ac:dyDescent="0.35">
      <c r="A5" s="27">
        <v>16450304</v>
      </c>
      <c r="B5" s="28" t="s">
        <v>0</v>
      </c>
      <c r="C5" s="23" t="s">
        <v>12</v>
      </c>
      <c r="D5" s="23">
        <v>317</v>
      </c>
      <c r="E5" s="23" t="s">
        <v>27</v>
      </c>
      <c r="F5" s="23" t="s">
        <v>37</v>
      </c>
      <c r="G5" s="24">
        <v>45509</v>
      </c>
      <c r="H5" s="23">
        <v>5266671</v>
      </c>
      <c r="I5" s="24">
        <v>45518</v>
      </c>
      <c r="J5" s="24">
        <v>45518</v>
      </c>
      <c r="K5" s="36">
        <v>2013000</v>
      </c>
      <c r="L5" s="36">
        <v>2013000</v>
      </c>
      <c r="M5" s="22" t="s">
        <v>45</v>
      </c>
      <c r="N5" s="22" t="s">
        <v>26</v>
      </c>
      <c r="O5" s="37">
        <v>2101800</v>
      </c>
      <c r="P5" s="37">
        <v>0</v>
      </c>
      <c r="Q5" s="37"/>
      <c r="R5" s="37">
        <v>2101800</v>
      </c>
      <c r="S5" s="37">
        <v>0</v>
      </c>
      <c r="T5" s="37">
        <v>0</v>
      </c>
      <c r="U5" s="37">
        <v>0</v>
      </c>
      <c r="V5" s="37">
        <v>2013000</v>
      </c>
      <c r="W5" s="37">
        <v>0</v>
      </c>
      <c r="X5" s="22"/>
      <c r="Y5" s="38">
        <v>45565</v>
      </c>
    </row>
    <row r="6" spans="1:25" x14ac:dyDescent="0.35">
      <c r="A6" s="27">
        <v>16450304</v>
      </c>
      <c r="B6" s="28" t="s">
        <v>0</v>
      </c>
      <c r="C6" s="23" t="s">
        <v>4</v>
      </c>
      <c r="D6" s="23">
        <v>320</v>
      </c>
      <c r="E6" s="23" t="s">
        <v>20</v>
      </c>
      <c r="F6" s="23" t="s">
        <v>38</v>
      </c>
      <c r="G6" s="24">
        <v>45538</v>
      </c>
      <c r="H6" s="23">
        <v>5284661</v>
      </c>
      <c r="I6" s="24">
        <v>45547</v>
      </c>
      <c r="J6" s="24">
        <v>45547</v>
      </c>
      <c r="K6" s="36">
        <v>3341800</v>
      </c>
      <c r="L6" s="36">
        <v>3341800</v>
      </c>
      <c r="M6" s="22" t="s">
        <v>45</v>
      </c>
      <c r="N6" s="22" t="s">
        <v>26</v>
      </c>
      <c r="O6" s="37">
        <v>3444600</v>
      </c>
      <c r="P6" s="37">
        <v>0</v>
      </c>
      <c r="Q6" s="37"/>
      <c r="R6" s="37">
        <v>3444600</v>
      </c>
      <c r="S6" s="37">
        <v>0</v>
      </c>
      <c r="T6" s="37">
        <v>0</v>
      </c>
      <c r="U6" s="37">
        <v>0</v>
      </c>
      <c r="V6" s="37">
        <v>3341800</v>
      </c>
      <c r="W6" s="37">
        <v>0</v>
      </c>
      <c r="X6" s="22"/>
      <c r="Y6" s="38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7" sqref="N7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46</v>
      </c>
      <c r="E2" s="44"/>
      <c r="F2" s="44"/>
      <c r="G2" s="44"/>
      <c r="H2" s="44"/>
      <c r="I2" s="45"/>
      <c r="J2" s="46" t="s">
        <v>47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48</v>
      </c>
      <c r="E4" s="44"/>
      <c r="F4" s="44"/>
      <c r="G4" s="44"/>
      <c r="H4" s="44"/>
      <c r="I4" s="45"/>
      <c r="J4" s="46" t="s">
        <v>49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71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69</v>
      </c>
      <c r="J11" s="60"/>
    </row>
    <row r="12" spans="2:10" ht="13" x14ac:dyDescent="0.3">
      <c r="B12" s="59"/>
      <c r="C12" s="61" t="s">
        <v>70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87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72</v>
      </c>
      <c r="D16" s="62"/>
      <c r="G16" s="64"/>
      <c r="H16" s="66" t="s">
        <v>50</v>
      </c>
      <c r="I16" s="66" t="s">
        <v>51</v>
      </c>
      <c r="J16" s="60"/>
    </row>
    <row r="17" spans="2:14" ht="13" x14ac:dyDescent="0.3">
      <c r="B17" s="59"/>
      <c r="C17" s="61" t="s">
        <v>52</v>
      </c>
      <c r="D17" s="61"/>
      <c r="E17" s="61"/>
      <c r="F17" s="61"/>
      <c r="G17" s="64"/>
      <c r="H17" s="67">
        <v>4</v>
      </c>
      <c r="I17" s="68">
        <v>8759200</v>
      </c>
      <c r="J17" s="60"/>
    </row>
    <row r="18" spans="2:14" x14ac:dyDescent="0.25">
      <c r="B18" s="59"/>
      <c r="C18" s="40" t="s">
        <v>53</v>
      </c>
      <c r="G18" s="64"/>
      <c r="H18" s="70">
        <v>0</v>
      </c>
      <c r="I18" s="71">
        <v>0</v>
      </c>
      <c r="J18" s="60"/>
    </row>
    <row r="19" spans="2:14" x14ac:dyDescent="0.25">
      <c r="B19" s="59"/>
      <c r="C19" s="40" t="s">
        <v>54</v>
      </c>
      <c r="G19" s="64"/>
      <c r="H19" s="70">
        <v>1</v>
      </c>
      <c r="I19" s="71">
        <v>156400</v>
      </c>
      <c r="J19" s="60"/>
    </row>
    <row r="20" spans="2:14" x14ac:dyDescent="0.25">
      <c r="B20" s="59"/>
      <c r="C20" s="40" t="s">
        <v>55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56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57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58</v>
      </c>
      <c r="D23" s="61"/>
      <c r="E23" s="61"/>
      <c r="F23" s="61"/>
      <c r="H23" s="77">
        <f>H18+H19+H20+H21+H22</f>
        <v>1</v>
      </c>
      <c r="I23" s="78">
        <f>I18+I19+I20+I21+I22</f>
        <v>156400</v>
      </c>
      <c r="J23" s="60"/>
    </row>
    <row r="24" spans="2:14" x14ac:dyDescent="0.25">
      <c r="B24" s="59"/>
      <c r="C24" s="40" t="s">
        <v>59</v>
      </c>
      <c r="H24" s="72">
        <v>3</v>
      </c>
      <c r="I24" s="73">
        <v>8602800</v>
      </c>
      <c r="J24" s="60"/>
    </row>
    <row r="25" spans="2:14" ht="13" thickBot="1" x14ac:dyDescent="0.3">
      <c r="B25" s="59"/>
      <c r="C25" s="40" t="s">
        <v>60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61</v>
      </c>
      <c r="D26" s="61"/>
      <c r="E26" s="61"/>
      <c r="F26" s="61"/>
      <c r="H26" s="77">
        <f>H24+H25</f>
        <v>3</v>
      </c>
      <c r="I26" s="78">
        <f>I24+I25</f>
        <v>8602800</v>
      </c>
      <c r="J26" s="60"/>
    </row>
    <row r="27" spans="2:14" ht="13.5" thickBot="1" x14ac:dyDescent="0.35">
      <c r="B27" s="59"/>
      <c r="C27" s="64" t="s">
        <v>62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63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64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4</v>
      </c>
      <c r="I31" s="71">
        <f>I23+I26+I28</f>
        <v>8759200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93" t="s">
        <v>85</v>
      </c>
      <c r="D38" s="86"/>
      <c r="E38" s="64"/>
      <c r="F38" s="64"/>
      <c r="G38" s="64"/>
      <c r="H38" s="93" t="s">
        <v>65</v>
      </c>
      <c r="I38" s="86"/>
      <c r="J38" s="82"/>
    </row>
    <row r="39" spans="2:10" ht="13" x14ac:dyDescent="0.3">
      <c r="B39" s="59"/>
      <c r="C39" s="93" t="s">
        <v>86</v>
      </c>
      <c r="D39" s="64"/>
      <c r="E39" s="64"/>
      <c r="F39" s="64"/>
      <c r="G39" s="64"/>
      <c r="H39" s="79" t="s">
        <v>66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67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122" t="s">
        <v>68</v>
      </c>
      <c r="D42" s="122"/>
      <c r="E42" s="122"/>
      <c r="F42" s="122"/>
      <c r="G42" s="122"/>
      <c r="H42" s="122"/>
      <c r="I42" s="122"/>
      <c r="J42" s="82"/>
    </row>
    <row r="43" spans="2:10" x14ac:dyDescent="0.25">
      <c r="B43" s="59"/>
      <c r="C43" s="122"/>
      <c r="D43" s="122"/>
      <c r="E43" s="122"/>
      <c r="F43" s="122"/>
      <c r="G43" s="122"/>
      <c r="H43" s="122"/>
      <c r="I43" s="122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3"/>
      <c r="B1" s="124"/>
      <c r="C1" s="127" t="s">
        <v>73</v>
      </c>
      <c r="D1" s="128"/>
      <c r="E1" s="128"/>
      <c r="F1" s="128"/>
      <c r="G1" s="128"/>
      <c r="H1" s="129"/>
      <c r="I1" s="98" t="s">
        <v>47</v>
      </c>
    </row>
    <row r="2" spans="1:9" ht="53.5" customHeight="1" thickBot="1" x14ac:dyDescent="0.4">
      <c r="A2" s="125"/>
      <c r="B2" s="126"/>
      <c r="C2" s="130" t="s">
        <v>74</v>
      </c>
      <c r="D2" s="131"/>
      <c r="E2" s="131"/>
      <c r="F2" s="131"/>
      <c r="G2" s="131"/>
      <c r="H2" s="132"/>
      <c r="I2" s="99" t="s">
        <v>75</v>
      </c>
    </row>
    <row r="3" spans="1:9" x14ac:dyDescent="0.35">
      <c r="A3" s="100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00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00"/>
      <c r="B5" s="61" t="s">
        <v>71</v>
      </c>
      <c r="C5" s="101"/>
      <c r="D5" s="102"/>
      <c r="E5" s="64"/>
      <c r="F5" s="64"/>
      <c r="G5" s="64"/>
      <c r="H5" s="64"/>
      <c r="I5" s="82"/>
    </row>
    <row r="6" spans="1:9" x14ac:dyDescent="0.35">
      <c r="A6" s="100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00"/>
      <c r="B7" s="61" t="s">
        <v>69</v>
      </c>
      <c r="C7" s="64"/>
      <c r="D7" s="64"/>
      <c r="E7" s="64"/>
      <c r="F7" s="64"/>
      <c r="G7" s="64"/>
      <c r="H7" s="64"/>
      <c r="I7" s="82"/>
    </row>
    <row r="8" spans="1:9" x14ac:dyDescent="0.35">
      <c r="A8" s="100"/>
      <c r="B8" s="61" t="s">
        <v>70</v>
      </c>
      <c r="C8" s="64"/>
      <c r="D8" s="64"/>
      <c r="E8" s="64"/>
      <c r="F8" s="64"/>
      <c r="G8" s="64"/>
      <c r="H8" s="64"/>
      <c r="I8" s="82"/>
    </row>
    <row r="9" spans="1:9" x14ac:dyDescent="0.35">
      <c r="A9" s="100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00"/>
      <c r="B10" s="64" t="s">
        <v>76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00"/>
      <c r="B11" s="103"/>
      <c r="C11" s="64"/>
      <c r="D11" s="64"/>
      <c r="E11" s="64"/>
      <c r="F11" s="64"/>
      <c r="G11" s="64"/>
      <c r="H11" s="64"/>
      <c r="I11" s="82"/>
    </row>
    <row r="12" spans="1:9" x14ac:dyDescent="0.35">
      <c r="A12" s="100"/>
      <c r="B12" s="40" t="s">
        <v>72</v>
      </c>
      <c r="C12" s="102"/>
      <c r="D12" s="64"/>
      <c r="E12" s="64"/>
      <c r="F12" s="64"/>
      <c r="G12" s="66" t="s">
        <v>77</v>
      </c>
      <c r="H12" s="66" t="s">
        <v>78</v>
      </c>
      <c r="I12" s="82"/>
    </row>
    <row r="13" spans="1:9" x14ac:dyDescent="0.35">
      <c r="A13" s="100"/>
      <c r="B13" s="79" t="s">
        <v>52</v>
      </c>
      <c r="C13" s="79"/>
      <c r="D13" s="79"/>
      <c r="E13" s="79"/>
      <c r="F13" s="64"/>
      <c r="G13" s="104">
        <f>G19</f>
        <v>1</v>
      </c>
      <c r="H13" s="105">
        <f>H19</f>
        <v>156400</v>
      </c>
      <c r="I13" s="82"/>
    </row>
    <row r="14" spans="1:9" x14ac:dyDescent="0.35">
      <c r="A14" s="100"/>
      <c r="B14" s="64" t="s">
        <v>53</v>
      </c>
      <c r="C14" s="64"/>
      <c r="D14" s="64"/>
      <c r="E14" s="64"/>
      <c r="F14" s="64"/>
      <c r="G14" s="106">
        <v>0</v>
      </c>
      <c r="H14" s="107">
        <v>0</v>
      </c>
      <c r="I14" s="82"/>
    </row>
    <row r="15" spans="1:9" x14ac:dyDescent="0.35">
      <c r="A15" s="100"/>
      <c r="B15" s="64" t="s">
        <v>54</v>
      </c>
      <c r="C15" s="64"/>
      <c r="D15" s="64"/>
      <c r="E15" s="64"/>
      <c r="F15" s="64"/>
      <c r="G15" s="106">
        <v>1</v>
      </c>
      <c r="H15" s="107">
        <v>156400</v>
      </c>
      <c r="I15" s="82"/>
    </row>
    <row r="16" spans="1:9" x14ac:dyDescent="0.35">
      <c r="A16" s="100"/>
      <c r="B16" s="64" t="s">
        <v>55</v>
      </c>
      <c r="C16" s="64"/>
      <c r="D16" s="64"/>
      <c r="E16" s="64"/>
      <c r="F16" s="64"/>
      <c r="G16" s="106">
        <v>0</v>
      </c>
      <c r="H16" s="107">
        <v>0</v>
      </c>
      <c r="I16" s="82"/>
    </row>
    <row r="17" spans="1:9" x14ac:dyDescent="0.35">
      <c r="A17" s="100"/>
      <c r="B17" s="64" t="s">
        <v>56</v>
      </c>
      <c r="C17" s="64"/>
      <c r="D17" s="64"/>
      <c r="E17" s="64"/>
      <c r="F17" s="64"/>
      <c r="G17" s="106">
        <v>0</v>
      </c>
      <c r="H17" s="107">
        <v>0</v>
      </c>
      <c r="I17" s="82"/>
    </row>
    <row r="18" spans="1:9" x14ac:dyDescent="0.35">
      <c r="A18" s="100"/>
      <c r="B18" s="64" t="s">
        <v>79</v>
      </c>
      <c r="C18" s="64"/>
      <c r="D18" s="64"/>
      <c r="E18" s="64"/>
      <c r="F18" s="64"/>
      <c r="G18" s="108">
        <v>0</v>
      </c>
      <c r="H18" s="109">
        <v>0</v>
      </c>
      <c r="I18" s="82"/>
    </row>
    <row r="19" spans="1:9" x14ac:dyDescent="0.35">
      <c r="A19" s="100"/>
      <c r="B19" s="79" t="s">
        <v>80</v>
      </c>
      <c r="C19" s="79"/>
      <c r="D19" s="79"/>
      <c r="E19" s="79"/>
      <c r="F19" s="64"/>
      <c r="G19" s="106">
        <f>SUM(G14:G18)</f>
        <v>1</v>
      </c>
      <c r="H19" s="105">
        <f>(H14+H15+H16+H17+H18)</f>
        <v>156400</v>
      </c>
      <c r="I19" s="82"/>
    </row>
    <row r="20" spans="1:9" ht="15" thickBot="1" x14ac:dyDescent="0.4">
      <c r="A20" s="100"/>
      <c r="B20" s="79"/>
      <c r="C20" s="79"/>
      <c r="D20" s="64"/>
      <c r="E20" s="64"/>
      <c r="F20" s="64"/>
      <c r="G20" s="110"/>
      <c r="H20" s="111"/>
      <c r="I20" s="82"/>
    </row>
    <row r="21" spans="1:9" ht="15" thickTop="1" x14ac:dyDescent="0.35">
      <c r="A21" s="100"/>
      <c r="B21" s="79"/>
      <c r="C21" s="79"/>
      <c r="D21" s="64"/>
      <c r="E21" s="64"/>
      <c r="F21" s="64"/>
      <c r="G21" s="86"/>
      <c r="H21" s="112"/>
      <c r="I21" s="82"/>
    </row>
    <row r="22" spans="1:9" x14ac:dyDescent="0.35">
      <c r="A22" s="100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00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00"/>
      <c r="B24" s="86" t="s">
        <v>81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00"/>
      <c r="B25" s="86" t="s">
        <v>85</v>
      </c>
      <c r="C25" s="86"/>
      <c r="D25" s="64"/>
      <c r="E25" s="64"/>
      <c r="F25" s="86" t="s">
        <v>82</v>
      </c>
      <c r="G25" s="86"/>
      <c r="H25" s="86"/>
      <c r="I25" s="82"/>
    </row>
    <row r="26" spans="1:9" x14ac:dyDescent="0.35">
      <c r="A26" s="100"/>
      <c r="B26" s="86" t="s">
        <v>86</v>
      </c>
      <c r="C26" s="86"/>
      <c r="D26" s="64"/>
      <c r="E26" s="64"/>
      <c r="F26" s="86" t="s">
        <v>83</v>
      </c>
      <c r="G26" s="86"/>
      <c r="H26" s="86"/>
      <c r="I26" s="82"/>
    </row>
    <row r="27" spans="1:9" x14ac:dyDescent="0.35">
      <c r="A27" s="100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00"/>
      <c r="B28" s="133" t="s">
        <v>84</v>
      </c>
      <c r="C28" s="133"/>
      <c r="D28" s="133"/>
      <c r="E28" s="133"/>
      <c r="F28" s="133"/>
      <c r="G28" s="133"/>
      <c r="H28" s="133"/>
      <c r="I28" s="82"/>
    </row>
    <row r="29" spans="1:9" ht="15" thickBot="1" x14ac:dyDescent="0.4">
      <c r="A29" s="113"/>
      <c r="B29" s="114"/>
      <c r="C29" s="114"/>
      <c r="D29" s="114"/>
      <c r="E29" s="114"/>
      <c r="F29" s="90"/>
      <c r="G29" s="90"/>
      <c r="H29" s="90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cecilia serna duque</dc:creator>
  <cp:lastModifiedBy>Paola Andrea Jimenez Prado</cp:lastModifiedBy>
  <cp:lastPrinted>2024-10-24T22:28:44Z</cp:lastPrinted>
  <dcterms:created xsi:type="dcterms:W3CDTF">2024-04-02T14:43:12Z</dcterms:created>
  <dcterms:modified xsi:type="dcterms:W3CDTF">2024-10-25T19:04:14Z</dcterms:modified>
</cp:coreProperties>
</file>