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7. JULIO\NIT 31886736 MARIA MERCEDES NARANJO VERGARA\"/>
    </mc:Choice>
  </mc:AlternateContent>
  <bookViews>
    <workbookView xWindow="0" yWindow="0" windowWidth="19200" windowHeight="673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externalReferences>
    <externalReference r:id="rId6"/>
  </externalReferences>
  <definedNames>
    <definedName name="_xlnm._FilterDatabase" localSheetId="2" hidden="1">'ESTADO DE CADA FACTURA'!$A$2:$AO$81</definedName>
  </definedNames>
  <calcPr calcId="152511"/>
  <pivotCaches>
    <pivotCache cacheId="93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9" i="5" l="1"/>
  <c r="G19" i="5"/>
  <c r="H13" i="5"/>
  <c r="G13" i="5"/>
  <c r="I28" i="4"/>
  <c r="H28" i="4"/>
  <c r="I26" i="4"/>
  <c r="H26" i="4"/>
  <c r="I23" i="4"/>
  <c r="I31" i="4" s="1"/>
  <c r="H23" i="4"/>
  <c r="H31" i="4" s="1"/>
  <c r="AK1" i="2"/>
  <c r="AG1" i="2"/>
  <c r="AC1" i="2"/>
  <c r="AB77" i="2" l="1"/>
  <c r="AA1" i="2"/>
  <c r="Z1" i="2"/>
  <c r="Y1" i="2"/>
  <c r="X1" i="2"/>
  <c r="W1" i="2"/>
  <c r="V1" i="2"/>
  <c r="S1" i="2"/>
  <c r="R1" i="2"/>
  <c r="K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<sst xmlns="http://schemas.openxmlformats.org/spreadsheetml/2006/main" count="1336" uniqueCount="277">
  <si>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</si>
  <si>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</si>
  <si>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</si>
  <si>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</si>
  <si>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</si>
  <si>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</si>
  <si>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</si>
  <si>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</si>
  <si>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</si>
  <si>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</si>
  <si>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</si>
  <si>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MARIA MERCEDES NARANJO VERGARA</t>
  </si>
  <si>
    <t>FELE</t>
  </si>
  <si>
    <t>CALI</t>
  </si>
  <si>
    <t>PRESTACION DE SERVICIOS</t>
  </si>
  <si>
    <t>AMBULATORIO</t>
  </si>
  <si>
    <t xml:space="preserve">Fecha de radicacion EPS </t>
  </si>
  <si>
    <t>Alf+Fac</t>
  </si>
  <si>
    <t>FELE26</t>
  </si>
  <si>
    <t>FELE82</t>
  </si>
  <si>
    <t>FELE85</t>
  </si>
  <si>
    <t>FELE93</t>
  </si>
  <si>
    <t>FELE101</t>
  </si>
  <si>
    <t>FELE112</t>
  </si>
  <si>
    <t>FELE114</t>
  </si>
  <si>
    <t>FELE140</t>
  </si>
  <si>
    <t>FELE142</t>
  </si>
  <si>
    <t>FELE154</t>
  </si>
  <si>
    <t>FELE155</t>
  </si>
  <si>
    <t>FELE161</t>
  </si>
  <si>
    <t>FELE178</t>
  </si>
  <si>
    <t>FELE214</t>
  </si>
  <si>
    <t>FELE215</t>
  </si>
  <si>
    <t>FELE216</t>
  </si>
  <si>
    <t>FELE217</t>
  </si>
  <si>
    <t>FELE218</t>
  </si>
  <si>
    <t>FELE230</t>
  </si>
  <si>
    <t>FELE232</t>
  </si>
  <si>
    <t>FELE233</t>
  </si>
  <si>
    <t>FELE234</t>
  </si>
  <si>
    <t>FELE235</t>
  </si>
  <si>
    <t>FELE237</t>
  </si>
  <si>
    <t>FELE243</t>
  </si>
  <si>
    <t>FELE244</t>
  </si>
  <si>
    <t>FELE245</t>
  </si>
  <si>
    <t>FELE258</t>
  </si>
  <si>
    <t>FELE285</t>
  </si>
  <si>
    <t>FELE295</t>
  </si>
  <si>
    <t>FELE299</t>
  </si>
  <si>
    <t>FELE306</t>
  </si>
  <si>
    <t>FELE323</t>
  </si>
  <si>
    <t>FELE328</t>
  </si>
  <si>
    <t>FELE348</t>
  </si>
  <si>
    <t>FELE378</t>
  </si>
  <si>
    <t>FELE386</t>
  </si>
  <si>
    <t>FELE388</t>
  </si>
  <si>
    <t>FELE422</t>
  </si>
  <si>
    <t>FELE434</t>
  </si>
  <si>
    <t>FELE435</t>
  </si>
  <si>
    <t>FELE436</t>
  </si>
  <si>
    <t>FELE438</t>
  </si>
  <si>
    <t>FELE439</t>
  </si>
  <si>
    <t>FELE440</t>
  </si>
  <si>
    <t>FELE441</t>
  </si>
  <si>
    <t>FELE442</t>
  </si>
  <si>
    <t>FELE443</t>
  </si>
  <si>
    <t>FELE570</t>
  </si>
  <si>
    <t>FELE580</t>
  </si>
  <si>
    <t>FELE588</t>
  </si>
  <si>
    <t>FELE589</t>
  </si>
  <si>
    <t>FELE590</t>
  </si>
  <si>
    <t>FELE591</t>
  </si>
  <si>
    <t>FELE592</t>
  </si>
  <si>
    <t>FELE597</t>
  </si>
  <si>
    <t>FELE599</t>
  </si>
  <si>
    <t>FELE600</t>
  </si>
  <si>
    <t>FELE601</t>
  </si>
  <si>
    <t>FELE602</t>
  </si>
  <si>
    <t>FELE603</t>
  </si>
  <si>
    <t>FELE605</t>
  </si>
  <si>
    <t>FELE606</t>
  </si>
  <si>
    <t>FELE607</t>
  </si>
  <si>
    <t>FELE608</t>
  </si>
  <si>
    <t>FELE609</t>
  </si>
  <si>
    <t>FELE610</t>
  </si>
  <si>
    <t>FELE611</t>
  </si>
  <si>
    <t>FELE614</t>
  </si>
  <si>
    <t>FELE618</t>
  </si>
  <si>
    <t>FELE619</t>
  </si>
  <si>
    <t>FELE620</t>
  </si>
  <si>
    <t>FELE621</t>
  </si>
  <si>
    <t>Estado de Factura EPS Julio 30</t>
  </si>
  <si>
    <t>Boxalud</t>
  </si>
  <si>
    <t>Llave</t>
  </si>
  <si>
    <t>31886736_2754</t>
  </si>
  <si>
    <t>31886736_2763</t>
  </si>
  <si>
    <t>31886736_2776</t>
  </si>
  <si>
    <t>31886736_2777</t>
  </si>
  <si>
    <t>31886736_2786</t>
  </si>
  <si>
    <t>31886736_2787</t>
  </si>
  <si>
    <t>31886736_FELE26</t>
  </si>
  <si>
    <t>31886736_FELE82</t>
  </si>
  <si>
    <t>31886736_FELE85</t>
  </si>
  <si>
    <t>31886736_FELE93</t>
  </si>
  <si>
    <t>31886736_FELE101</t>
  </si>
  <si>
    <t>31886736_FELE112</t>
  </si>
  <si>
    <t>31886736_FELE114</t>
  </si>
  <si>
    <t>31886736_FELE140</t>
  </si>
  <si>
    <t>31886736_FELE142</t>
  </si>
  <si>
    <t>31886736_FELE154</t>
  </si>
  <si>
    <t>31886736_FELE155</t>
  </si>
  <si>
    <t>31886736_FELE161</t>
  </si>
  <si>
    <t>31886736_FELE178</t>
  </si>
  <si>
    <t>31886736_FELE214</t>
  </si>
  <si>
    <t>31886736_FELE215</t>
  </si>
  <si>
    <t>31886736_FELE216</t>
  </si>
  <si>
    <t>31886736_FELE217</t>
  </si>
  <si>
    <t>31886736_FELE218</t>
  </si>
  <si>
    <t>31886736_FELE230</t>
  </si>
  <si>
    <t>31886736_FELE232</t>
  </si>
  <si>
    <t>31886736_FELE233</t>
  </si>
  <si>
    <t>31886736_FELE234</t>
  </si>
  <si>
    <t>31886736_FELE235</t>
  </si>
  <si>
    <t>31886736_FELE237</t>
  </si>
  <si>
    <t>31886736_FELE243</t>
  </si>
  <si>
    <t>31886736_FELE244</t>
  </si>
  <si>
    <t>31886736_FELE245</t>
  </si>
  <si>
    <t>31886736_FELE258</t>
  </si>
  <si>
    <t>31886736_FELE285</t>
  </si>
  <si>
    <t>31886736_FELE295</t>
  </si>
  <si>
    <t>31886736_FELE299</t>
  </si>
  <si>
    <t>31886736_FELE306</t>
  </si>
  <si>
    <t>31886736_FELE323</t>
  </si>
  <si>
    <t>31886736_FELE328</t>
  </si>
  <si>
    <t>31886736_FELE348</t>
  </si>
  <si>
    <t>31886736_FELE378</t>
  </si>
  <si>
    <t>31886736_FELE386</t>
  </si>
  <si>
    <t>31886736_FELE388</t>
  </si>
  <si>
    <t>31886736_FELE422</t>
  </si>
  <si>
    <t>31886736_FELE434</t>
  </si>
  <si>
    <t>31886736_FELE435</t>
  </si>
  <si>
    <t>31886736_FELE436</t>
  </si>
  <si>
    <t>31886736_FELE438</t>
  </si>
  <si>
    <t>31886736_FELE439</t>
  </si>
  <si>
    <t>31886736_FELE440</t>
  </si>
  <si>
    <t>31886736_FELE441</t>
  </si>
  <si>
    <t>31886736_FELE442</t>
  </si>
  <si>
    <t>31886736_FELE443</t>
  </si>
  <si>
    <t>Finalizada</t>
  </si>
  <si>
    <t>Devuelta</t>
  </si>
  <si>
    <t>31886736_FELE570</t>
  </si>
  <si>
    <t>31886736_FELE580</t>
  </si>
  <si>
    <t>31886736_FELE588</t>
  </si>
  <si>
    <t>31886736_FELE589</t>
  </si>
  <si>
    <t>31886736_FELE590</t>
  </si>
  <si>
    <t>31886736_FELE591</t>
  </si>
  <si>
    <t>31886736_FELE592</t>
  </si>
  <si>
    <t>31886736_FELE597</t>
  </si>
  <si>
    <t>31886736_FELE599</t>
  </si>
  <si>
    <t>31886736_FELE600</t>
  </si>
  <si>
    <t>31886736_FELE601</t>
  </si>
  <si>
    <t>31886736_FELE602</t>
  </si>
  <si>
    <t>31886736_FELE603</t>
  </si>
  <si>
    <t>31886736_FELE605</t>
  </si>
  <si>
    <t>31886736_FELE606</t>
  </si>
  <si>
    <t>31886736_FELE607</t>
  </si>
  <si>
    <t>31886736_FELE608</t>
  </si>
  <si>
    <t>31886736_FELE609</t>
  </si>
  <si>
    <t>31886736_FELE610</t>
  </si>
  <si>
    <t>31886736_FELE611</t>
  </si>
  <si>
    <t>31886736_FELE614</t>
  </si>
  <si>
    <t>31886736_FELE618</t>
  </si>
  <si>
    <t>31886736_FELE619</t>
  </si>
  <si>
    <t>31886736_FELE620</t>
  </si>
  <si>
    <t>31886736_FELE621</t>
  </si>
  <si>
    <t>Valor Tota Bruto</t>
  </si>
  <si>
    <t>Valor Devolucion</t>
  </si>
  <si>
    <t>Valor Radicado</t>
  </si>
  <si>
    <t>Valor Glosa Aceptada</t>
  </si>
  <si>
    <t>Valor Nota Credito</t>
  </si>
  <si>
    <t>Valor Glosa Pendiente</t>
  </si>
  <si>
    <t>Valor Pagar</t>
  </si>
  <si>
    <t>Observacion objeccion</t>
  </si>
  <si>
    <t>Tipificación objeccion</t>
  </si>
  <si>
    <t>Por pagar SAP</t>
  </si>
  <si>
    <t>P. abiertas doc</t>
  </si>
  <si>
    <t>Estado de Factura EPS Junio 30</t>
  </si>
  <si>
    <t>FACTURA CANCELADA</t>
  </si>
  <si>
    <t>FACTURA GLOSA CERRADA POR EXTEMPORANEIDAD</t>
  </si>
  <si>
    <t>FACTURA DEVUELTA</t>
  </si>
  <si>
    <t>FACTURA PENDIENTE EN PROGRAMACION DE PAGO</t>
  </si>
  <si>
    <t>Valor compensacion SAP</t>
  </si>
  <si>
    <t>Retencion</t>
  </si>
  <si>
    <t xml:space="preserve">Doc compensacion </t>
  </si>
  <si>
    <t>Fecha de compensacion</t>
  </si>
  <si>
    <t>Fecha de corte</t>
  </si>
  <si>
    <t>27.05.2020</t>
  </si>
  <si>
    <t>30.06.2020</t>
  </si>
  <si>
    <t>27.07.2020</t>
  </si>
  <si>
    <t>20.08.2020</t>
  </si>
  <si>
    <t>07.09.2020</t>
  </si>
  <si>
    <t>29.07.2022</t>
  </si>
  <si>
    <t>07.07.2021</t>
  </si>
  <si>
    <t>17.08.2021</t>
  </si>
  <si>
    <t>31.08.2021</t>
  </si>
  <si>
    <t>31.10.2021</t>
  </si>
  <si>
    <t>30.11.2021</t>
  </si>
  <si>
    <t>31.01.2022</t>
  </si>
  <si>
    <t>28.02.2022</t>
  </si>
  <si>
    <t>31.12.2021</t>
  </si>
  <si>
    <t>26.04.2022</t>
  </si>
  <si>
    <t>31.03.2022</t>
  </si>
  <si>
    <t>25.08.2022</t>
  </si>
  <si>
    <t>30.07.2022</t>
  </si>
  <si>
    <t>31.12.2022</t>
  </si>
  <si>
    <t>31.10.2022</t>
  </si>
  <si>
    <t>19.02.2024</t>
  </si>
  <si>
    <t>28.02.2023</t>
  </si>
  <si>
    <t>25.04.2023</t>
  </si>
  <si>
    <t>20.04.2023</t>
  </si>
  <si>
    <t>23.08.2023</t>
  </si>
  <si>
    <t>22.08.2023</t>
  </si>
  <si>
    <t>16.05.2024</t>
  </si>
  <si>
    <t>30.05.2024</t>
  </si>
  <si>
    <t>22.04.2022</t>
  </si>
  <si>
    <t>17.07.2024</t>
  </si>
  <si>
    <t>Se devuelve factura radican FELE422 y anexan soportes de la factura FELE424</t>
  </si>
  <si>
    <t>Se devuelve factura la autorizacion 231103360611123  esta ya cancelada con la factura FELE438. se valida soportes de junio 2023 enviaron esa misma aut y ya se cancelo. no se puede pagar en la factura FELE 439</t>
  </si>
  <si>
    <t>SOPORTES</t>
  </si>
  <si>
    <t>AUTORIZACION</t>
  </si>
  <si>
    <t>Total general</t>
  </si>
  <si>
    <t xml:space="preserve">Cant. Facturas </t>
  </si>
  <si>
    <t xml:space="preserve">Saldo IPS </t>
  </si>
  <si>
    <t>Tipificación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</si>
  <si>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</si>
  <si>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</si>
  <si>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</si>
  <si>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</si>
  <si>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</si>
  <si>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</si>
  <si>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</si>
  <si>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</si>
  <si>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</si>
  <si>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</si>
  <si>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</si>
  <si>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</si>
  <si>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</si>
  <si>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</si>
  <si>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</si>
  <si>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</si>
  <si>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</si>
  <si>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</si>
  <si>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</si>
  <si>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</si>
  <si>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</si>
  <si>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</si>
  <si>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</si>
  <si>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</si>
  <si>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</si>
  <si>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MARIA MERCEDES NARANJO VERGARA</t>
  </si>
  <si>
    <t>NIT: 31886736</t>
  </si>
  <si>
    <t>Santiago de Cali, Julio 30 del 2024</t>
  </si>
  <si>
    <t>Con Corte al dia: 30/06/2024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</si>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</sst>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&quot;$&quot;#,##0;[Red]\-&quot;$&quot;#,##0"/>
    <numFmt numFmtId="165" formatCode="_-&quot;$&quot;* #,##0_-;\-&quot;$&quot;* #,##0_-;_-&quot;$&quot;* &quot;-&quot;_-;_-@_-"/>
    <numFmt numFmtId="166" formatCode="_(&quot;$&quot;\ * #,##0_);_(&quot;$&quot;\ * \(#,##0\);_(&quot;$&quot;\ * &quot;-&quot;_);_(@_)"/>
    <numFmt numFmtId="167" formatCode="&quot;$&quot;#,##0"/>
    <numFmt numFmtId="169" formatCode="_-* #,##0_-;\-* #,##0_-;_-* &quot;-&quot;??_-;_-@_-"/>
    <numFmt numFmtId="172" formatCode="[$-240A]d&quot; de &quot;mmmm&quot; de &quot;yyyy;@"/>
    <numFmt numFmtId="173" formatCode="_-* #,##0.00\ _€_-;\-* #,##0.00\ _€_-;_-* &quot;-&quot;??\ _€_-;_-@_-"/>
    <numFmt numFmtId="174" formatCode="_-* #,##0\ _€_-;\-* #,##0\ _€_-;_-* &quot;-&quot;??\ _€_-;_-@_-"/>
    <numFmt numFmtId="175" formatCode="_-&quot;$&quot;\ * #,##0_-;\-&quot;$&quot;\ * #,##0_-;_-&quot;$&quot;\ * &quot;-&quot;??_-;_-@_-"/>
    <numFmt numFmtId="176" formatCode="&quot;$&quot;\ #,##0;[Red]&quot;$&quot;\ #,##0"/>
    <numFmt numFmtId="177" formatCode="[$$-240A]\ #,##0;\-[$$-240A]\ #,##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8" fillId="0" borderId="0"/>
    <xf numFmtId="173" fontId="4" fillId="0" borderId="0" applyFont="0" applyFill="0" applyBorder="0" applyAlignment="0" applyProtection="0"/>
  </cellStyleXfs>
  <cellXfs count="158">
    <xf numFmtId="0" fontId="0" fillId="0" borderId="0" xfId="0"/>
    <xf numFmtId="0" fontId="1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6" fillId="2" borderId="1" xfId="0" applyFont="1" applyFill="1" applyBorder="1"/>
    <xf numFmtId="14" fontId="6" fillId="2" borderId="1" xfId="0" applyNumberFormat="1" applyFont="1" applyFill="1" applyBorder="1"/>
    <xf numFmtId="165" fontId="6" fillId="2" borderId="1" xfId="0" applyNumberFormat="1" applyFont="1" applyFill="1" applyBorder="1"/>
    <xf numFmtId="165" fontId="6" fillId="0" borderId="1" xfId="0" applyNumberFormat="1" applyFont="1" applyBorder="1"/>
    <xf numFmtId="0" fontId="6" fillId="2" borderId="1" xfId="0" applyFont="1" applyFill="1" applyBorder="1" applyAlignment="1">
      <alignment horizontal="center"/>
    </xf>
    <xf numFmtId="14" fontId="6" fillId="0" borderId="1" xfId="0" applyNumberFormat="1" applyFont="1" applyBorder="1"/>
    <xf numFmtId="0" fontId="6" fillId="0" borderId="1" xfId="0" applyFont="1" applyBorder="1" applyAlignment="1">
      <alignment horizontal="right"/>
    </xf>
    <xf numFmtId="0" fontId="6" fillId="0" borderId="1" xfId="0" applyFont="1" applyFill="1" applyBorder="1" applyAlignment="1">
      <alignment horizontal="right"/>
    </xf>
    <xf numFmtId="14" fontId="6" fillId="0" borderId="1" xfId="0" applyNumberFormat="1" applyFont="1" applyFill="1" applyBorder="1"/>
    <xf numFmtId="165" fontId="6" fillId="0" borderId="1" xfId="0" applyNumberFormat="1" applyFont="1" applyFill="1" applyBorder="1"/>
    <xf numFmtId="14" fontId="6" fillId="0" borderId="1" xfId="1" applyNumberFormat="1" applyFont="1" applyBorder="1"/>
    <xf numFmtId="165" fontId="6" fillId="0" borderId="1" xfId="1" applyNumberFormat="1" applyFont="1" applyBorder="1"/>
    <xf numFmtId="0" fontId="6" fillId="0" borderId="1" xfId="0" applyFont="1" applyFill="1" applyBorder="1"/>
    <xf numFmtId="165" fontId="6" fillId="2" borderId="1" xfId="0" applyNumberFormat="1" applyFont="1" applyFill="1" applyBorder="1" applyAlignment="1">
      <alignment horizontal="right"/>
    </xf>
    <xf numFmtId="164" fontId="6" fillId="2" borderId="1" xfId="0" applyNumberFormat="1" applyFont="1" applyFill="1" applyBorder="1"/>
    <xf numFmtId="167" fontId="6" fillId="2" borderId="1" xfId="0" applyNumberFormat="1" applyFont="1" applyFill="1" applyBorder="1"/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/>
    <xf numFmtId="0" fontId="0" fillId="2" borderId="1" xfId="0" applyFont="1" applyFill="1" applyBorder="1"/>
    <xf numFmtId="14" fontId="0" fillId="2" borderId="1" xfId="0" applyNumberFormat="1" applyFont="1" applyFill="1" applyBorder="1"/>
    <xf numFmtId="0" fontId="0" fillId="2" borderId="1" xfId="0" applyFont="1" applyFill="1" applyBorder="1" applyAlignment="1">
      <alignment horizontal="center"/>
    </xf>
    <xf numFmtId="14" fontId="0" fillId="0" borderId="1" xfId="0" applyNumberFormat="1" applyFont="1" applyBorder="1"/>
    <xf numFmtId="0" fontId="0" fillId="0" borderId="1" xfId="0" applyFont="1" applyBorder="1" applyAlignment="1">
      <alignment horizontal="right"/>
    </xf>
    <xf numFmtId="0" fontId="0" fillId="0" borderId="1" xfId="0" applyFont="1" applyFill="1" applyBorder="1" applyAlignment="1">
      <alignment horizontal="right"/>
    </xf>
    <xf numFmtId="14" fontId="0" fillId="0" borderId="1" xfId="0" applyNumberFormat="1" applyFont="1" applyFill="1" applyBorder="1"/>
    <xf numFmtId="14" fontId="0" fillId="0" borderId="1" xfId="1" applyNumberFormat="1" applyFont="1" applyBorder="1"/>
    <xf numFmtId="0" fontId="0" fillId="0" borderId="1" xfId="0" applyFont="1" applyFill="1" applyBorder="1"/>
    <xf numFmtId="169" fontId="1" fillId="0" borderId="1" xfId="2" applyNumberFormat="1" applyFont="1" applyBorder="1" applyAlignment="1">
      <alignment horizontal="center" vertical="center" wrapText="1"/>
    </xf>
    <xf numFmtId="169" fontId="0" fillId="2" borderId="1" xfId="2" applyNumberFormat="1" applyFont="1" applyFill="1" applyBorder="1"/>
    <xf numFmtId="169" fontId="0" fillId="0" borderId="1" xfId="2" applyNumberFormat="1" applyFont="1" applyBorder="1"/>
    <xf numFmtId="169" fontId="0" fillId="0" borderId="1" xfId="2" applyNumberFormat="1" applyFont="1" applyFill="1" applyBorder="1"/>
    <xf numFmtId="169" fontId="0" fillId="2" borderId="1" xfId="2" applyNumberFormat="1" applyFont="1" applyFill="1" applyBorder="1" applyAlignment="1">
      <alignment horizontal="right"/>
    </xf>
    <xf numFmtId="169" fontId="0" fillId="0" borderId="0" xfId="2" applyNumberFormat="1" applyFont="1"/>
    <xf numFmtId="0" fontId="1" fillId="3" borderId="1" xfId="0" applyFont="1" applyFill="1" applyBorder="1" applyAlignment="1">
      <alignment horizontal="center" vertical="center" wrapText="1"/>
    </xf>
    <xf numFmtId="0" fontId="0" fillId="2" borderId="1" xfId="0" applyNumberFormat="1" applyFont="1" applyFill="1" applyBorder="1"/>
    <xf numFmtId="0" fontId="1" fillId="4" borderId="1" xfId="0" applyFont="1" applyFill="1" applyBorder="1" applyAlignment="1">
      <alignment horizontal="center" vertical="center" wrapText="1"/>
    </xf>
    <xf numFmtId="169" fontId="1" fillId="0" borderId="0" xfId="2" applyNumberFormat="1" applyFont="1"/>
    <xf numFmtId="169" fontId="1" fillId="4" borderId="1" xfId="2" applyNumberFormat="1" applyFont="1" applyFill="1" applyBorder="1" applyAlignment="1">
      <alignment horizontal="center" vertical="center" wrapText="1"/>
    </xf>
    <xf numFmtId="169" fontId="1" fillId="5" borderId="1" xfId="2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69" fontId="7" fillId="0" borderId="1" xfId="2" applyNumberFormat="1" applyFont="1" applyBorder="1" applyAlignment="1">
      <alignment horizontal="center" vertical="center" wrapText="1"/>
    </xf>
    <xf numFmtId="169" fontId="7" fillId="7" borderId="1" xfId="2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9" fontId="1" fillId="8" borderId="1" xfId="2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14" fontId="1" fillId="8" borderId="1" xfId="0" applyNumberFormat="1" applyFont="1" applyFill="1" applyBorder="1" applyAlignment="1">
      <alignment horizontal="center" vertical="center" wrapText="1"/>
    </xf>
    <xf numFmtId="169" fontId="1" fillId="9" borderId="1" xfId="2" applyNumberFormat="1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14" fontId="1" fillId="9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4" fontId="0" fillId="0" borderId="0" xfId="0" applyNumberFormat="1" applyFont="1"/>
    <xf numFmtId="0" fontId="0" fillId="0" borderId="1" xfId="0" applyBorder="1"/>
    <xf numFmtId="0" fontId="0" fillId="0" borderId="0" xfId="0" applyAlignment="1">
      <alignment horizontal="center" vertical="center"/>
    </xf>
    <xf numFmtId="169" fontId="0" fillId="0" borderId="6" xfId="2" applyNumberFormat="1" applyFont="1" applyBorder="1"/>
    <xf numFmtId="169" fontId="0" fillId="0" borderId="8" xfId="2" applyNumberFormat="1" applyFont="1" applyBorder="1"/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3" xfId="0" applyNumberFormat="1" applyBorder="1" applyAlignment="1">
      <alignment horizontal="center" vertical="center"/>
    </xf>
    <xf numFmtId="0" fontId="0" fillId="0" borderId="3" xfId="0" pivotButton="1" applyBorder="1"/>
    <xf numFmtId="0" fontId="0" fillId="0" borderId="3" xfId="0" applyBorder="1" applyAlignment="1">
      <alignment horizontal="center" vertical="center"/>
    </xf>
    <xf numFmtId="169" fontId="0" fillId="0" borderId="15" xfId="2" applyNumberFormat="1" applyFont="1" applyBorder="1"/>
    <xf numFmtId="0" fontId="0" fillId="0" borderId="3" xfId="0" applyBorder="1" applyAlignment="1">
      <alignment horizontal="left"/>
    </xf>
    <xf numFmtId="0" fontId="0" fillId="0" borderId="3" xfId="0" applyNumberFormat="1" applyBorder="1" applyAlignment="1">
      <alignment horizontal="center" vertical="center"/>
    </xf>
    <xf numFmtId="0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left"/>
    </xf>
    <xf numFmtId="0" fontId="9" fillId="0" borderId="0" xfId="4" applyFont="1"/>
    <xf numFmtId="0" fontId="9" fillId="0" borderId="4" xfId="4" applyFont="1" applyBorder="1" applyAlignment="1">
      <alignment horizontal="centerContinuous"/>
    </xf>
    <xf numFmtId="0" fontId="9" fillId="0" borderId="6" xfId="4" applyFont="1" applyBorder="1" applyAlignment="1">
      <alignment horizontal="centerContinuous"/>
    </xf>
    <xf numFmtId="0" fontId="10" fillId="0" borderId="4" xfId="4" applyFont="1" applyBorder="1" applyAlignment="1">
      <alignment horizontal="centerContinuous" vertical="center"/>
    </xf>
    <xf numFmtId="0" fontId="10" fillId="0" borderId="5" xfId="4" applyFont="1" applyBorder="1" applyAlignment="1">
      <alignment horizontal="centerContinuous" vertical="center"/>
    </xf>
    <xf numFmtId="0" fontId="10" fillId="0" borderId="6" xfId="4" applyFont="1" applyBorder="1" applyAlignment="1">
      <alignment horizontal="centerContinuous" vertical="center"/>
    </xf>
    <xf numFmtId="0" fontId="10" fillId="0" borderId="12" xfId="4" applyFont="1" applyBorder="1" applyAlignment="1">
      <alignment horizontal="centerContinuous" vertical="center"/>
    </xf>
    <xf numFmtId="0" fontId="9" fillId="0" borderId="7" xfId="4" applyFont="1" applyBorder="1" applyAlignment="1">
      <alignment horizontal="centerContinuous"/>
    </xf>
    <xf numFmtId="0" fontId="9" fillId="0" borderId="8" xfId="4" applyFont="1" applyBorder="1" applyAlignment="1">
      <alignment horizontal="centerContinuous"/>
    </xf>
    <xf numFmtId="0" fontId="10" fillId="0" borderId="9" xfId="4" applyFont="1" applyBorder="1" applyAlignment="1">
      <alignment horizontal="centerContinuous" vertical="center"/>
    </xf>
    <xf numFmtId="0" fontId="10" fillId="0" borderId="10" xfId="4" applyFont="1" applyBorder="1" applyAlignment="1">
      <alignment horizontal="centerContinuous" vertical="center"/>
    </xf>
    <xf numFmtId="0" fontId="10" fillId="0" borderId="11" xfId="4" applyFont="1" applyBorder="1" applyAlignment="1">
      <alignment horizontal="centerContinuous" vertical="center"/>
    </xf>
    <xf numFmtId="0" fontId="10" fillId="0" borderId="14" xfId="4" applyFont="1" applyBorder="1" applyAlignment="1">
      <alignment horizontal="centerContinuous" vertical="center"/>
    </xf>
    <xf numFmtId="0" fontId="10" fillId="0" borderId="7" xfId="4" applyFont="1" applyBorder="1" applyAlignment="1">
      <alignment horizontal="centerContinuous" vertical="center"/>
    </xf>
    <xf numFmtId="0" fontId="10" fillId="0" borderId="0" xfId="4" applyFont="1" applyAlignment="1">
      <alignment horizontal="centerContinuous" vertical="center"/>
    </xf>
    <xf numFmtId="0" fontId="10" fillId="0" borderId="8" xfId="4" applyFont="1" applyBorder="1" applyAlignment="1">
      <alignment horizontal="centerContinuous" vertical="center"/>
    </xf>
    <xf numFmtId="0" fontId="10" fillId="0" borderId="13" xfId="4" applyFont="1" applyBorder="1" applyAlignment="1">
      <alignment horizontal="centerContinuous" vertical="center"/>
    </xf>
    <xf numFmtId="0" fontId="9" fillId="0" borderId="9" xfId="4" applyFont="1" applyBorder="1" applyAlignment="1">
      <alignment horizontal="centerContinuous"/>
    </xf>
    <xf numFmtId="0" fontId="9" fillId="0" borderId="11" xfId="4" applyFont="1" applyBorder="1" applyAlignment="1">
      <alignment horizontal="centerContinuous"/>
    </xf>
    <xf numFmtId="0" fontId="9" fillId="0" borderId="7" xfId="4" applyFont="1" applyBorder="1"/>
    <xf numFmtId="0" fontId="9" fillId="0" borderId="8" xfId="4" applyFont="1" applyBorder="1"/>
    <xf numFmtId="0" fontId="10" fillId="0" borderId="0" xfId="4" applyFont="1"/>
    <xf numFmtId="14" fontId="9" fillId="0" borderId="0" xfId="4" applyNumberFormat="1" applyFont="1"/>
    <xf numFmtId="172" fontId="9" fillId="0" borderId="0" xfId="4" applyNumberFormat="1" applyFont="1"/>
    <xf numFmtId="0" fontId="8" fillId="0" borderId="0" xfId="4" applyFont="1"/>
    <xf numFmtId="14" fontId="9" fillId="0" borderId="0" xfId="4" applyNumberFormat="1" applyFont="1" applyAlignment="1">
      <alignment horizontal="left"/>
    </xf>
    <xf numFmtId="0" fontId="11" fillId="0" borderId="0" xfId="4" applyFont="1" applyAlignment="1">
      <alignment horizontal="center"/>
    </xf>
    <xf numFmtId="174" fontId="11" fillId="0" borderId="0" xfId="5" applyNumberFormat="1" applyFont="1" applyAlignment="1">
      <alignment horizontal="center"/>
    </xf>
    <xf numFmtId="175" fontId="11" fillId="0" borderId="0" xfId="3" applyNumberFormat="1" applyFont="1" applyAlignment="1">
      <alignment horizontal="right"/>
    </xf>
    <xf numFmtId="175" fontId="9" fillId="0" borderId="0" xfId="3" applyNumberFormat="1" applyFont="1"/>
    <xf numFmtId="174" fontId="8" fillId="0" borderId="0" xfId="5" applyNumberFormat="1" applyFont="1" applyAlignment="1">
      <alignment horizontal="center"/>
    </xf>
    <xf numFmtId="175" fontId="8" fillId="0" borderId="0" xfId="3" applyNumberFormat="1" applyFont="1" applyAlignment="1">
      <alignment horizontal="right"/>
    </xf>
    <xf numFmtId="174" fontId="9" fillId="0" borderId="0" xfId="5" applyNumberFormat="1" applyFont="1" applyAlignment="1">
      <alignment horizontal="center"/>
    </xf>
    <xf numFmtId="175" fontId="9" fillId="0" borderId="0" xfId="3" applyNumberFormat="1" applyFont="1" applyAlignment="1">
      <alignment horizontal="right"/>
    </xf>
    <xf numFmtId="175" fontId="9" fillId="0" borderId="0" xfId="4" applyNumberFormat="1" applyFont="1"/>
    <xf numFmtId="174" fontId="9" fillId="0" borderId="10" xfId="5" applyNumberFormat="1" applyFont="1" applyBorder="1" applyAlignment="1">
      <alignment horizontal="center"/>
    </xf>
    <xf numFmtId="175" fontId="9" fillId="0" borderId="10" xfId="3" applyNumberFormat="1" applyFont="1" applyBorder="1" applyAlignment="1">
      <alignment horizontal="right"/>
    </xf>
    <xf numFmtId="174" fontId="10" fillId="0" borderId="0" xfId="3" applyNumberFormat="1" applyFont="1" applyAlignment="1">
      <alignment horizontal="right"/>
    </xf>
    <xf numFmtId="175" fontId="10" fillId="0" borderId="0" xfId="3" applyNumberFormat="1" applyFont="1" applyAlignment="1">
      <alignment horizontal="right"/>
    </xf>
    <xf numFmtId="0" fontId="11" fillId="0" borderId="0" xfId="4" applyFont="1"/>
    <xf numFmtId="174" fontId="8" fillId="0" borderId="10" xfId="5" applyNumberFormat="1" applyFont="1" applyBorder="1" applyAlignment="1">
      <alignment horizontal="center"/>
    </xf>
    <xf numFmtId="175" fontId="8" fillId="0" borderId="10" xfId="3" applyNumberFormat="1" applyFont="1" applyBorder="1" applyAlignment="1">
      <alignment horizontal="right"/>
    </xf>
    <xf numFmtId="0" fontId="8" fillId="0" borderId="8" xfId="4" applyFont="1" applyBorder="1"/>
    <xf numFmtId="174" fontId="8" fillId="0" borderId="0" xfId="3" applyNumberFormat="1" applyFont="1" applyAlignment="1">
      <alignment horizontal="right"/>
    </xf>
    <xf numFmtId="174" fontId="11" fillId="0" borderId="16" xfId="5" applyNumberFormat="1" applyFont="1" applyBorder="1" applyAlignment="1">
      <alignment horizontal="center"/>
    </xf>
    <xf numFmtId="175" fontId="11" fillId="0" borderId="16" xfId="3" applyNumberFormat="1" applyFont="1" applyBorder="1" applyAlignment="1">
      <alignment horizontal="right"/>
    </xf>
    <xf numFmtId="176" fontId="8" fillId="0" borderId="0" xfId="4" applyNumberFormat="1" applyFont="1"/>
    <xf numFmtId="173" fontId="8" fillId="0" borderId="0" xfId="5" applyFont="1"/>
    <xf numFmtId="175" fontId="8" fillId="0" borderId="0" xfId="3" applyNumberFormat="1" applyFont="1"/>
    <xf numFmtId="176" fontId="11" fillId="0" borderId="10" xfId="4" applyNumberFormat="1" applyFont="1" applyBorder="1"/>
    <xf numFmtId="176" fontId="8" fillId="0" borderId="10" xfId="4" applyNumberFormat="1" applyFont="1" applyBorder="1"/>
    <xf numFmtId="173" fontId="11" fillId="0" borderId="10" xfId="5" applyFont="1" applyBorder="1"/>
    <xf numFmtId="175" fontId="8" fillId="0" borderId="10" xfId="3" applyNumberFormat="1" applyFont="1" applyBorder="1"/>
    <xf numFmtId="176" fontId="11" fillId="0" borderId="0" xfId="4" applyNumberFormat="1" applyFont="1"/>
    <xf numFmtId="0" fontId="12" fillId="0" borderId="0" xfId="4" applyFont="1" applyAlignment="1">
      <alignment horizontal="center" vertical="center" wrapText="1"/>
    </xf>
    <xf numFmtId="0" fontId="9" fillId="0" borderId="9" xfId="4" applyFont="1" applyBorder="1"/>
    <xf numFmtId="0" fontId="9" fillId="0" borderId="10" xfId="4" applyFont="1" applyBorder="1"/>
    <xf numFmtId="176" fontId="9" fillId="0" borderId="10" xfId="4" applyNumberFormat="1" applyFont="1" applyBorder="1"/>
    <xf numFmtId="0" fontId="9" fillId="0" borderId="11" xfId="4" applyFont="1" applyBorder="1"/>
    <xf numFmtId="0" fontId="8" fillId="0" borderId="4" xfId="4" applyFont="1" applyBorder="1" applyAlignment="1">
      <alignment horizontal="center"/>
    </xf>
    <xf numFmtId="0" fontId="8" fillId="0" borderId="6" xfId="4" applyFont="1" applyBorder="1" applyAlignment="1">
      <alignment horizontal="center"/>
    </xf>
    <xf numFmtId="0" fontId="11" fillId="0" borderId="4" xfId="4" applyFont="1" applyBorder="1" applyAlignment="1">
      <alignment horizontal="center" vertical="center"/>
    </xf>
    <xf numFmtId="0" fontId="11" fillId="0" borderId="5" xfId="4" applyFont="1" applyBorder="1" applyAlignment="1">
      <alignment horizontal="center" vertical="center"/>
    </xf>
    <xf numFmtId="0" fontId="11" fillId="0" borderId="6" xfId="4" applyFont="1" applyBorder="1" applyAlignment="1">
      <alignment horizontal="center" vertical="center"/>
    </xf>
    <xf numFmtId="0" fontId="11" fillId="0" borderId="12" xfId="4" applyFont="1" applyBorder="1" applyAlignment="1">
      <alignment horizontal="center" vertical="center"/>
    </xf>
    <xf numFmtId="0" fontId="8" fillId="0" borderId="9" xfId="4" applyFont="1" applyBorder="1" applyAlignment="1">
      <alignment horizontal="center"/>
    </xf>
    <xf numFmtId="0" fontId="8" fillId="0" borderId="11" xfId="4" applyFont="1" applyBorder="1" applyAlignment="1">
      <alignment horizontal="center"/>
    </xf>
    <xf numFmtId="0" fontId="11" fillId="0" borderId="17" xfId="4" applyFont="1" applyBorder="1" applyAlignment="1">
      <alignment horizontal="center" vertical="center" wrapText="1"/>
    </xf>
    <xf numFmtId="0" fontId="11" fillId="0" borderId="18" xfId="4" applyFont="1" applyBorder="1" applyAlignment="1">
      <alignment horizontal="center" vertical="center" wrapText="1"/>
    </xf>
    <xf numFmtId="0" fontId="11" fillId="0" borderId="15" xfId="4" applyFont="1" applyBorder="1" applyAlignment="1">
      <alignment horizontal="center" vertical="center" wrapText="1"/>
    </xf>
    <xf numFmtId="0" fontId="11" fillId="0" borderId="3" xfId="4" applyFont="1" applyBorder="1" applyAlignment="1">
      <alignment horizontal="center" vertical="center"/>
    </xf>
    <xf numFmtId="0" fontId="8" fillId="0" borderId="7" xfId="4" applyFont="1" applyBorder="1"/>
    <xf numFmtId="172" fontId="8" fillId="0" borderId="0" xfId="4" applyNumberFormat="1" applyFont="1"/>
    <xf numFmtId="14" fontId="8" fillId="0" borderId="0" xfId="4" applyNumberFormat="1" applyFont="1"/>
    <xf numFmtId="14" fontId="8" fillId="0" borderId="0" xfId="4" applyNumberFormat="1" applyFont="1" applyAlignment="1">
      <alignment horizontal="left"/>
    </xf>
    <xf numFmtId="169" fontId="11" fillId="0" borderId="0" xfId="2" applyNumberFormat="1" applyFont="1"/>
    <xf numFmtId="177" fontId="11" fillId="0" borderId="0" xfId="2" applyNumberFormat="1" applyFont="1" applyAlignment="1">
      <alignment horizontal="right"/>
    </xf>
    <xf numFmtId="169" fontId="8" fillId="0" borderId="0" xfId="2" applyNumberFormat="1" applyFont="1" applyAlignment="1">
      <alignment horizontal="center"/>
    </xf>
    <xf numFmtId="177" fontId="8" fillId="0" borderId="0" xfId="2" applyNumberFormat="1" applyFont="1" applyAlignment="1">
      <alignment horizontal="right"/>
    </xf>
    <xf numFmtId="169" fontId="8" fillId="0" borderId="2" xfId="2" applyNumberFormat="1" applyFont="1" applyBorder="1" applyAlignment="1">
      <alignment horizontal="center"/>
    </xf>
    <xf numFmtId="177" fontId="8" fillId="0" borderId="2" xfId="2" applyNumberFormat="1" applyFont="1" applyBorder="1" applyAlignment="1">
      <alignment horizontal="right"/>
    </xf>
    <xf numFmtId="169" fontId="8" fillId="0" borderId="16" xfId="2" applyNumberFormat="1" applyFont="1" applyBorder="1" applyAlignment="1">
      <alignment horizontal="center"/>
    </xf>
    <xf numFmtId="177" fontId="8" fillId="0" borderId="16" xfId="2" applyNumberFormat="1" applyFont="1" applyBorder="1" applyAlignment="1">
      <alignment horizontal="right"/>
    </xf>
    <xf numFmtId="176" fontId="8" fillId="0" borderId="0" xfId="4" applyNumberFormat="1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8" fillId="0" borderId="9" xfId="4" applyFont="1" applyBorder="1"/>
    <xf numFmtId="0" fontId="8" fillId="0" borderId="10" xfId="4" applyFont="1" applyBorder="1"/>
    <xf numFmtId="0" fontId="8" fillId="0" borderId="11" xfId="4" applyFont="1" applyBorder="1"/>
  </cellXfs>
  <cellStyles count="6">
    <cellStyle name="Millares" xfId="2" builtinId="3"/>
    <cellStyle name="Millares 2" xfId="5"/>
    <cellStyle name="Moneda" xfId="3" builtinId="4"/>
    <cellStyle name="Moneda [0] 2 2" xfId="1"/>
    <cellStyle name="Normal" xfId="0" builtinId="0"/>
    <cellStyle name="Normal 2 2" xfId="4"/>
  </cellStyles>
  <dxfs count="21">
    <dxf>
      <numFmt numFmtId="169" formatCode="_-* #,##0_-;\-* #,##0_-;_-* &quot;-&quot;??_-;_-@_-"/>
    </dxf>
    <dxf>
      <numFmt numFmtId="169" formatCode="_-* #,##0_-;\-* #,##0_-;_-* &quot;-&quot;??_-;_-@_-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jimenezp\Desktop\PA%20MAR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 MARIA"/>
    </sheetNames>
    <sheetDataSet>
      <sheetData sheetId="0">
        <row r="1">
          <cell r="D1" t="str">
            <v>llave</v>
          </cell>
          <cell r="E1" t="str">
            <v>Nº doc.</v>
          </cell>
        </row>
        <row r="2">
          <cell r="D2" t="str">
            <v>31886736_FELE570</v>
          </cell>
          <cell r="E2">
            <v>1222383751</v>
          </cell>
        </row>
        <row r="3">
          <cell r="D3" t="str">
            <v>31886736_FELE580</v>
          </cell>
          <cell r="E3">
            <v>1222432546</v>
          </cell>
        </row>
        <row r="4">
          <cell r="D4" t="str">
            <v>31886736_FELE591</v>
          </cell>
          <cell r="E4">
            <v>1222433009</v>
          </cell>
        </row>
        <row r="5">
          <cell r="D5" t="str">
            <v>31886736_FELE592</v>
          </cell>
          <cell r="E5">
            <v>1222433010</v>
          </cell>
        </row>
        <row r="6">
          <cell r="D6" t="str">
            <v>31886736_FELE597</v>
          </cell>
          <cell r="E6">
            <v>1222452796</v>
          </cell>
        </row>
        <row r="7">
          <cell r="D7" t="str">
            <v>31886736_FELE603</v>
          </cell>
          <cell r="E7">
            <v>1222459472</v>
          </cell>
        </row>
        <row r="8">
          <cell r="D8" t="str">
            <v>31886736_FELE602</v>
          </cell>
          <cell r="E8">
            <v>1222459473</v>
          </cell>
        </row>
        <row r="9">
          <cell r="D9" t="str">
            <v>31886736_FELE601</v>
          </cell>
          <cell r="E9">
            <v>1222459474</v>
          </cell>
        </row>
        <row r="10">
          <cell r="D10" t="str">
            <v>31886736_FELE600</v>
          </cell>
          <cell r="E10">
            <v>1222459475</v>
          </cell>
        </row>
        <row r="11">
          <cell r="D11" t="str">
            <v>31886736_FELE607</v>
          </cell>
          <cell r="E11">
            <v>1222468788</v>
          </cell>
        </row>
        <row r="12">
          <cell r="D12" t="str">
            <v>31886736_FELE609</v>
          </cell>
          <cell r="E12">
            <v>1222475022</v>
          </cell>
        </row>
        <row r="13">
          <cell r="D13" t="str">
            <v>31886736_FELE610</v>
          </cell>
          <cell r="E13">
            <v>1222475023</v>
          </cell>
        </row>
        <row r="14">
          <cell r="D14" t="str">
            <v>31886736_FELE611</v>
          </cell>
          <cell r="E14">
            <v>1222475024</v>
          </cell>
        </row>
        <row r="15">
          <cell r="D15" t="str">
            <v>31886736_FELE614</v>
          </cell>
          <cell r="E15">
            <v>1222475025</v>
          </cell>
        </row>
        <row r="16">
          <cell r="D16" t="str">
            <v>31886736_FELE605</v>
          </cell>
          <cell r="E16">
            <v>1222475026</v>
          </cell>
        </row>
        <row r="17">
          <cell r="D17" t="str">
            <v>31886736_FELE606</v>
          </cell>
          <cell r="E17">
            <v>1222475027</v>
          </cell>
        </row>
        <row r="18">
          <cell r="D18" t="str">
            <v>31886736_FELE608</v>
          </cell>
          <cell r="E18">
            <v>1222475028</v>
          </cell>
        </row>
        <row r="19">
          <cell r="D19" t="str">
            <v>31886736_FELE599</v>
          </cell>
          <cell r="E19">
            <v>1222475030</v>
          </cell>
        </row>
        <row r="20">
          <cell r="D20" t="str">
            <v>31886736_FELE621</v>
          </cell>
          <cell r="E20">
            <v>1222477468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03.682172569446" createdVersion="5" refreshedVersion="5" minRefreshableVersion="3" recordCount="79">
  <cacheSource type="worksheet">
    <worksheetSource ref="A2:AO81" sheet="ESTADO DE CADA FACTURA"/>
  </cacheSource>
  <cacheFields count="41">
    <cacheField name="NIT IPS" numFmtId="0">
      <sharedItems containsSemiMixedTypes="0" containsString="0" containsNumber="1" containsInteger="1" minValue="31886736" maxValue="31886736"/>
    </cacheField>
    <cacheField name="Nombre IPS" numFmtId="0">
      <sharedItems/>
    </cacheField>
    <cacheField name="Prefijo Factura" numFmtId="0">
      <sharedItems containsBlank="1"/>
    </cacheField>
    <cacheField name="Numero Factura" numFmtId="0">
      <sharedItems containsSemiMixedTypes="0" containsString="0" containsNumber="1" containsInteger="1" minValue="26" maxValue="2787"/>
    </cacheField>
    <cacheField name="Alf+Fac" numFmtId="0">
      <sharedItems containsMixedTypes="1" containsNumber="1" containsInteger="1" minValue="2754" maxValue="2787"/>
    </cacheField>
    <cacheField name="Llave" numFmtId="0">
      <sharedItems/>
    </cacheField>
    <cacheField name="IPS Fecha factura" numFmtId="14">
      <sharedItems containsSemiMixedTypes="0" containsNonDate="0" containsDate="1" containsString="0" minDate="2020-03-13T00:00:00" maxDate="2024-07-04T00:00:00"/>
    </cacheField>
    <cacheField name="IPS Fecha radicado" numFmtId="14">
      <sharedItems containsSemiMixedTypes="0" containsNonDate="0" containsDate="1" containsString="0" minDate="2020-03-13T00:00:00" maxDate="2024-07-04T00:00:00"/>
    </cacheField>
    <cacheField name="Fecha de radicacion EPS " numFmtId="14">
      <sharedItems containsSemiMixedTypes="0" containsNonDate="0" containsDate="1" containsString="0" minDate="2020-03-13T00:00:00" maxDate="2024-07-03T18:10:43"/>
    </cacheField>
    <cacheField name="IPS Valor Factura" numFmtId="169">
      <sharedItems containsSemiMixedTypes="0" containsString="0" containsNumber="1" containsInteger="1" minValue="76600" maxValue="6414800"/>
    </cacheField>
    <cacheField name="IPS Saldo Factura" numFmtId="169">
      <sharedItems containsSemiMixedTypes="0" containsString="0" containsNumber="1" containsInteger="1" minValue="3400" maxValue="6103700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Estado de Factura EPS Julio 30" numFmtId="0">
      <sharedItems count="4">
        <s v="FACTURA CANCELADA"/>
        <s v="FACTURA GLOSA CERRADA POR EXTEMPORANEIDAD"/>
        <s v="FACTURA DEVUELTA"/>
        <s v="FACTURA PENDIENTE EN PROGRAMACION DE PAGO"/>
      </sharedItems>
    </cacheField>
    <cacheField name="Boxalud" numFmtId="0">
      <sharedItems/>
    </cacheField>
    <cacheField name="Estado de Factura EPS Junio 30" numFmtId="0">
      <sharedItems/>
    </cacheField>
    <cacheField name="Valor Tota Bruto" numFmtId="169">
      <sharedItems containsSemiMixedTypes="0" containsString="0" containsNumber="1" containsInteger="1" minValue="80000" maxValue="6566300"/>
    </cacheField>
    <cacheField name="Valor Devolucion" numFmtId="169">
      <sharedItems containsSemiMixedTypes="0" containsString="0" containsNumber="1" containsInteger="1" minValue="0" maxValue="191400"/>
    </cacheField>
    <cacheField name="Observacion objeccion" numFmtId="169">
      <sharedItems containsBlank="1"/>
    </cacheField>
    <cacheField name="Tipificación objeccion" numFmtId="169">
      <sharedItems containsBlank="1"/>
    </cacheField>
    <cacheField name="Valor Radicado" numFmtId="169">
      <sharedItems containsSemiMixedTypes="0" containsString="0" containsNumber="1" containsInteger="1" minValue="80000" maxValue="6566300"/>
    </cacheField>
    <cacheField name="Valor Glosa Aceptada" numFmtId="169">
      <sharedItems containsSemiMixedTypes="0" containsString="0" containsNumber="1" containsInteger="1" minValue="0" maxValue="194700"/>
    </cacheField>
    <cacheField name="Valor Nota Credito" numFmtId="169">
      <sharedItems containsSemiMixedTypes="0" containsString="0" containsNumber="1" containsInteger="1" minValue="0" maxValue="266300"/>
    </cacheField>
    <cacheField name="Valor Glosa Pendiente" numFmtId="169">
      <sharedItems containsSemiMixedTypes="0" containsString="0" containsNumber="1" containsInteger="1" minValue="0" maxValue="0"/>
    </cacheField>
    <cacheField name="Valor Pagar" numFmtId="169">
      <sharedItems containsSemiMixedTypes="0" containsString="0" containsNumber="1" containsInteger="1" minValue="0" maxValue="6328500"/>
    </cacheField>
    <cacheField name="Por pagar SAP" numFmtId="169">
      <sharedItems containsSemiMixedTypes="0" containsString="0" containsNumber="1" containsInteger="1" minValue="0" maxValue="6300000"/>
    </cacheField>
    <cacheField name="P. abiertas doc" numFmtId="0">
      <sharedItems containsString="0" containsBlank="1" containsNumber="1" containsInteger="1" minValue="1222383751" maxValue="1222477468"/>
    </cacheField>
    <cacheField name="Valor compensacion SAP" numFmtId="169">
      <sharedItems containsSemiMixedTypes="0" containsString="0" containsNumber="1" containsInteger="1" minValue="0" maxValue="5473700"/>
    </cacheField>
    <cacheField name="Retencion" numFmtId="169">
      <sharedItems containsSemiMixedTypes="0" containsString="0" containsNumber="1" containsInteger="1" minValue="0" maxValue="630000"/>
    </cacheField>
    <cacheField name="Doc compensacion " numFmtId="0">
      <sharedItems containsString="0" containsBlank="1" containsNumber="1" containsInteger="1" minValue="2200844147" maxValue="4800059585"/>
    </cacheField>
    <cacheField name="Fecha de compensacion" numFmtId="0">
      <sharedItems containsBlank="1"/>
    </cacheField>
    <cacheField name="Valor compensacion SAP2" numFmtId="169">
      <sharedItems containsSemiMixedTypes="0" containsString="0" containsNumber="1" containsInteger="1" minValue="0" maxValue="3406220"/>
    </cacheField>
    <cacheField name="Retencion2" numFmtId="169">
      <sharedItems containsSemiMixedTypes="0" containsString="0" containsNumber="1" containsInteger="1" minValue="0" maxValue="385280"/>
    </cacheField>
    <cacheField name="Doc compensacion 2" numFmtId="0">
      <sharedItems containsString="0" containsBlank="1" containsNumber="1" containsInteger="1" minValue="2200878801" maxValue="4800058702"/>
    </cacheField>
    <cacheField name="Fecha de compensacion2" numFmtId="14">
      <sharedItems containsNonDate="0" containsDate="1" containsString="0" containsBlank="1" minDate="2020-07-14T00:00:00" maxDate="2023-08-23T00:00:00"/>
    </cacheField>
    <cacheField name="Valor compensacion SAP3" numFmtId="169">
      <sharedItems containsSemiMixedTypes="0" containsString="0" containsNumber="1" containsInteger="1" minValue="0" maxValue="2645706"/>
    </cacheField>
    <cacheField name="Retencion3" numFmtId="0">
      <sharedItems containsString="0" containsBlank="1" containsNumber="1" containsInteger="1" minValue="6400" maxValue="6400"/>
    </cacheField>
    <cacheField name="Doc compensacion 3" numFmtId="0">
      <sharedItems containsString="0" containsBlank="1" containsNumber="1" containsInteger="1" minValue="2201214972" maxValue="2201214972"/>
    </cacheField>
    <cacheField name="Fecha de compensacion3" numFmtId="0">
      <sharedItems containsBlank="1"/>
    </cacheField>
    <cacheField name="Fecha de corte" numFmtId="14">
      <sharedItems containsSemiMixedTypes="0" containsNonDate="0" containsDate="1" containsString="0" minDate="2024-06-30T00:00:00" maxDate="2024-07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9">
  <r>
    <n v="31886736"/>
    <s v="MARIA MERCEDES NARANJO VERGARA"/>
    <m/>
    <n v="2754"/>
    <n v="2754"/>
    <s v="31886736_2754"/>
    <d v="2020-03-13T00:00:00"/>
    <d v="2020-03-13T00:00:00"/>
    <d v="2020-03-13T00:00:00"/>
    <n v="440000"/>
    <n v="18000"/>
    <s v="PRESTACION DE SERVICIOS"/>
    <s v="CALI"/>
    <s v="AMBULATORIO"/>
    <x v="0"/>
    <s v="Finalizada"/>
    <s v="FACTURA CANCELADA"/>
    <n v="440000"/>
    <n v="0"/>
    <m/>
    <m/>
    <n v="440000"/>
    <n v="20000"/>
    <n v="0"/>
    <n v="0"/>
    <n v="420000"/>
    <n v="0"/>
    <m/>
    <n v="18900"/>
    <n v="2100"/>
    <n v="2200844147"/>
    <s v="27.05.2020"/>
    <n v="359100"/>
    <n v="39900"/>
    <m/>
    <m/>
    <n v="0"/>
    <m/>
    <m/>
    <m/>
    <d v="2024-06-30T00:00:00"/>
  </r>
  <r>
    <n v="31886736"/>
    <s v="MARIA MERCEDES NARANJO VERGARA"/>
    <m/>
    <n v="2763"/>
    <n v="2763"/>
    <s v="31886736_2763"/>
    <d v="2020-04-15T00:00:00"/>
    <d v="2020-04-15T00:00:00"/>
    <d v="2020-05-04T00:00:00"/>
    <n v="2033400"/>
    <n v="4660"/>
    <s v="PRESTACION DE SERVICIOS"/>
    <s v="CALI"/>
    <s v="AMBULATORIO"/>
    <x v="0"/>
    <s v="Finalizada"/>
    <s v="FACTURA CANCELADA"/>
    <n v="2080000"/>
    <n v="0"/>
    <m/>
    <m/>
    <n v="2080000"/>
    <n v="0"/>
    <n v="0"/>
    <n v="0"/>
    <n v="2033400"/>
    <n v="0"/>
    <m/>
    <n v="1825400"/>
    <n v="208000"/>
    <n v="2200874841"/>
    <s v="30.06.2020"/>
    <n v="0"/>
    <n v="0"/>
    <m/>
    <m/>
    <n v="0"/>
    <m/>
    <m/>
    <m/>
    <d v="2024-06-30T00:00:00"/>
  </r>
  <r>
    <n v="31886736"/>
    <s v="MARIA MERCEDES NARANJO VERGARA"/>
    <m/>
    <n v="2776"/>
    <n v="2776"/>
    <s v="31886736_2776"/>
    <d v="2020-06-12T00:00:00"/>
    <d v="2020-06-13T00:00:00"/>
    <d v="2020-06-14T00:00:00"/>
    <n v="153400"/>
    <n v="54246"/>
    <s v="PRESTACION DE SERVICIOS"/>
    <s v="CALI"/>
    <s v="AMBULATORIO"/>
    <x v="0"/>
    <s v="Finalizada"/>
    <s v="FACTURA CANCELADA"/>
    <n v="160000"/>
    <n v="0"/>
    <m/>
    <m/>
    <n v="160000"/>
    <n v="0"/>
    <n v="0"/>
    <n v="0"/>
    <n v="153400"/>
    <n v="0"/>
    <m/>
    <n v="53586"/>
    <n v="6240"/>
    <n v="2200883066"/>
    <s v="27.07.2020"/>
    <n v="83814"/>
    <n v="9760"/>
    <n v="2200878801"/>
    <d v="2020-07-14T00:00:00"/>
    <n v="0"/>
    <m/>
    <m/>
    <m/>
    <d v="2024-06-30T00:00:00"/>
  </r>
  <r>
    <n v="31886736"/>
    <s v="MARIA MERCEDES NARANJO VERGARA"/>
    <m/>
    <n v="2777"/>
    <n v="2777"/>
    <s v="31886736_2777"/>
    <d v="2020-06-12T00:00:00"/>
    <d v="2020-06-13T00:00:00"/>
    <d v="2020-06-14T00:00:00"/>
    <n v="220000"/>
    <n v="9900"/>
    <s v="PRESTACION DE SERVICIOS"/>
    <s v="CALI"/>
    <s v="AMBULATORIO"/>
    <x v="0"/>
    <s v="Finalizada"/>
    <s v="FACTURA CANCELADA"/>
    <n v="220000"/>
    <n v="0"/>
    <m/>
    <m/>
    <n v="220000"/>
    <n v="0"/>
    <n v="0"/>
    <n v="0"/>
    <n v="220000"/>
    <n v="0"/>
    <m/>
    <n v="9900"/>
    <n v="1100"/>
    <n v="2200883066"/>
    <s v="27.07.2020"/>
    <n v="188100"/>
    <n v="20900"/>
    <n v="2200878801"/>
    <d v="2020-07-14T00:00:00"/>
    <n v="0"/>
    <m/>
    <m/>
    <m/>
    <d v="2024-06-30T00:00:00"/>
  </r>
  <r>
    <n v="31886736"/>
    <s v="MARIA MERCEDES NARANJO VERGARA"/>
    <m/>
    <n v="2786"/>
    <n v="2786"/>
    <s v="31886736_2786"/>
    <d v="2020-07-15T00:00:00"/>
    <d v="2020-07-15T00:00:00"/>
    <d v="2020-07-16T00:00:00"/>
    <n v="240000"/>
    <n v="6000"/>
    <s v="PRESTACION DE SERVICIOS"/>
    <s v="CALI"/>
    <s v="AMBULATORIO"/>
    <x v="0"/>
    <s v="Finalizada"/>
    <s v="FACTURA CANCELADA"/>
    <n v="240000"/>
    <n v="0"/>
    <m/>
    <m/>
    <n v="240000"/>
    <n v="0"/>
    <n v="0"/>
    <n v="0"/>
    <n v="240000"/>
    <n v="0"/>
    <m/>
    <n v="216000"/>
    <n v="24000"/>
    <n v="2200899464"/>
    <s v="20.08.2020"/>
    <n v="0"/>
    <n v="0"/>
    <m/>
    <m/>
    <n v="0"/>
    <m/>
    <m/>
    <m/>
    <d v="2024-06-30T00:00:00"/>
  </r>
  <r>
    <n v="31886736"/>
    <s v="MARIA MERCEDES NARANJO VERGARA"/>
    <m/>
    <n v="2787"/>
    <n v="2787"/>
    <s v="31886736_2787"/>
    <d v="2020-07-15T00:00:00"/>
    <d v="2020-07-15T00:00:00"/>
    <d v="2020-07-27T00:00:00"/>
    <n v="76700"/>
    <n v="49907"/>
    <s v="PRESTACION DE SERVICIOS"/>
    <s v="CALI"/>
    <s v="AMBULATORIO"/>
    <x v="0"/>
    <s v="Finalizada"/>
    <s v="FACTURA CANCELADA"/>
    <n v="80000"/>
    <n v="0"/>
    <m/>
    <m/>
    <n v="80000"/>
    <n v="0"/>
    <n v="0"/>
    <n v="0"/>
    <n v="76700"/>
    <n v="0"/>
    <m/>
    <n v="26793"/>
    <n v="3120"/>
    <n v="2200915988"/>
    <s v="07.09.2020"/>
    <n v="41907"/>
    <n v="4880"/>
    <n v="2200898867"/>
    <d v="2020-08-13T00:00:00"/>
    <n v="0"/>
    <m/>
    <m/>
    <m/>
    <d v="2024-06-30T00:00:00"/>
  </r>
  <r>
    <n v="31886736"/>
    <s v="MARIA MERCEDES NARANJO VERGARA"/>
    <s v="FELE"/>
    <n v="26"/>
    <s v="FELE26"/>
    <s v="31886736_FELE26"/>
    <d v="2020-11-12T00:00:00"/>
    <d v="2020-11-13T00:00:00"/>
    <d v="2020-11-20T00:00:00"/>
    <n v="1049400"/>
    <n v="203060"/>
    <s v="PRESTACION DE SERVICIOS"/>
    <s v="CALI"/>
    <s v="AMBULATORIO"/>
    <x v="0"/>
    <s v="Finalizada"/>
    <s v="FACTURA CANCELADA"/>
    <n v="1100000"/>
    <n v="0"/>
    <m/>
    <m/>
    <n v="1100000"/>
    <n v="0"/>
    <n v="0"/>
    <n v="0"/>
    <n v="1049400"/>
    <n v="0"/>
    <m/>
    <n v="198000"/>
    <n v="22000"/>
    <n v="2201273744"/>
    <s v="29.07.2022"/>
    <n v="741400"/>
    <n v="88000"/>
    <n v="2200988091"/>
    <d v="2021-01-12T00:00:00"/>
    <n v="0"/>
    <m/>
    <m/>
    <m/>
    <d v="2024-06-30T00:00:00"/>
  </r>
  <r>
    <n v="31886736"/>
    <s v="MARIA MERCEDES NARANJO VERGARA"/>
    <s v="FELE"/>
    <n v="82"/>
    <s v="FELE82"/>
    <s v="31886736_FELE82"/>
    <d v="2021-04-07T00:00:00"/>
    <d v="2021-04-09T00:00:00"/>
    <d v="2021-04-09T00:00:00"/>
    <n v="432800"/>
    <n v="41304"/>
    <s v="PRESTACION DE SERVICIOS"/>
    <s v="CALI"/>
    <s v="AMBULATORIO"/>
    <x v="0"/>
    <s v="Finalizada"/>
    <s v="FACTURA CANCELADA"/>
    <n v="480000"/>
    <n v="0"/>
    <m/>
    <m/>
    <n v="480000"/>
    <n v="0"/>
    <n v="0"/>
    <n v="0"/>
    <n v="432800"/>
    <n v="0"/>
    <m/>
    <n v="150072"/>
    <n v="18720"/>
    <n v="4800048670"/>
    <s v="07.07.2021"/>
    <n v="234728"/>
    <n v="29280"/>
    <n v="2201052481"/>
    <d v="2021-05-25T00:00:00"/>
    <n v="0"/>
    <m/>
    <m/>
    <m/>
    <d v="2024-06-30T00:00:00"/>
  </r>
  <r>
    <n v="31886736"/>
    <s v="MARIA MERCEDES NARANJO VERGARA"/>
    <s v="FELE"/>
    <n v="85"/>
    <s v="FELE85"/>
    <s v="31886736_FELE85"/>
    <d v="2021-04-09T00:00:00"/>
    <d v="2021-04-09T00:00:00"/>
    <d v="2021-04-12T00:00:00"/>
    <n v="80000"/>
    <n v="3400"/>
    <s v="PRESTACION DE SERVICIOS"/>
    <s v="CALI"/>
    <s v="AMBULATORIO"/>
    <x v="0"/>
    <s v="Finalizada"/>
    <s v="FACTURA CANCELADA"/>
    <n v="80000"/>
    <n v="0"/>
    <m/>
    <m/>
    <n v="80000"/>
    <n v="0"/>
    <n v="0"/>
    <n v="0"/>
    <n v="76600"/>
    <n v="0"/>
    <m/>
    <n v="26754"/>
    <n v="3120"/>
    <n v="2201092067"/>
    <s v="17.08.2021"/>
    <n v="41846"/>
    <n v="4880"/>
    <n v="2201052481"/>
    <d v="2021-05-25T00:00:00"/>
    <n v="0"/>
    <m/>
    <m/>
    <m/>
    <d v="2024-06-30T00:00:00"/>
  </r>
  <r>
    <n v="31886736"/>
    <s v="MARIA MERCEDES NARANJO VERGARA"/>
    <s v="FELE"/>
    <n v="93"/>
    <s v="FELE93"/>
    <s v="31886736_FELE93"/>
    <d v="2021-05-03T00:00:00"/>
    <d v="2021-05-03T00:00:00"/>
    <d v="2021-05-04T00:00:00"/>
    <n v="3399800"/>
    <n v="59490"/>
    <s v="PRESTACION DE SERVICIOS"/>
    <s v="CALI"/>
    <s v="AMBULATORIO"/>
    <x v="0"/>
    <s v="Finalizada"/>
    <s v="FACTURA CANCELADA"/>
    <n v="3537000"/>
    <n v="0"/>
    <m/>
    <m/>
    <n v="3537000"/>
    <n v="0"/>
    <n v="0"/>
    <n v="0"/>
    <n v="3399800"/>
    <n v="0"/>
    <m/>
    <n v="3046100"/>
    <n v="353700"/>
    <n v="4800049859"/>
    <s v="31.08.2021"/>
    <n v="0"/>
    <n v="0"/>
    <m/>
    <m/>
    <n v="0"/>
    <m/>
    <m/>
    <m/>
    <d v="2024-06-30T00:00:00"/>
  </r>
  <r>
    <n v="31886736"/>
    <s v="MARIA MERCEDES NARANJO VERGARA"/>
    <s v="FELE"/>
    <n v="101"/>
    <s v="FELE101"/>
    <s v="31886736_FELE101"/>
    <d v="2021-06-02T00:00:00"/>
    <d v="2021-06-03T00:00:00"/>
    <d v="2021-06-04T00:00:00"/>
    <n v="303900"/>
    <n v="34210"/>
    <s v="PRESTACION DE SERVICIOS"/>
    <s v="CALI"/>
    <s v="AMBULATORIO"/>
    <x v="0"/>
    <s v="Finalizada"/>
    <s v="FACTURA CANCELADA"/>
    <n v="320000"/>
    <n v="0"/>
    <m/>
    <m/>
    <n v="320000"/>
    <n v="0"/>
    <n v="0"/>
    <n v="0"/>
    <n v="303900"/>
    <n v="0"/>
    <m/>
    <n v="106041"/>
    <n v="12480"/>
    <n v="4800051063"/>
    <s v="31.10.2021"/>
    <n v="165859"/>
    <n v="19520"/>
    <n v="2201125374"/>
    <d v="2021-10-27T00:00:00"/>
    <n v="0"/>
    <m/>
    <m/>
    <m/>
    <d v="2024-06-30T00:00:00"/>
  </r>
  <r>
    <n v="31886736"/>
    <s v="MARIA MERCEDES NARANJO VERGARA"/>
    <s v="FELE"/>
    <n v="112"/>
    <s v="FELE112"/>
    <s v="31886736_FELE112"/>
    <d v="2021-06-09T00:00:00"/>
    <d v="2021-06-09T00:00:00"/>
    <d v="2021-06-10T00:00:00"/>
    <n v="194700"/>
    <n v="35976"/>
    <s v="PRESTACION DE SERVICIOS"/>
    <s v="CALI"/>
    <s v="AMBULATORIO"/>
    <x v="0"/>
    <s v="Finalizada"/>
    <s v="FACTURA CANCELADA"/>
    <n v="220000"/>
    <n v="0"/>
    <m/>
    <m/>
    <n v="220000"/>
    <n v="0"/>
    <n v="0"/>
    <n v="0"/>
    <n v="194700"/>
    <n v="0"/>
    <m/>
    <n v="172700"/>
    <n v="22000"/>
    <n v="4800051814"/>
    <s v="30.11.2021"/>
    <n v="0"/>
    <n v="0"/>
    <m/>
    <m/>
    <n v="0"/>
    <m/>
    <m/>
    <m/>
    <d v="2024-06-30T00:00:00"/>
  </r>
  <r>
    <n v="31886736"/>
    <s v="MARIA MERCEDES NARANJO VERGARA"/>
    <s v="FELE"/>
    <n v="114"/>
    <s v="FELE114"/>
    <s v="31886736_FELE114"/>
    <d v="2021-07-01T00:00:00"/>
    <d v="2021-07-01T00:00:00"/>
    <d v="2021-07-06T00:00:00"/>
    <n v="76600"/>
    <n v="27094"/>
    <s v="PRESTACION DE SERVICIOS"/>
    <s v="CALI"/>
    <s v="AMBULATORIO"/>
    <x v="0"/>
    <s v="Finalizada"/>
    <s v="FACTURA CANCELADA"/>
    <n v="80000"/>
    <n v="0"/>
    <m/>
    <m/>
    <n v="80000"/>
    <n v="0"/>
    <n v="0"/>
    <n v="0"/>
    <n v="76600"/>
    <n v="0"/>
    <m/>
    <n v="26754"/>
    <n v="3120"/>
    <n v="4800051814"/>
    <s v="30.11.2021"/>
    <n v="41846"/>
    <n v="4880"/>
    <n v="2201257603"/>
    <d v="2022-06-30T00:00:00"/>
    <n v="0"/>
    <m/>
    <m/>
    <m/>
    <d v="2024-06-30T00:00:00"/>
  </r>
  <r>
    <n v="31886736"/>
    <s v="MARIA MERCEDES NARANJO VERGARA"/>
    <s v="FELE"/>
    <n v="140"/>
    <s v="FELE140"/>
    <s v="31886736_FELE140"/>
    <d v="2021-08-06T00:00:00"/>
    <d v="2021-08-13T00:00:00"/>
    <d v="2021-09-21T00:00:00"/>
    <n v="440000"/>
    <n v="14765"/>
    <s v="PRESTACION DE SERVICIOS"/>
    <s v="CALI"/>
    <s v="AMBULATORIO"/>
    <x v="0"/>
    <s v="Finalizada"/>
    <s v="FACTURA CANCELADA"/>
    <n v="440000"/>
    <n v="0"/>
    <m/>
    <m/>
    <n v="440000"/>
    <n v="0"/>
    <n v="0"/>
    <n v="0"/>
    <n v="440000"/>
    <n v="0"/>
    <m/>
    <n v="19800"/>
    <n v="2200"/>
    <n v="4800052937"/>
    <s v="31.01.2022"/>
    <n v="376200"/>
    <n v="41800"/>
    <n v="2201257603"/>
    <d v="2022-06-30T00:00:00"/>
    <n v="0"/>
    <m/>
    <m/>
    <m/>
    <d v="2024-06-30T00:00:00"/>
  </r>
  <r>
    <n v="31886736"/>
    <s v="MARIA MERCEDES NARANJO VERGARA"/>
    <s v="FELE"/>
    <n v="142"/>
    <s v="FELE142"/>
    <s v="31886736_FELE142"/>
    <d v="2021-08-06T00:00:00"/>
    <d v="2021-08-13T00:00:00"/>
    <d v="2021-09-21T00:00:00"/>
    <n v="80000"/>
    <n v="5300"/>
    <s v="PRESTACION DE SERVICIOS"/>
    <s v="CALI"/>
    <s v="AMBULATORIO"/>
    <x v="0"/>
    <s v="Finalizada"/>
    <s v="FACTURA CANCELADA"/>
    <n v="80000"/>
    <n v="0"/>
    <m/>
    <m/>
    <n v="80000"/>
    <n v="0"/>
    <n v="0"/>
    <n v="0"/>
    <n v="80000"/>
    <n v="0"/>
    <m/>
    <n v="28080"/>
    <n v="3120"/>
    <n v="4800053685"/>
    <s v="28.02.2022"/>
    <n v="43920"/>
    <n v="4880"/>
    <n v="2201257603"/>
    <d v="2022-06-30T00:00:00"/>
    <n v="0"/>
    <m/>
    <m/>
    <m/>
    <d v="2024-06-30T00:00:00"/>
  </r>
  <r>
    <n v="31886736"/>
    <s v="MARIA MERCEDES NARANJO VERGARA"/>
    <s v="FELE"/>
    <n v="154"/>
    <s v="FELE154"/>
    <s v="31886736_FELE154"/>
    <d v="2021-09-01T00:00:00"/>
    <d v="2021-09-09T00:00:00"/>
    <d v="2021-09-10T00:00:00"/>
    <n v="233200"/>
    <n v="52580"/>
    <s v="PRESTACION DE SERVICIOS"/>
    <s v="CALI"/>
    <s v="AMBULATORIO"/>
    <x v="0"/>
    <s v="Finalizada"/>
    <s v="FACTURA CANCELADA"/>
    <n v="240000"/>
    <n v="0"/>
    <m/>
    <m/>
    <n v="240000"/>
    <n v="0"/>
    <n v="0"/>
    <n v="0"/>
    <n v="233200"/>
    <n v="0"/>
    <m/>
    <n v="81588"/>
    <n v="9360"/>
    <n v="4800052459"/>
    <s v="31.12.2021"/>
    <n v="127612"/>
    <n v="14640"/>
    <n v="2201257603"/>
    <d v="2022-06-30T00:00:00"/>
    <n v="0"/>
    <m/>
    <m/>
    <m/>
    <d v="2024-06-30T00:00:00"/>
  </r>
  <r>
    <n v="31886736"/>
    <s v="MARIA MERCEDES NARANJO VERGARA"/>
    <s v="FELE"/>
    <n v="155"/>
    <s v="FELE155"/>
    <s v="31886736_FELE155"/>
    <d v="2021-09-02T00:00:00"/>
    <d v="2021-09-09T00:00:00"/>
    <d v="2021-09-10T00:00:00"/>
    <n v="220000"/>
    <n v="9900"/>
    <s v="PRESTACION DE SERVICIOS"/>
    <s v="CALI"/>
    <s v="AMBULATORIO"/>
    <x v="0"/>
    <s v="Finalizada"/>
    <s v="FACTURA CANCELADA"/>
    <n v="220000"/>
    <n v="0"/>
    <m/>
    <m/>
    <n v="220000"/>
    <n v="0"/>
    <n v="0"/>
    <n v="0"/>
    <n v="220000"/>
    <n v="0"/>
    <m/>
    <n v="9900"/>
    <n v="1100"/>
    <n v="4800052459"/>
    <s v="31.12.2021"/>
    <n v="188100"/>
    <n v="20900"/>
    <n v="2201257603"/>
    <d v="2022-06-30T00:00:00"/>
    <n v="0"/>
    <m/>
    <m/>
    <m/>
    <d v="2024-06-30T00:00:00"/>
  </r>
  <r>
    <n v="31886736"/>
    <s v="MARIA MERCEDES NARANJO VERGARA"/>
    <s v="FELE"/>
    <n v="161"/>
    <s v="FELE161"/>
    <s v="31886736_FELE161"/>
    <d v="2021-09-07T00:00:00"/>
    <d v="2021-09-07T00:00:00"/>
    <d v="2021-09-10T00:00:00"/>
    <n v="3099700"/>
    <n v="90030"/>
    <s v="PRESTACION DE SERVICIOS"/>
    <s v="CALI"/>
    <s v="AMBULATORIO"/>
    <x v="0"/>
    <s v="Finalizada"/>
    <s v="FACTURA CANCELADA"/>
    <n v="3280000"/>
    <n v="0"/>
    <m/>
    <m/>
    <n v="3280000"/>
    <n v="0"/>
    <n v="0"/>
    <n v="0"/>
    <n v="3099700"/>
    <n v="0"/>
    <m/>
    <n v="72000"/>
    <n v="8000"/>
    <n v="2201273744"/>
    <s v="29.07.2022"/>
    <n v="53994"/>
    <n v="6400"/>
    <n v="2201257603"/>
    <d v="2022-06-30T00:00:00"/>
    <n v="2645706"/>
    <n v="6400"/>
    <n v="2201214972"/>
    <s v="22.04.2022"/>
    <d v="2024-06-30T00:00:00"/>
  </r>
  <r>
    <n v="31886736"/>
    <s v="MARIA MERCEDES NARANJO VERGARA"/>
    <s v="FELE"/>
    <n v="178"/>
    <s v="FELE178"/>
    <s v="31886736_FELE178"/>
    <d v="2021-11-05T00:00:00"/>
    <d v="2021-11-05T00:00:00"/>
    <d v="2021-11-20T00:00:00"/>
    <n v="233200"/>
    <n v="34580"/>
    <s v="PRESTACION DE SERVICIOS"/>
    <s v="CALI"/>
    <s v="AMBULATORIO"/>
    <x v="0"/>
    <s v="Finalizada"/>
    <s v="FACTURA CANCELADA"/>
    <n v="240000"/>
    <n v="0"/>
    <m/>
    <m/>
    <n v="240000"/>
    <n v="0"/>
    <n v="0"/>
    <n v="0"/>
    <n v="233200"/>
    <n v="0"/>
    <m/>
    <n v="127612"/>
    <n v="14640"/>
    <n v="4800054443"/>
    <s v="26.04.2022"/>
    <n v="81588"/>
    <n v="9360"/>
    <n v="2201214972"/>
    <d v="2022-04-22T00:00:00"/>
    <n v="0"/>
    <m/>
    <m/>
    <m/>
    <d v="2024-06-30T00:00:00"/>
  </r>
  <r>
    <n v="31886736"/>
    <s v="MARIA MERCEDES NARANJO VERGARA"/>
    <s v="FELE"/>
    <n v="214"/>
    <s v="FELE214"/>
    <s v="31886736_FELE214"/>
    <d v="2022-03-02T00:00:00"/>
    <d v="2022-03-04T00:00:00"/>
    <d v="2022-03-09T00:00:00"/>
    <n v="4644000"/>
    <n v="4644000"/>
    <s v="PRESTACION DE SERVICIOS"/>
    <s v="CALI"/>
    <s v="AMBULATORIO"/>
    <x v="0"/>
    <s v="Finalizada"/>
    <s v="FACTURA CANCELADA"/>
    <n v="4860000"/>
    <n v="0"/>
    <m/>
    <m/>
    <n v="4860000"/>
    <n v="0"/>
    <n v="0"/>
    <n v="0"/>
    <n v="4644000"/>
    <n v="0"/>
    <m/>
    <n v="4158000"/>
    <n v="486000"/>
    <n v="2201273744"/>
    <s v="29.07.2022"/>
    <n v="0"/>
    <n v="0"/>
    <m/>
    <m/>
    <n v="0"/>
    <m/>
    <m/>
    <m/>
    <d v="2024-06-30T00:00:00"/>
  </r>
  <r>
    <n v="31886736"/>
    <s v="MARIA MERCEDES NARANJO VERGARA"/>
    <s v="FELE"/>
    <n v="215"/>
    <s v="FELE215"/>
    <s v="31886736_FELE215"/>
    <d v="2022-03-02T00:00:00"/>
    <d v="2022-03-04T00:00:00"/>
    <d v="2022-03-09T00:00:00"/>
    <n v="185800"/>
    <n v="185800"/>
    <s v="PRESTACION DE SERVICIOS"/>
    <s v="CALI"/>
    <s v="AMBULATORIO"/>
    <x v="0"/>
    <s v="Finalizada"/>
    <s v="FACTURA CANCELADA"/>
    <n v="210000"/>
    <n v="0"/>
    <m/>
    <m/>
    <n v="210000"/>
    <n v="0"/>
    <n v="0"/>
    <n v="0"/>
    <n v="185800"/>
    <n v="0"/>
    <m/>
    <n v="164800"/>
    <n v="21000"/>
    <n v="2201273744"/>
    <s v="29.07.2022"/>
    <n v="0"/>
    <n v="0"/>
    <m/>
    <m/>
    <n v="0"/>
    <m/>
    <m/>
    <m/>
    <d v="2024-06-30T00:00:00"/>
  </r>
  <r>
    <n v="31886736"/>
    <s v="MARIA MERCEDES NARANJO VERGARA"/>
    <s v="FELE"/>
    <n v="216"/>
    <s v="FELE216"/>
    <s v="31886736_FELE216"/>
    <d v="2022-03-02T00:00:00"/>
    <d v="2022-03-04T00:00:00"/>
    <d v="2022-03-03T00:00:00"/>
    <n v="500000"/>
    <n v="5000"/>
    <s v="PRESTACION DE SERVICIOS"/>
    <s v="CALI"/>
    <s v="AMBULATORIO"/>
    <x v="0"/>
    <s v="Finalizada"/>
    <s v="FACTURA CANCELADA"/>
    <n v="500000"/>
    <n v="0"/>
    <m/>
    <m/>
    <n v="500000"/>
    <n v="0"/>
    <n v="0"/>
    <n v="0"/>
    <n v="500000"/>
    <n v="0"/>
    <m/>
    <n v="450000"/>
    <n v="50000"/>
    <n v="4800054318"/>
    <s v="31.03.2022"/>
    <n v="0"/>
    <n v="0"/>
    <m/>
    <m/>
    <n v="0"/>
    <m/>
    <m/>
    <m/>
    <d v="2024-06-30T00:00:00"/>
  </r>
  <r>
    <n v="31886736"/>
    <s v="MARIA MERCEDES NARANJO VERGARA"/>
    <s v="FELE"/>
    <n v="217"/>
    <s v="FELE217"/>
    <s v="31886736_FELE217"/>
    <d v="2022-03-02T00:00:00"/>
    <d v="2022-03-04T00:00:00"/>
    <d v="2022-03-09T00:00:00"/>
    <n v="304000"/>
    <n v="105768"/>
    <s v="PRESTACION DE SERVICIOS"/>
    <s v="CALI"/>
    <s v="AMBULATORIO"/>
    <x v="0"/>
    <s v="Finalizada"/>
    <s v="FACTURA CANCELADA"/>
    <n v="340000"/>
    <n v="0"/>
    <m/>
    <m/>
    <n v="340000"/>
    <n v="0"/>
    <n v="0"/>
    <n v="0"/>
    <n v="300400"/>
    <n v="0"/>
    <m/>
    <n v="167832"/>
    <n v="21420"/>
    <n v="2201276757"/>
    <s v="25.08.2022"/>
    <n v="98568"/>
    <n v="12580"/>
    <n v="2201273744"/>
    <d v="2022-07-29T00:00:00"/>
    <n v="0"/>
    <m/>
    <m/>
    <m/>
    <d v="2024-06-30T00:00:00"/>
  </r>
  <r>
    <n v="31886736"/>
    <s v="MARIA MERCEDES NARANJO VERGARA"/>
    <s v="FELE"/>
    <n v="218"/>
    <s v="FELE218"/>
    <s v="31886736_FELE218"/>
    <d v="2022-03-02T00:00:00"/>
    <d v="2022-03-04T00:00:00"/>
    <d v="2022-03-09T00:00:00"/>
    <n v="220000"/>
    <n v="126981"/>
    <s v="PRESTACION DE SERVICIOS"/>
    <s v="CALI"/>
    <s v="AMBULATORIO"/>
    <x v="0"/>
    <s v="Finalizada"/>
    <s v="FACTURA CANCELADA"/>
    <n v="220000"/>
    <n v="0"/>
    <m/>
    <m/>
    <n v="220000"/>
    <n v="0"/>
    <n v="0"/>
    <n v="0"/>
    <n v="220000"/>
    <n v="0"/>
    <m/>
    <n v="196460"/>
    <n v="12540"/>
    <n v="4800056382"/>
    <s v="30.07.2022"/>
    <n v="10340"/>
    <n v="660"/>
    <n v="2201273744"/>
    <d v="2022-07-29T00:00:00"/>
    <n v="0"/>
    <m/>
    <m/>
    <m/>
    <d v="2024-06-30T00:00:00"/>
  </r>
  <r>
    <n v="31886736"/>
    <s v="MARIA MERCEDES NARANJO VERGARA"/>
    <s v="FELE"/>
    <n v="230"/>
    <s v="FELE230"/>
    <s v="31886736_FELE230"/>
    <d v="2022-04-01T00:00:00"/>
    <d v="2022-04-09T00:00:00"/>
    <d v="2022-05-09T00:00:00"/>
    <n v="240900"/>
    <n v="97026"/>
    <s v="PRESTACION DE SERVICIOS"/>
    <s v="CALI"/>
    <s v="AMBULATORIO"/>
    <x v="0"/>
    <s v="Finalizada"/>
    <s v="FACTURA CANCELADA"/>
    <n v="270000"/>
    <n v="0"/>
    <m/>
    <m/>
    <n v="270000"/>
    <n v="0"/>
    <n v="0"/>
    <n v="0"/>
    <n v="240900"/>
    <n v="0"/>
    <m/>
    <n v="119784"/>
    <n v="15120"/>
    <n v="2201276757"/>
    <s v="25.08.2022"/>
    <n v="94116"/>
    <n v="11880"/>
    <n v="2201273744"/>
    <d v="2022-07-29T00:00:00"/>
    <n v="0"/>
    <m/>
    <m/>
    <m/>
    <d v="2024-06-30T00:00:00"/>
  </r>
  <r>
    <n v="31886736"/>
    <s v="MARIA MERCEDES NARANJO VERGARA"/>
    <s v="FELE"/>
    <n v="232"/>
    <s v="FELE232"/>
    <s v="31886736_FELE232"/>
    <d v="2022-04-01T00:00:00"/>
    <d v="2022-04-09T00:00:00"/>
    <d v="2022-05-09T00:00:00"/>
    <n v="3888700"/>
    <n v="3888700"/>
    <s v="PRESTACION DE SERVICIOS"/>
    <s v="CALI"/>
    <s v="AMBULATORIO"/>
    <x v="0"/>
    <s v="Finalizada"/>
    <s v="FACTURA CANCELADA"/>
    <n v="3950000"/>
    <n v="0"/>
    <m/>
    <m/>
    <n v="3950000"/>
    <n v="0"/>
    <n v="0"/>
    <n v="0"/>
    <n v="3888700"/>
    <n v="0"/>
    <m/>
    <n v="87480"/>
    <n v="9720"/>
    <n v="4800056167"/>
    <s v="29.07.2022"/>
    <n v="3406220"/>
    <n v="385280"/>
    <n v="2201273744"/>
    <d v="2022-07-29T00:00:00"/>
    <n v="0"/>
    <m/>
    <m/>
    <m/>
    <d v="2024-06-30T00:00:00"/>
  </r>
  <r>
    <n v="31886736"/>
    <s v="MARIA MERCEDES NARANJO VERGARA"/>
    <s v="FELE"/>
    <n v="233"/>
    <s v="FELE233"/>
    <s v="31886736_FELE233"/>
    <d v="2022-04-01T00:00:00"/>
    <d v="2022-04-09T00:00:00"/>
    <d v="2022-05-09T00:00:00"/>
    <n v="192100"/>
    <n v="192100"/>
    <s v="PRESTACION DE SERVICIOS"/>
    <s v="CALI"/>
    <s v="AMBULATORIO"/>
    <x v="0"/>
    <s v="Finalizada"/>
    <s v="FACTURA CANCELADA"/>
    <n v="216300"/>
    <n v="0"/>
    <m/>
    <m/>
    <n v="216300"/>
    <n v="0"/>
    <n v="0"/>
    <n v="0"/>
    <n v="192100"/>
    <n v="0"/>
    <m/>
    <n v="170470"/>
    <n v="21630"/>
    <n v="2201273744"/>
    <s v="29.07.2022"/>
    <n v="0"/>
    <n v="0"/>
    <m/>
    <m/>
    <n v="0"/>
    <m/>
    <m/>
    <m/>
    <d v="2024-06-30T00:00:00"/>
  </r>
  <r>
    <n v="31886736"/>
    <s v="MARIA MERCEDES NARANJO VERGARA"/>
    <s v="FELE"/>
    <n v="234"/>
    <s v="FELE234"/>
    <s v="31886736_FELE234"/>
    <d v="2022-04-01T00:00:00"/>
    <d v="2022-04-09T00:00:00"/>
    <d v="2022-05-09T00:00:00"/>
    <n v="180000"/>
    <n v="180000"/>
    <s v="PRESTACION DE SERVICIOS"/>
    <s v="CALI"/>
    <s v="AMBULATORIO"/>
    <x v="0"/>
    <s v="Finalizada"/>
    <s v="FACTURA CANCELADA"/>
    <n v="216300"/>
    <n v="0"/>
    <m/>
    <m/>
    <n v="216300"/>
    <n v="0"/>
    <n v="0"/>
    <n v="0"/>
    <n v="180000"/>
    <n v="0"/>
    <m/>
    <n v="158370"/>
    <n v="21630"/>
    <n v="2201273744"/>
    <s v="29.07.2022"/>
    <n v="0"/>
    <n v="0"/>
    <m/>
    <m/>
    <n v="0"/>
    <m/>
    <m/>
    <m/>
    <d v="2024-06-30T00:00:00"/>
  </r>
  <r>
    <n v="31886736"/>
    <s v="MARIA MERCEDES NARANJO VERGARA"/>
    <s v="FELE"/>
    <n v="235"/>
    <s v="FELE235"/>
    <s v="31886736_FELE235"/>
    <d v="2022-04-01T00:00:00"/>
    <d v="2022-04-09T00:00:00"/>
    <d v="2022-05-09T00:00:00"/>
    <n v="180000"/>
    <n v="180000"/>
    <s v="PRESTACION DE SERVICIOS"/>
    <s v="CALI"/>
    <s v="AMBULATORIO"/>
    <x v="0"/>
    <s v="Finalizada"/>
    <s v="FACTURA CANCELADA"/>
    <n v="216300"/>
    <n v="0"/>
    <m/>
    <m/>
    <n v="216300"/>
    <n v="0"/>
    <n v="0"/>
    <n v="0"/>
    <n v="180000"/>
    <n v="0"/>
    <m/>
    <n v="158370"/>
    <n v="21630"/>
    <n v="2201273744"/>
    <s v="29.07.2022"/>
    <n v="0"/>
    <n v="0"/>
    <m/>
    <m/>
    <n v="0"/>
    <m/>
    <m/>
    <m/>
    <d v="2024-06-30T00:00:00"/>
  </r>
  <r>
    <n v="31886736"/>
    <s v="MARIA MERCEDES NARANJO VERGARA"/>
    <s v="FELE"/>
    <n v="237"/>
    <s v="FELE237"/>
    <s v="31886736_FELE237"/>
    <d v="2022-04-01T00:00:00"/>
    <d v="2022-04-09T00:00:00"/>
    <d v="2022-05-09T00:00:00"/>
    <n v="192100"/>
    <n v="192100"/>
    <s v="PRESTACION DE SERVICIOS"/>
    <s v="CALI"/>
    <s v="AMBULATORIO"/>
    <x v="0"/>
    <s v="Finalizada"/>
    <s v="FACTURA CANCELADA"/>
    <n v="216300"/>
    <n v="0"/>
    <m/>
    <m/>
    <n v="216300"/>
    <n v="0"/>
    <n v="0"/>
    <n v="0"/>
    <n v="192100"/>
    <n v="0"/>
    <m/>
    <n v="170470"/>
    <n v="21630"/>
    <n v="2201273744"/>
    <s v="29.07.2022"/>
    <n v="0"/>
    <n v="0"/>
    <m/>
    <m/>
    <n v="0"/>
    <m/>
    <m/>
    <m/>
    <d v="2024-06-30T00:00:00"/>
  </r>
  <r>
    <n v="31886736"/>
    <s v="MARIA MERCEDES NARANJO VERGARA"/>
    <s v="FELE"/>
    <n v="243"/>
    <s v="FELE243"/>
    <s v="31886736_FELE243"/>
    <d v="2022-05-02T00:00:00"/>
    <d v="2022-05-04T00:00:00"/>
    <d v="2022-05-12T00:00:00"/>
    <n v="191400"/>
    <n v="191400"/>
    <s v="PRESTACION DE SERVICIOS"/>
    <s v="CALI"/>
    <s v="AMBULATORIO"/>
    <x v="0"/>
    <s v="Finalizada"/>
    <s v="FACTURA CANCELADA"/>
    <n v="216300"/>
    <n v="0"/>
    <m/>
    <m/>
    <n v="216300"/>
    <n v="0"/>
    <n v="0"/>
    <n v="0"/>
    <n v="191400"/>
    <n v="0"/>
    <m/>
    <n v="169770"/>
    <n v="21630"/>
    <n v="2201273744"/>
    <s v="29.07.2022"/>
    <n v="0"/>
    <n v="0"/>
    <m/>
    <m/>
    <n v="0"/>
    <m/>
    <m/>
    <m/>
    <d v="2024-06-30T00:00:00"/>
  </r>
  <r>
    <n v="31886736"/>
    <s v="MARIA MERCEDES NARANJO VERGARA"/>
    <s v="FELE"/>
    <n v="244"/>
    <s v="FELE244"/>
    <s v="31886736_FELE244"/>
    <d v="2022-05-02T00:00:00"/>
    <d v="2022-05-04T00:00:00"/>
    <d v="2022-05-12T00:00:00"/>
    <n v="191400"/>
    <n v="191400"/>
    <s v="PRESTACION DE SERVICIOS"/>
    <s v="CALI"/>
    <s v="AMBULATORIO"/>
    <x v="0"/>
    <s v="Finalizada"/>
    <s v="FACTURA CANCELADA"/>
    <n v="216300"/>
    <n v="0"/>
    <m/>
    <m/>
    <n v="216300"/>
    <n v="0"/>
    <n v="0"/>
    <n v="0"/>
    <n v="191400"/>
    <n v="0"/>
    <m/>
    <n v="169770"/>
    <n v="21630"/>
    <n v="2201273744"/>
    <s v="29.07.2022"/>
    <n v="0"/>
    <n v="0"/>
    <m/>
    <m/>
    <n v="0"/>
    <m/>
    <m/>
    <m/>
    <d v="2024-06-30T00:00:00"/>
  </r>
  <r>
    <n v="31886736"/>
    <s v="MARIA MERCEDES NARANJO VERGARA"/>
    <s v="FELE"/>
    <n v="245"/>
    <s v="FELE245"/>
    <s v="31886736_FELE245"/>
    <d v="2022-05-02T00:00:00"/>
    <d v="2022-05-04T00:00:00"/>
    <d v="2022-05-12T00:00:00"/>
    <n v="191400"/>
    <n v="191400"/>
    <s v="PRESTACION DE SERVICIOS"/>
    <s v="CALI"/>
    <s v="AMBULATORIO"/>
    <x v="0"/>
    <s v="Finalizada"/>
    <s v="FACTURA CANCELADA"/>
    <n v="216300"/>
    <n v="0"/>
    <m/>
    <m/>
    <n v="216300"/>
    <n v="0"/>
    <n v="0"/>
    <n v="0"/>
    <n v="191400"/>
    <n v="0"/>
    <m/>
    <n v="169770"/>
    <n v="21630"/>
    <n v="2201273744"/>
    <s v="29.07.2022"/>
    <n v="0"/>
    <n v="0"/>
    <m/>
    <m/>
    <n v="0"/>
    <m/>
    <m/>
    <m/>
    <d v="2024-06-30T00:00:00"/>
  </r>
  <r>
    <n v="31886736"/>
    <s v="MARIA MERCEDES NARANJO VERGARA"/>
    <s v="FELE"/>
    <n v="258"/>
    <s v="FELE258"/>
    <s v="31886736_FELE258"/>
    <d v="2022-06-09T00:00:00"/>
    <d v="2022-06-10T00:00:00"/>
    <d v="2023-03-01T00:00:00"/>
    <n v="4418800"/>
    <n v="422650"/>
    <s v="PRESTACION DE SERVICIOS"/>
    <s v="CALI"/>
    <s v="AMBULATORIO"/>
    <x v="1"/>
    <s v="Finalizada"/>
    <s v="FACTURA GLOSA CERRADA POR EXTEMPORANEIDAD"/>
    <n v="4496300"/>
    <n v="0"/>
    <m/>
    <m/>
    <n v="4496300"/>
    <n v="194700"/>
    <n v="266300"/>
    <n v="0"/>
    <n v="3957800"/>
    <n v="0"/>
    <m/>
    <n v="0"/>
    <n v="0"/>
    <m/>
    <m/>
    <n v="0"/>
    <n v="0"/>
    <m/>
    <m/>
    <n v="0"/>
    <m/>
    <m/>
    <m/>
    <d v="2024-06-30T00:00:00"/>
  </r>
  <r>
    <n v="31886736"/>
    <s v="MARIA MERCEDES NARANJO VERGARA"/>
    <s v="FELE"/>
    <n v="285"/>
    <s v="FELE285"/>
    <s v="31886736_FELE285"/>
    <d v="2022-08-11T00:00:00"/>
    <d v="2022-09-06T00:00:00"/>
    <d v="2022-09-14T00:00:00"/>
    <n v="1170000"/>
    <n v="312224"/>
    <s v="PRESTACION DE SERVICIOS"/>
    <s v="CALI"/>
    <s v="AMBULATORIO"/>
    <x v="0"/>
    <s v="Finalizada"/>
    <s v="FACTURA CANCELADA"/>
    <n v="1170000"/>
    <n v="0"/>
    <m/>
    <m/>
    <n v="1170000"/>
    <n v="0"/>
    <n v="0"/>
    <n v="0"/>
    <n v="1170000"/>
    <n v="0"/>
    <m/>
    <n v="1053000"/>
    <n v="117000"/>
    <n v="4800058528"/>
    <s v="31.12.2022"/>
    <n v="0"/>
    <n v="0"/>
    <m/>
    <m/>
    <n v="0"/>
    <m/>
    <m/>
    <m/>
    <d v="2024-06-30T00:00:00"/>
  </r>
  <r>
    <n v="31886736"/>
    <s v="MARIA MERCEDES NARANJO VERGARA"/>
    <s v="FELE"/>
    <n v="295"/>
    <s v="FELE295"/>
    <s v="31886736_FELE295"/>
    <d v="2022-08-11T00:00:00"/>
    <d v="2022-09-06T00:00:00"/>
    <d v="2022-09-14T00:00:00"/>
    <n v="6414800"/>
    <n v="92820"/>
    <s v="PRESTACION DE SERVICIOS"/>
    <s v="CALI"/>
    <s v="AMBULATORIO"/>
    <x v="1"/>
    <s v="Finalizada"/>
    <s v="FACTURA GLOSA CERRADA POR EXTEMPORANEIDAD"/>
    <n v="6566300"/>
    <n v="0"/>
    <m/>
    <m/>
    <n v="6566300"/>
    <n v="86300"/>
    <n v="0"/>
    <n v="0"/>
    <n v="6328500"/>
    <n v="0"/>
    <m/>
    <n v="0"/>
    <n v="0"/>
    <m/>
    <m/>
    <n v="0"/>
    <n v="0"/>
    <m/>
    <m/>
    <n v="0"/>
    <m/>
    <m/>
    <m/>
    <d v="2024-06-30T00:00:00"/>
  </r>
  <r>
    <n v="31886736"/>
    <s v="MARIA MERCEDES NARANJO VERGARA"/>
    <s v="FELE"/>
    <n v="299"/>
    <s v="FELE299"/>
    <s v="31886736_FELE299"/>
    <d v="2022-09-05T00:00:00"/>
    <d v="2022-09-06T00:00:00"/>
    <d v="2022-09-14T00:00:00"/>
    <n v="810000"/>
    <n v="21968"/>
    <s v="PRESTACION DE SERVICIOS"/>
    <s v="CALI"/>
    <s v="AMBULATORIO"/>
    <x v="0"/>
    <s v="Finalizada"/>
    <s v="FACTURA CANCELADA"/>
    <n v="810000"/>
    <n v="0"/>
    <m/>
    <m/>
    <n v="810000"/>
    <n v="0"/>
    <n v="0"/>
    <n v="0"/>
    <n v="810000"/>
    <n v="0"/>
    <m/>
    <n v="729000"/>
    <n v="81000"/>
    <n v="4800057783"/>
    <s v="31.10.2022"/>
    <n v="0"/>
    <n v="0"/>
    <m/>
    <m/>
    <n v="0"/>
    <m/>
    <m/>
    <m/>
    <d v="2024-06-30T00:00:00"/>
  </r>
  <r>
    <n v="31886736"/>
    <s v="MARIA MERCEDES NARANJO VERGARA"/>
    <s v="FELE"/>
    <n v="306"/>
    <s v="FELE306"/>
    <s v="31886736_FELE306"/>
    <d v="2022-09-06T00:00:00"/>
    <d v="2022-09-06T00:00:00"/>
    <d v="2022-09-14T00:00:00"/>
    <n v="3109900"/>
    <n v="94010"/>
    <s v="PRESTACION DE SERVICIOS"/>
    <s v="CALI"/>
    <s v="AMBULATORIO"/>
    <x v="1"/>
    <s v="Finalizada"/>
    <s v="FACTURA GLOSA CERRADA POR EXTEMPORANEIDAD"/>
    <n v="3240000"/>
    <n v="0"/>
    <m/>
    <m/>
    <n v="3240000"/>
    <n v="90000"/>
    <n v="0"/>
    <n v="0"/>
    <n v="3019900"/>
    <n v="0"/>
    <m/>
    <n v="0"/>
    <n v="0"/>
    <m/>
    <m/>
    <n v="0"/>
    <n v="0"/>
    <m/>
    <m/>
    <n v="0"/>
    <m/>
    <m/>
    <m/>
    <d v="2024-06-30T00:00:00"/>
  </r>
  <r>
    <n v="31886736"/>
    <s v="MARIA MERCEDES NARANJO VERGARA"/>
    <s v="FELE"/>
    <n v="323"/>
    <s v="FELE323"/>
    <s v="31886736_FELE323"/>
    <d v="2022-10-07T00:00:00"/>
    <d v="2022-10-11T00:00:00"/>
    <d v="2022-10-19T00:00:00"/>
    <n v="216300"/>
    <n v="22410"/>
    <s v="PRESTACION DE SERVICIOS"/>
    <s v="CALI"/>
    <s v="AMBULATORIO"/>
    <x v="1"/>
    <s v="Finalizada"/>
    <s v="FACTURA GLOSA CERRADA POR EXTEMPORANEIDAD"/>
    <n v="216300"/>
    <n v="0"/>
    <m/>
    <m/>
    <n v="216300"/>
    <n v="24900"/>
    <n v="0"/>
    <n v="0"/>
    <n v="191400"/>
    <n v="0"/>
    <m/>
    <n v="0"/>
    <n v="0"/>
    <m/>
    <m/>
    <n v="0"/>
    <n v="0"/>
    <m/>
    <m/>
    <n v="0"/>
    <m/>
    <m/>
    <m/>
    <d v="2024-06-30T00:00:00"/>
  </r>
  <r>
    <n v="31886736"/>
    <s v="MARIA MERCEDES NARANJO VERGARA"/>
    <s v="FELE"/>
    <n v="328"/>
    <s v="FELE328"/>
    <s v="31886736_FELE328"/>
    <d v="2022-10-11T00:00:00"/>
    <d v="2022-10-11T00:00:00"/>
    <d v="2022-10-19T00:00:00"/>
    <n v="3968800"/>
    <n v="24770"/>
    <s v="PRESTACION DE SERVICIOS"/>
    <s v="CALI"/>
    <s v="AMBULATORIO"/>
    <x v="1"/>
    <s v="Finalizada"/>
    <s v="FACTURA GLOSA CERRADA POR EXTEMPORANEIDAD"/>
    <n v="4050000"/>
    <n v="0"/>
    <m/>
    <m/>
    <n v="4050000"/>
    <n v="18500"/>
    <n v="0"/>
    <n v="0"/>
    <n v="3950300"/>
    <n v="0"/>
    <m/>
    <n v="0"/>
    <n v="0"/>
    <m/>
    <m/>
    <n v="0"/>
    <n v="0"/>
    <m/>
    <m/>
    <n v="0"/>
    <m/>
    <m/>
    <m/>
    <d v="2024-06-30T00:00:00"/>
  </r>
  <r>
    <n v="31886736"/>
    <s v="MARIA MERCEDES NARANJO VERGARA"/>
    <s v="FELE"/>
    <n v="348"/>
    <s v="FELE348"/>
    <s v="31886736_FELE348"/>
    <d v="2022-12-05T00:00:00"/>
    <d v="2022-12-13T00:00:00"/>
    <d v="2022-12-26T00:00:00"/>
    <n v="540000"/>
    <n v="20156"/>
    <s v="PRESTACION DE SERVICIOS"/>
    <s v="CALI"/>
    <s v="AMBULATORIO"/>
    <x v="0"/>
    <s v="Finalizada"/>
    <s v="FACTURA CANCELADA"/>
    <n v="540000"/>
    <n v="0"/>
    <m/>
    <m/>
    <n v="540000"/>
    <n v="0"/>
    <n v="0"/>
    <n v="0"/>
    <n v="540000"/>
    <n v="0"/>
    <m/>
    <n v="81000"/>
    <n v="9000"/>
    <n v="2201481890"/>
    <s v="19.02.2024"/>
    <n v="405000"/>
    <n v="45000"/>
    <n v="4800058702"/>
    <d v="2023-01-30T00:00:00"/>
    <n v="0"/>
    <m/>
    <m/>
    <m/>
    <d v="2024-06-30T00:00:00"/>
  </r>
  <r>
    <n v="31886736"/>
    <s v="MARIA MERCEDES NARANJO VERGARA"/>
    <s v="FELE"/>
    <n v="378"/>
    <s v="FELE378"/>
    <s v="31886736_FELE378"/>
    <d v="2023-02-02T00:00:00"/>
    <d v="2023-02-03T00:00:00"/>
    <d v="2023-02-10T00:00:00"/>
    <n v="630000"/>
    <n v="17630"/>
    <s v="PRESTACION DE SERVICIOS"/>
    <s v="CALI"/>
    <s v="AMBULATORIO"/>
    <x v="0"/>
    <s v="Finalizada"/>
    <s v="FACTURA CANCELADA"/>
    <n v="630000"/>
    <n v="0"/>
    <m/>
    <m/>
    <n v="630000"/>
    <n v="0"/>
    <n v="0"/>
    <n v="0"/>
    <n v="630000"/>
    <n v="0"/>
    <m/>
    <n v="567000"/>
    <n v="63000"/>
    <n v="4800059073"/>
    <s v="28.02.2023"/>
    <n v="0"/>
    <n v="0"/>
    <m/>
    <m/>
    <n v="0"/>
    <m/>
    <m/>
    <m/>
    <d v="2024-06-30T00:00:00"/>
  </r>
  <r>
    <n v="31886736"/>
    <s v="MARIA MERCEDES NARANJO VERGARA"/>
    <s v="FELE"/>
    <n v="386"/>
    <s v="FELE386"/>
    <s v="31886736_FELE386"/>
    <d v="2023-03-01T00:00:00"/>
    <d v="2023-03-02T00:00:00"/>
    <d v="2023-03-21T00:00:00"/>
    <n v="1890000"/>
    <n v="347586"/>
    <s v="PRESTACION DE SERVICIOS"/>
    <s v="CALI"/>
    <s v="AMBULATORIO"/>
    <x v="0"/>
    <s v="Finalizada"/>
    <s v="FACTURA CANCELADA"/>
    <n v="1890000"/>
    <n v="0"/>
    <m/>
    <m/>
    <n v="1890000"/>
    <n v="0"/>
    <n v="0"/>
    <n v="0"/>
    <n v="1890000"/>
    <n v="0"/>
    <m/>
    <n v="1701000"/>
    <n v="189000"/>
    <n v="4800059585"/>
    <s v="25.04.2023"/>
    <n v="0"/>
    <n v="0"/>
    <m/>
    <m/>
    <n v="0"/>
    <m/>
    <m/>
    <m/>
    <d v="2024-06-30T00:00:00"/>
  </r>
  <r>
    <n v="31886736"/>
    <s v="MARIA MERCEDES NARANJO VERGARA"/>
    <s v="FELE"/>
    <n v="388"/>
    <s v="FELE388"/>
    <s v="31886736_FELE388"/>
    <d v="2023-03-02T00:00:00"/>
    <d v="2023-03-02T00:00:00"/>
    <d v="2023-03-07T00:00:00"/>
    <n v="216300"/>
    <n v="24900"/>
    <s v="PRESTACION DE SERVICIOS"/>
    <s v="CALI"/>
    <s v="AMBULATORIO"/>
    <x v="0"/>
    <s v="Finalizada"/>
    <s v="FACTURA CANCELADA"/>
    <n v="216300"/>
    <n v="0"/>
    <m/>
    <m/>
    <n v="216300"/>
    <n v="0"/>
    <n v="0"/>
    <n v="0"/>
    <n v="216300"/>
    <n v="0"/>
    <m/>
    <n v="194670"/>
    <n v="21630"/>
    <n v="2201378010"/>
    <s v="20.04.2023"/>
    <n v="0"/>
    <n v="0"/>
    <m/>
    <m/>
    <n v="0"/>
    <m/>
    <m/>
    <m/>
    <d v="2024-06-30T00:00:00"/>
  </r>
  <r>
    <n v="31886736"/>
    <s v="MARIA MERCEDES NARANJO VERGARA"/>
    <s v="FELE"/>
    <n v="422"/>
    <s v="FELE422"/>
    <s v="31886736_FELE422"/>
    <d v="2023-05-03T00:00:00"/>
    <d v="2023-05-03T00:00:00"/>
    <d v="2024-02-01T11:14:28"/>
    <n v="191400"/>
    <n v="191400"/>
    <s v="PRESTACION DE SERVICIOS"/>
    <s v="CALI"/>
    <s v="AMBULATORIO"/>
    <x v="2"/>
    <s v="Devuelta"/>
    <s v="FACTURA DEVUELTA"/>
    <n v="191400"/>
    <n v="191400"/>
    <s v="Se devuelve factura radican FELE422 y anexan soportes de la factura FELE424"/>
    <s v="SOPORTES"/>
    <n v="191400"/>
    <n v="0"/>
    <n v="0"/>
    <n v="0"/>
    <n v="0"/>
    <n v="0"/>
    <m/>
    <n v="0"/>
    <n v="0"/>
    <m/>
    <m/>
    <n v="0"/>
    <n v="0"/>
    <m/>
    <m/>
    <n v="0"/>
    <m/>
    <m/>
    <m/>
    <d v="2024-06-30T00:00:00"/>
  </r>
  <r>
    <n v="31886736"/>
    <s v="MARIA MERCEDES NARANJO VERGARA"/>
    <s v="FELE"/>
    <n v="434"/>
    <s v="FELE434"/>
    <s v="31886736_FELE434"/>
    <d v="2023-06-02T00:00:00"/>
    <d v="2023-06-02T00:00:00"/>
    <d v="2023-06-14T00:00:00"/>
    <n v="352000"/>
    <n v="352000"/>
    <s v="PRESTACION DE SERVICIOS"/>
    <s v="CALI"/>
    <s v="AMBULATORIO"/>
    <x v="0"/>
    <s v="Finalizada"/>
    <s v="FACTURA CANCELADA"/>
    <n v="360000"/>
    <n v="0"/>
    <m/>
    <m/>
    <n v="360000"/>
    <n v="0"/>
    <n v="0"/>
    <n v="0"/>
    <n v="352000"/>
    <n v="0"/>
    <m/>
    <n v="151680"/>
    <n v="17280"/>
    <n v="2201421632"/>
    <s v="23.08.2023"/>
    <n v="164320"/>
    <n v="18720"/>
    <n v="2201421464"/>
    <d v="2023-08-22T00:00:00"/>
    <n v="0"/>
    <m/>
    <m/>
    <m/>
    <d v="2024-06-30T00:00:00"/>
  </r>
  <r>
    <n v="31886736"/>
    <s v="MARIA MERCEDES NARANJO VERGARA"/>
    <s v="FELE"/>
    <n v="435"/>
    <s v="FELE435"/>
    <s v="31886736_FELE435"/>
    <d v="2023-06-02T00:00:00"/>
    <d v="2023-06-02T00:00:00"/>
    <d v="2023-06-14T00:00:00"/>
    <n v="226600"/>
    <n v="226600"/>
    <s v="PRESTACION DE SERVICIOS"/>
    <s v="CALI"/>
    <s v="AMBULATORIO"/>
    <x v="0"/>
    <s v="Finalizada"/>
    <s v="FACTURA CANCELADA"/>
    <n v="226600"/>
    <n v="0"/>
    <m/>
    <m/>
    <n v="226600"/>
    <n v="0"/>
    <n v="0"/>
    <n v="0"/>
    <n v="226600"/>
    <n v="0"/>
    <m/>
    <n v="85202"/>
    <n v="5438"/>
    <n v="2201421632"/>
    <s v="23.08.2023"/>
    <n v="127802"/>
    <n v="8158"/>
    <n v="2201421464"/>
    <d v="2023-08-22T00:00:00"/>
    <n v="0"/>
    <m/>
    <m/>
    <m/>
    <d v="2024-06-30T00:00:00"/>
  </r>
  <r>
    <n v="31886736"/>
    <s v="MARIA MERCEDES NARANJO VERGARA"/>
    <s v="FELE"/>
    <n v="436"/>
    <s v="FELE436"/>
    <s v="31886736_FELE436"/>
    <d v="2023-06-02T00:00:00"/>
    <d v="2023-06-02T00:00:00"/>
    <d v="2023-06-14T00:00:00"/>
    <n v="216300"/>
    <n v="216300"/>
    <s v="PRESTACION DE SERVICIOS"/>
    <s v="CALI"/>
    <s v="AMBULATORIO"/>
    <x v="0"/>
    <s v="Finalizada"/>
    <s v="FACTURA CANCELADA"/>
    <n v="216300"/>
    <n v="0"/>
    <m/>
    <m/>
    <n v="216300"/>
    <n v="0"/>
    <n v="0"/>
    <n v="0"/>
    <n v="216300"/>
    <n v="0"/>
    <m/>
    <n v="194670"/>
    <n v="21630"/>
    <n v="2201421464"/>
    <s v="22.08.2023"/>
    <n v="0"/>
    <n v="0"/>
    <m/>
    <m/>
    <n v="0"/>
    <m/>
    <m/>
    <m/>
    <d v="2024-06-30T00:00:00"/>
  </r>
  <r>
    <n v="31886736"/>
    <s v="MARIA MERCEDES NARANJO VERGARA"/>
    <s v="FELE"/>
    <n v="438"/>
    <s v="FELE438"/>
    <s v="31886736_FELE438"/>
    <d v="2023-06-02T00:00:00"/>
    <d v="2023-06-02T00:00:00"/>
    <d v="2023-06-14T00:00:00"/>
    <n v="191400"/>
    <n v="191400"/>
    <s v="PRESTACION DE SERVICIOS"/>
    <s v="CALI"/>
    <s v="AMBULATORIO"/>
    <x v="0"/>
    <s v="Finalizada"/>
    <s v="FACTURA CANCELADA"/>
    <n v="216300"/>
    <n v="0"/>
    <m/>
    <m/>
    <n v="216300"/>
    <n v="0"/>
    <n v="0"/>
    <n v="0"/>
    <n v="191400"/>
    <n v="0"/>
    <m/>
    <n v="169770"/>
    <n v="21630"/>
    <n v="2201421464"/>
    <s v="22.08.2023"/>
    <n v="0"/>
    <n v="0"/>
    <m/>
    <m/>
    <n v="0"/>
    <m/>
    <m/>
    <m/>
    <d v="2024-06-30T00:00:00"/>
  </r>
  <r>
    <n v="31886736"/>
    <s v="MARIA MERCEDES NARANJO VERGARA"/>
    <s v="FELE"/>
    <n v="439"/>
    <s v="FELE439"/>
    <s v="31886736_FELE439"/>
    <d v="2023-06-02T00:00:00"/>
    <d v="2023-06-02T00:00:00"/>
    <d v="2024-02-01T11:17:14"/>
    <n v="191400"/>
    <n v="191400"/>
    <s v="PRESTACION DE SERVICIOS"/>
    <s v="CALI"/>
    <s v="AMBULATORIO"/>
    <x v="2"/>
    <s v="Devuelta"/>
    <s v="FACTURA DEVUELTA"/>
    <n v="191400"/>
    <n v="191400"/>
    <s v="Se devuelve factura la autorizacion 231103360611123  esta ya cancelada con la factura FELE438. se valida soportes de junio 2023 enviaron esa misma aut y ya se cancelo. no se puede pagar en la factura FELE 439"/>
    <s v="AUTORIZACION"/>
    <n v="191400"/>
    <n v="0"/>
    <n v="0"/>
    <n v="0"/>
    <n v="0"/>
    <n v="0"/>
    <m/>
    <n v="0"/>
    <n v="0"/>
    <m/>
    <m/>
    <n v="0"/>
    <n v="0"/>
    <m/>
    <m/>
    <n v="0"/>
    <m/>
    <m/>
    <m/>
    <d v="2024-06-30T00:00:00"/>
  </r>
  <r>
    <n v="31886736"/>
    <s v="MARIA MERCEDES NARANJO VERGARA"/>
    <s v="FELE"/>
    <n v="440"/>
    <s v="FELE440"/>
    <s v="31886736_FELE440"/>
    <d v="2023-06-02T00:00:00"/>
    <d v="2023-06-02T00:00:00"/>
    <d v="2023-06-14T00:00:00"/>
    <n v="226600"/>
    <n v="226600"/>
    <s v="PRESTACION DE SERVICIOS"/>
    <s v="CALI"/>
    <s v="AMBULATORIO"/>
    <x v="0"/>
    <s v="Finalizada"/>
    <s v="FACTURA CANCELADA"/>
    <n v="226600"/>
    <n v="0"/>
    <m/>
    <m/>
    <n v="226600"/>
    <n v="0"/>
    <n v="0"/>
    <n v="0"/>
    <n v="226600"/>
    <n v="0"/>
    <m/>
    <n v="213004"/>
    <n v="13596"/>
    <n v="2201421464"/>
    <s v="22.08.2023"/>
    <n v="0"/>
    <n v="0"/>
    <m/>
    <m/>
    <n v="0"/>
    <m/>
    <m/>
    <m/>
    <d v="2024-06-30T00:00:00"/>
  </r>
  <r>
    <n v="31886736"/>
    <s v="MARIA MERCEDES NARANJO VERGARA"/>
    <s v="FELE"/>
    <n v="441"/>
    <s v="FELE441"/>
    <s v="31886736_FELE441"/>
    <d v="2023-06-02T00:00:00"/>
    <d v="2023-06-02T00:00:00"/>
    <d v="2023-06-14T00:00:00"/>
    <n v="191400"/>
    <n v="191400"/>
    <s v="PRESTACION DE SERVICIOS"/>
    <s v="CALI"/>
    <s v="AMBULATORIO"/>
    <x v="0"/>
    <s v="Finalizada"/>
    <s v="FACTURA CANCELADA"/>
    <n v="216300"/>
    <n v="0"/>
    <m/>
    <m/>
    <n v="216300"/>
    <n v="0"/>
    <n v="0"/>
    <n v="0"/>
    <n v="191400"/>
    <n v="0"/>
    <m/>
    <n v="169770"/>
    <n v="21630"/>
    <n v="2201421464"/>
    <s v="22.08.2023"/>
    <n v="0"/>
    <n v="0"/>
    <m/>
    <m/>
    <n v="0"/>
    <m/>
    <m/>
    <m/>
    <d v="2024-06-30T00:00:00"/>
  </r>
  <r>
    <n v="31886736"/>
    <s v="MARIA MERCEDES NARANJO VERGARA"/>
    <s v="FELE"/>
    <n v="442"/>
    <s v="FELE442"/>
    <s v="31886736_FELE442"/>
    <d v="2023-06-02T00:00:00"/>
    <d v="2023-06-02T00:00:00"/>
    <d v="2023-06-14T00:00:00"/>
    <n v="191400"/>
    <n v="191400"/>
    <s v="PRESTACION DE SERVICIOS"/>
    <s v="CALI"/>
    <s v="AMBULATORIO"/>
    <x v="0"/>
    <s v="Finalizada"/>
    <s v="FACTURA CANCELADA"/>
    <n v="216300"/>
    <n v="0"/>
    <m/>
    <m/>
    <n v="216300"/>
    <n v="0"/>
    <n v="0"/>
    <n v="0"/>
    <n v="191400"/>
    <n v="0"/>
    <m/>
    <n v="169770"/>
    <n v="21630"/>
    <n v="2201421464"/>
    <s v="22.08.2023"/>
    <n v="0"/>
    <n v="0"/>
    <m/>
    <m/>
    <n v="0"/>
    <m/>
    <m/>
    <m/>
    <d v="2024-06-30T00:00:00"/>
  </r>
  <r>
    <n v="31886736"/>
    <s v="MARIA MERCEDES NARANJO VERGARA"/>
    <s v="FELE"/>
    <n v="443"/>
    <s v="FELE443"/>
    <s v="31886736_FELE443"/>
    <d v="2023-06-05T00:00:00"/>
    <d v="2023-06-05T00:00:00"/>
    <d v="2023-06-14T00:00:00"/>
    <n v="6103700"/>
    <n v="6103700"/>
    <s v="PRESTACION DE SERVICIOS"/>
    <s v="CALI"/>
    <s v="AMBULATORIO"/>
    <x v="0"/>
    <s v="Finalizada"/>
    <s v="FACTURA CANCELADA"/>
    <n v="6300000"/>
    <n v="0"/>
    <m/>
    <m/>
    <n v="6300000"/>
    <n v="0"/>
    <n v="0"/>
    <n v="0"/>
    <n v="6103700"/>
    <n v="0"/>
    <m/>
    <n v="5473700"/>
    <n v="630000"/>
    <n v="2201421464"/>
    <s v="22.08.2023"/>
    <n v="0"/>
    <n v="0"/>
    <m/>
    <m/>
    <n v="0"/>
    <m/>
    <m/>
    <m/>
    <d v="2024-06-30T00:00:00"/>
  </r>
  <r>
    <n v="31886736"/>
    <s v="MARIA MERCEDES NARANJO VERGARA"/>
    <s v="FELE"/>
    <n v="570"/>
    <s v="FELE570"/>
    <s v="31886736_FELE570"/>
    <d v="2024-02-01T00:00:00"/>
    <d v="2024-02-01T00:00:00"/>
    <d v="2024-02-01T12:11:11"/>
    <n v="1260000"/>
    <n v="1260000"/>
    <s v="PRESTACION DE SERVICIOS"/>
    <s v="CALI"/>
    <s v="AMBULATORIO"/>
    <x v="3"/>
    <s v="Finalizada"/>
    <s v="FACTURA PENDIENTE EN PROGRAMACION DE PAGO"/>
    <n v="1260000"/>
    <n v="0"/>
    <m/>
    <m/>
    <n v="1260000"/>
    <n v="0"/>
    <n v="0"/>
    <n v="0"/>
    <n v="1260000"/>
    <n v="1260000"/>
    <n v="1222383751"/>
    <n v="0"/>
    <n v="0"/>
    <m/>
    <m/>
    <n v="0"/>
    <n v="0"/>
    <m/>
    <m/>
    <n v="0"/>
    <m/>
    <m/>
    <m/>
    <d v="2024-06-30T00:00:00"/>
  </r>
  <r>
    <n v="31886736"/>
    <s v="MARIA MERCEDES NARANJO VERGARA"/>
    <s v="FELE"/>
    <n v="580"/>
    <s v="FELE580"/>
    <s v="31886736_FELE580"/>
    <d v="2024-03-01T00:00:00"/>
    <d v="2024-03-01T00:00:00"/>
    <d v="2024-03-01T15:30:46"/>
    <n v="1144000"/>
    <n v="1144000"/>
    <s v="PRESTACION DE SERVICIOS"/>
    <s v="CALI"/>
    <s v="AMBULATORIO"/>
    <x v="3"/>
    <s v="Finalizada"/>
    <s v="FACTURA PENDIENTE EN PROGRAMACION DE PAGO"/>
    <n v="1440000"/>
    <n v="0"/>
    <m/>
    <m/>
    <n v="1440000"/>
    <n v="0"/>
    <n v="0"/>
    <n v="0"/>
    <n v="1440000"/>
    <n v="1440000"/>
    <n v="1222432546"/>
    <n v="0"/>
    <n v="0"/>
    <m/>
    <m/>
    <n v="0"/>
    <n v="0"/>
    <m/>
    <m/>
    <n v="0"/>
    <m/>
    <m/>
    <m/>
    <d v="2024-06-30T00:00:00"/>
  </r>
  <r>
    <n v="31886736"/>
    <s v="MARIA MERCEDES NARANJO VERGARA"/>
    <s v="FELE"/>
    <n v="588"/>
    <s v="FELE588"/>
    <s v="31886736_FELE588"/>
    <d v="2024-04-04T00:00:00"/>
    <d v="2024-04-04T00:00:00"/>
    <d v="2024-04-04T14:48:14"/>
    <n v="3757620"/>
    <n v="3757620"/>
    <s v="PRESTACION DE SERVICIOS"/>
    <s v="CALI"/>
    <s v="AMBULATORIO"/>
    <x v="0"/>
    <s v="Finalizada"/>
    <s v="FACTURA CANCELADA"/>
    <n v="216300"/>
    <n v="0"/>
    <m/>
    <m/>
    <n v="216300"/>
    <n v="0"/>
    <n v="0"/>
    <n v="0"/>
    <n v="178880"/>
    <n v="0"/>
    <m/>
    <n v="178880"/>
    <n v="0"/>
    <n v="2201510162"/>
    <s v="16.05.2024"/>
    <n v="0"/>
    <n v="0"/>
    <m/>
    <m/>
    <n v="0"/>
    <m/>
    <m/>
    <m/>
    <d v="2024-06-30T00:00:00"/>
  </r>
  <r>
    <n v="31886736"/>
    <s v="MARIA MERCEDES NARANJO VERGARA"/>
    <s v="FELE"/>
    <n v="589"/>
    <s v="FELE589"/>
    <s v="31886736_FELE589"/>
    <d v="2024-04-04T00:00:00"/>
    <d v="2024-04-04T00:00:00"/>
    <d v="2024-04-04T14:49:59"/>
    <n v="4404500"/>
    <n v="4404500"/>
    <s v="PRESTACION DE SERVICIOS"/>
    <s v="CALI"/>
    <s v="AMBULATORIO"/>
    <x v="0"/>
    <s v="Finalizada"/>
    <s v="FACTURA CANCELADA"/>
    <n v="4680000"/>
    <n v="0"/>
    <m/>
    <m/>
    <n v="4680000"/>
    <n v="0"/>
    <n v="0"/>
    <n v="0"/>
    <n v="4404500"/>
    <n v="0"/>
    <m/>
    <n v="4404500"/>
    <n v="0"/>
    <n v="2201510162"/>
    <s v="16.05.2024"/>
    <n v="0"/>
    <n v="0"/>
    <m/>
    <m/>
    <n v="0"/>
    <m/>
    <m/>
    <m/>
    <d v="2024-06-30T00:00:00"/>
  </r>
  <r>
    <n v="31886736"/>
    <s v="MARIA MERCEDES NARANJO VERGARA"/>
    <s v="FELE"/>
    <n v="590"/>
    <s v="FELE590"/>
    <s v="31886736_FELE590"/>
    <d v="2024-04-04T00:00:00"/>
    <d v="2024-04-04T00:00:00"/>
    <d v="2024-04-04T15:00:42"/>
    <n v="191425"/>
    <n v="191425"/>
    <s v="PRESTACION DE SERVICIOS"/>
    <s v="CALI"/>
    <s v="AMBULATORIO"/>
    <x v="0"/>
    <s v="Finalizada"/>
    <s v="FACTURA CANCELADA"/>
    <n v="216300"/>
    <n v="0"/>
    <m/>
    <m/>
    <n v="216300"/>
    <n v="0"/>
    <n v="0"/>
    <n v="0"/>
    <n v="191425"/>
    <n v="0"/>
    <m/>
    <n v="191425"/>
    <n v="0"/>
    <n v="2201510162"/>
    <s v="16.05.2024"/>
    <n v="0"/>
    <n v="0"/>
    <m/>
    <m/>
    <n v="0"/>
    <m/>
    <m/>
    <m/>
    <d v="2024-06-30T00:00:00"/>
  </r>
  <r>
    <n v="31886736"/>
    <s v="MARIA MERCEDES NARANJO VERGARA"/>
    <s v="FELE"/>
    <n v="591"/>
    <s v="FELE591"/>
    <s v="31886736_FELE591"/>
    <d v="2024-04-04T00:00:00"/>
    <d v="2024-04-04T00:00:00"/>
    <d v="2024-04-04T14:53:33"/>
    <n v="216300"/>
    <n v="216300"/>
    <s v="PRESTACION DE SERVICIOS"/>
    <s v="CALI"/>
    <s v="AMBULATORIO"/>
    <x v="3"/>
    <s v="Finalizada"/>
    <s v="FACTURA PENDIENTE EN PROGRAMACION DE PAGO"/>
    <n v="216300"/>
    <n v="0"/>
    <m/>
    <m/>
    <n v="216300"/>
    <n v="0"/>
    <n v="0"/>
    <n v="0"/>
    <n v="216300"/>
    <n v="216300"/>
    <n v="1222433009"/>
    <n v="0"/>
    <n v="0"/>
    <m/>
    <m/>
    <n v="0"/>
    <n v="0"/>
    <m/>
    <m/>
    <n v="0"/>
    <m/>
    <m/>
    <m/>
    <d v="2024-06-30T00:00:00"/>
  </r>
  <r>
    <n v="31886736"/>
    <s v="MARIA MERCEDES NARANJO VERGARA"/>
    <s v="FELE"/>
    <n v="592"/>
    <s v="FELE592"/>
    <s v="31886736_FELE592"/>
    <d v="2024-04-04T00:00:00"/>
    <d v="2024-04-04T00:00:00"/>
    <d v="2024-04-04T14:55:04"/>
    <n v="990000"/>
    <n v="990000"/>
    <s v="PRESTACION DE SERVICIOS"/>
    <s v="CALI"/>
    <s v="AMBULATORIO"/>
    <x v="3"/>
    <s v="Finalizada"/>
    <s v="FACTURA PENDIENTE EN PROGRAMACION DE PAGO"/>
    <n v="900000"/>
    <n v="0"/>
    <m/>
    <m/>
    <n v="900000"/>
    <n v="0"/>
    <n v="0"/>
    <n v="0"/>
    <n v="900000"/>
    <n v="900000"/>
    <n v="1222433010"/>
    <n v="0"/>
    <n v="0"/>
    <m/>
    <m/>
    <n v="0"/>
    <n v="0"/>
    <m/>
    <m/>
    <n v="0"/>
    <m/>
    <m/>
    <m/>
    <d v="2024-06-30T00:00:00"/>
  </r>
  <r>
    <n v="31886736"/>
    <s v="MARIA MERCEDES NARANJO VERGARA"/>
    <s v="FELE"/>
    <n v="597"/>
    <s v="FELE597"/>
    <s v="31886736_FELE597"/>
    <d v="2024-05-06T00:00:00"/>
    <d v="2024-05-10T00:00:00"/>
    <d v="2024-05-10T14:48:46"/>
    <n v="2430000"/>
    <n v="2430000"/>
    <s v="PRESTACION DE SERVICIOS"/>
    <s v="CALI"/>
    <s v="AMBULATORIO"/>
    <x v="3"/>
    <s v="Finalizada"/>
    <s v="FACTURA PENDIENTE EN PROGRAMACION DE PAGO"/>
    <n v="2430000"/>
    <n v="0"/>
    <m/>
    <m/>
    <n v="2430000"/>
    <n v="0"/>
    <n v="0"/>
    <n v="0"/>
    <n v="2430000"/>
    <n v="2430000"/>
    <n v="1222452796"/>
    <n v="0"/>
    <n v="0"/>
    <m/>
    <m/>
    <n v="0"/>
    <n v="0"/>
    <m/>
    <m/>
    <n v="0"/>
    <m/>
    <m/>
    <m/>
    <d v="2024-06-30T00:00:00"/>
  </r>
  <r>
    <n v="31886736"/>
    <s v="MARIA MERCEDES NARANJO VERGARA"/>
    <s v="FELE"/>
    <n v="599"/>
    <s v="FELE599"/>
    <s v="31886736_FELE599"/>
    <d v="2024-05-07T00:00:00"/>
    <d v="2024-06-04T00:00:00"/>
    <d v="2024-06-04T07:00:00"/>
    <n v="5575300"/>
    <n v="5575300"/>
    <s v="PRESTACION DE SERVICIOS"/>
    <s v="CALI"/>
    <s v="AMBULATORIO"/>
    <x v="3"/>
    <s v="Finalizada"/>
    <s v="FACTURA PENDIENTE EN PROGRAMACION DE PAGO"/>
    <n v="5850000"/>
    <n v="0"/>
    <m/>
    <m/>
    <n v="5850000"/>
    <n v="0"/>
    <n v="0"/>
    <n v="0"/>
    <n v="5850000"/>
    <n v="5850000"/>
    <n v="1222475030"/>
    <n v="0"/>
    <n v="0"/>
    <m/>
    <m/>
    <n v="0"/>
    <n v="0"/>
    <m/>
    <m/>
    <n v="0"/>
    <m/>
    <m/>
    <m/>
    <d v="2024-06-30T00:00:00"/>
  </r>
  <r>
    <n v="31886736"/>
    <s v="MARIA MERCEDES NARANJO VERGARA"/>
    <s v="FELE"/>
    <n v="600"/>
    <s v="FELE600"/>
    <s v="31886736_FELE600"/>
    <d v="2024-05-07T00:00:00"/>
    <d v="2024-05-10T00:00:00"/>
    <d v="2024-05-10T14:48:31"/>
    <n v="191425"/>
    <n v="191425"/>
    <s v="PRESTACION DE SERVICIOS"/>
    <s v="CALI"/>
    <s v="AMBULATORIO"/>
    <x v="3"/>
    <s v="Finalizada"/>
    <s v="FACTURA PENDIENTE EN PROGRAMACION DE PAGO"/>
    <n v="216300"/>
    <n v="0"/>
    <m/>
    <m/>
    <n v="216300"/>
    <n v="0"/>
    <n v="0"/>
    <n v="0"/>
    <n v="191425"/>
    <n v="191425"/>
    <n v="1222459475"/>
    <n v="0"/>
    <n v="0"/>
    <m/>
    <m/>
    <n v="0"/>
    <n v="0"/>
    <m/>
    <m/>
    <n v="0"/>
    <m/>
    <m/>
    <m/>
    <d v="2024-06-30T00:00:00"/>
  </r>
  <r>
    <n v="31886736"/>
    <s v="MARIA MERCEDES NARANJO VERGARA"/>
    <s v="FELE"/>
    <n v="601"/>
    <s v="FELE601"/>
    <s v="31886736_FELE601"/>
    <d v="2024-05-10T00:00:00"/>
    <d v="2024-05-10T00:00:00"/>
    <d v="2024-05-10T16:01:53"/>
    <n v="226600"/>
    <n v="113814"/>
    <s v="PRESTACION DE SERVICIOS"/>
    <s v="CALI"/>
    <s v="AMBULATORIO"/>
    <x v="3"/>
    <s v="Finalizada"/>
    <s v="FACTURA PENDIENTE EN PROGRAMACION DE PAGO"/>
    <n v="226600"/>
    <n v="0"/>
    <m/>
    <m/>
    <n v="226600"/>
    <n v="0"/>
    <n v="0"/>
    <n v="0"/>
    <n v="226600"/>
    <n v="136474"/>
    <n v="1222459474"/>
    <n v="90126"/>
    <n v="0"/>
    <n v="2201515364"/>
    <s v="30.05.2024"/>
    <n v="0"/>
    <n v="0"/>
    <m/>
    <m/>
    <n v="0"/>
    <m/>
    <m/>
    <m/>
    <d v="2024-06-30T00:00:00"/>
  </r>
  <r>
    <n v="31886736"/>
    <s v="MARIA MERCEDES NARANJO VERGARA"/>
    <s v="FELE"/>
    <n v="602"/>
    <s v="FELE602"/>
    <s v="31886736_FELE602"/>
    <d v="2024-05-14T00:00:00"/>
    <d v="2024-05-14T00:00:00"/>
    <d v="2024-05-14T09:22:41"/>
    <n v="199100"/>
    <n v="199100"/>
    <s v="PRESTACION DE SERVICIOS"/>
    <s v="CALI"/>
    <s v="AMBULATORIO"/>
    <x v="3"/>
    <s v="Finalizada"/>
    <s v="FACTURA PENDIENTE EN PROGRAMACION DE PAGO"/>
    <n v="216300"/>
    <n v="0"/>
    <m/>
    <m/>
    <n v="216300"/>
    <n v="0"/>
    <n v="0"/>
    <n v="0"/>
    <n v="199100"/>
    <n v="199100"/>
    <n v="1222459473"/>
    <n v="0"/>
    <n v="0"/>
    <m/>
    <m/>
    <n v="0"/>
    <n v="0"/>
    <m/>
    <m/>
    <n v="0"/>
    <m/>
    <m/>
    <m/>
    <d v="2024-06-30T00:00:00"/>
  </r>
  <r>
    <n v="31886736"/>
    <s v="MARIA MERCEDES NARANJO VERGARA"/>
    <s v="FELE"/>
    <n v="603"/>
    <s v="FELE603"/>
    <s v="31886736_FELE603"/>
    <d v="2024-05-14T00:00:00"/>
    <d v="2024-05-14T00:00:00"/>
    <d v="2024-05-14T11:54:38"/>
    <n v="85600"/>
    <n v="33110"/>
    <s v="PRESTACION DE SERVICIOS"/>
    <s v="CALI"/>
    <s v="AMBULATORIO"/>
    <x v="3"/>
    <s v="Finalizada"/>
    <s v="FACTURA PENDIENTE EN PROGRAMACION DE PAGO"/>
    <n v="90000"/>
    <n v="0"/>
    <m/>
    <m/>
    <n v="90000"/>
    <n v="0"/>
    <n v="0"/>
    <n v="0"/>
    <n v="85600"/>
    <n v="42110"/>
    <n v="1222459472"/>
    <n v="43490"/>
    <n v="0"/>
    <n v="2201515364"/>
    <s v="30.05.2024"/>
    <n v="0"/>
    <n v="0"/>
    <m/>
    <m/>
    <n v="0"/>
    <m/>
    <m/>
    <m/>
    <d v="2024-06-30T00:00:00"/>
  </r>
  <r>
    <n v="31886736"/>
    <s v="MARIA MERCEDES NARANJO VERGARA"/>
    <s v="FELE"/>
    <n v="605"/>
    <s v="FELE605"/>
    <s v="31886736_FELE605"/>
    <d v="2024-06-01T00:00:00"/>
    <d v="2024-06-03T00:00:00"/>
    <d v="2024-06-04T07:00:00"/>
    <n v="226600"/>
    <n v="226600"/>
    <s v="PRESTACION DE SERVICIOS"/>
    <s v="CALI"/>
    <s v="AMBULATORIO"/>
    <x v="3"/>
    <s v="Finalizada"/>
    <s v="FACTURA PENDIENTE EN PROGRAMACION DE PAGO"/>
    <n v="226600"/>
    <n v="0"/>
    <m/>
    <m/>
    <n v="226600"/>
    <n v="0"/>
    <n v="0"/>
    <n v="0"/>
    <n v="226600"/>
    <n v="136474"/>
    <n v="1222475026"/>
    <n v="90126"/>
    <n v="0"/>
    <n v="2201529819"/>
    <s v="17.07.2024"/>
    <n v="0"/>
    <n v="0"/>
    <m/>
    <m/>
    <n v="0"/>
    <m/>
    <m/>
    <m/>
    <d v="2024-06-30T00:00:00"/>
  </r>
  <r>
    <n v="31886736"/>
    <s v="MARIA MERCEDES NARANJO VERGARA"/>
    <s v="FELE"/>
    <n v="606"/>
    <s v="FELE606"/>
    <s v="31886736_FELE606"/>
    <d v="2024-06-01T00:00:00"/>
    <d v="2024-06-03T00:00:00"/>
    <d v="2024-06-04T07:00:00"/>
    <n v="222200"/>
    <n v="222200"/>
    <s v="PRESTACION DE SERVICIOS"/>
    <s v="CALI"/>
    <s v="AMBULATORIO"/>
    <x v="3"/>
    <s v="Finalizada"/>
    <s v="FACTURA PENDIENTE EN PROGRAMACION DE PAGO"/>
    <n v="226600"/>
    <n v="0"/>
    <m/>
    <m/>
    <n v="226600"/>
    <n v="0"/>
    <n v="0"/>
    <n v="0"/>
    <n v="226600"/>
    <n v="136474"/>
    <n v="1222475027"/>
    <n v="90126"/>
    <n v="0"/>
    <n v="2201529819"/>
    <s v="17.07.2024"/>
    <n v="0"/>
    <n v="0"/>
    <m/>
    <m/>
    <n v="0"/>
    <m/>
    <m/>
    <m/>
    <d v="2024-06-30T00:00:00"/>
  </r>
  <r>
    <n v="31886736"/>
    <s v="MARIA MERCEDES NARANJO VERGARA"/>
    <s v="FELE"/>
    <n v="607"/>
    <s v="FELE607"/>
    <s v="31886736_FELE607"/>
    <d v="2024-06-01T00:00:00"/>
    <d v="2024-06-03T00:00:00"/>
    <d v="2024-06-04T07:00:00"/>
    <n v="1350000"/>
    <n v="1350000"/>
    <s v="PRESTACION DE SERVICIOS"/>
    <s v="CALI"/>
    <s v="AMBULATORIO"/>
    <x v="3"/>
    <s v="Finalizada"/>
    <s v="FACTURA PENDIENTE EN PROGRAMACION DE PAGO"/>
    <n v="1350000"/>
    <n v="0"/>
    <m/>
    <m/>
    <n v="1350000"/>
    <n v="0"/>
    <n v="0"/>
    <n v="0"/>
    <n v="1350000"/>
    <n v="1350000"/>
    <n v="1222468788"/>
    <n v="0"/>
    <n v="0"/>
    <m/>
    <m/>
    <n v="0"/>
    <n v="0"/>
    <m/>
    <m/>
    <n v="0"/>
    <m/>
    <m/>
    <m/>
    <d v="2024-06-30T00:00:00"/>
  </r>
  <r>
    <n v="31886736"/>
    <s v="MARIA MERCEDES NARANJO VERGARA"/>
    <s v="FELE"/>
    <n v="608"/>
    <s v="FELE608"/>
    <s v="31886736_FELE608"/>
    <d v="2024-06-01T00:00:00"/>
    <d v="2024-06-03T00:00:00"/>
    <d v="2024-06-04T07:00:00"/>
    <n v="5861600"/>
    <n v="5861600"/>
    <s v="PRESTACION DE SERVICIOS"/>
    <s v="CALI"/>
    <s v="AMBULATORIO"/>
    <x v="3"/>
    <s v="Finalizada"/>
    <s v="FACTURA PENDIENTE EN PROGRAMACION DE PAGO"/>
    <n v="6300000"/>
    <n v="0"/>
    <m/>
    <m/>
    <n v="6300000"/>
    <n v="0"/>
    <n v="0"/>
    <n v="0"/>
    <n v="6300000"/>
    <n v="6300000"/>
    <n v="1222475028"/>
    <n v="0"/>
    <n v="0"/>
    <m/>
    <m/>
    <n v="0"/>
    <n v="0"/>
    <m/>
    <m/>
    <n v="0"/>
    <m/>
    <m/>
    <m/>
    <d v="2024-06-30T00:00:00"/>
  </r>
  <r>
    <n v="31886736"/>
    <s v="MARIA MERCEDES NARANJO VERGARA"/>
    <s v="FELE"/>
    <n v="609"/>
    <s v="FELE609"/>
    <s v="31886736_FELE609"/>
    <d v="2024-06-01T00:00:00"/>
    <d v="2024-06-03T00:00:00"/>
    <d v="2024-06-04T07:00:00"/>
    <n v="191425"/>
    <n v="191425"/>
    <s v="PRESTACION DE SERVICIOS"/>
    <s v="CALI"/>
    <s v="AMBULATORIO"/>
    <x v="3"/>
    <s v="Finalizada"/>
    <s v="FACTURA PENDIENTE EN PROGRAMACION DE PAGO"/>
    <n v="216300"/>
    <n v="0"/>
    <m/>
    <m/>
    <n v="216300"/>
    <n v="0"/>
    <n v="0"/>
    <n v="0"/>
    <n v="191425"/>
    <n v="191425"/>
    <n v="1222475022"/>
    <n v="0"/>
    <n v="0"/>
    <m/>
    <m/>
    <n v="0"/>
    <n v="0"/>
    <m/>
    <m/>
    <n v="0"/>
    <m/>
    <m/>
    <m/>
    <d v="2024-06-30T00:00:00"/>
  </r>
  <r>
    <n v="31886736"/>
    <s v="MARIA MERCEDES NARANJO VERGARA"/>
    <s v="FELE"/>
    <n v="610"/>
    <s v="FELE610"/>
    <s v="31886736_FELE610"/>
    <d v="2024-06-01T00:00:00"/>
    <d v="2024-06-03T00:00:00"/>
    <d v="2024-06-04T07:00:00"/>
    <n v="191425"/>
    <n v="191425"/>
    <s v="PRESTACION DE SERVICIOS"/>
    <s v="CALI"/>
    <s v="AMBULATORIO"/>
    <x v="3"/>
    <s v="Finalizada"/>
    <s v="FACTURA PENDIENTE EN PROGRAMACION DE PAGO"/>
    <n v="216300"/>
    <n v="0"/>
    <m/>
    <m/>
    <n v="216300"/>
    <n v="0"/>
    <n v="0"/>
    <n v="0"/>
    <n v="191425"/>
    <n v="191425"/>
    <n v="1222475023"/>
    <n v="0"/>
    <n v="0"/>
    <m/>
    <m/>
    <n v="0"/>
    <n v="0"/>
    <m/>
    <m/>
    <n v="0"/>
    <m/>
    <m/>
    <m/>
    <d v="2024-06-30T00:00:00"/>
  </r>
  <r>
    <n v="31886736"/>
    <s v="MARIA MERCEDES NARANJO VERGARA"/>
    <s v="FELE"/>
    <n v="611"/>
    <s v="FELE611"/>
    <s v="31886736_FELE611"/>
    <d v="2024-06-01T00:00:00"/>
    <d v="2024-06-03T00:00:00"/>
    <d v="2024-06-04T07:00:00"/>
    <n v="191425"/>
    <n v="191425"/>
    <s v="PRESTACION DE SERVICIOS"/>
    <s v="CALI"/>
    <s v="AMBULATORIO"/>
    <x v="3"/>
    <s v="Finalizada"/>
    <s v="FACTURA PENDIENTE EN PROGRAMACION DE PAGO"/>
    <n v="216300"/>
    <n v="0"/>
    <m/>
    <m/>
    <n v="216300"/>
    <n v="0"/>
    <n v="0"/>
    <n v="0"/>
    <n v="191425"/>
    <n v="191425"/>
    <n v="1222475024"/>
    <n v="0"/>
    <n v="0"/>
    <m/>
    <m/>
    <n v="0"/>
    <n v="0"/>
    <m/>
    <m/>
    <n v="0"/>
    <m/>
    <m/>
    <m/>
    <d v="2024-06-30T00:00:00"/>
  </r>
  <r>
    <n v="31886736"/>
    <s v="MARIA MERCEDES NARANJO VERGARA"/>
    <s v="FELE"/>
    <n v="614"/>
    <s v="FELE614"/>
    <s v="31886736_FELE614"/>
    <d v="2024-06-01T00:00:00"/>
    <d v="2024-06-01T00:00:00"/>
    <d v="2024-06-04T07:00:00"/>
    <n v="191425"/>
    <n v="191425"/>
    <s v="PRESTACION DE SERVICIOS"/>
    <s v="CALI"/>
    <s v="AMBULATORIO"/>
    <x v="3"/>
    <s v="Finalizada"/>
    <s v="FACTURA PENDIENTE EN PROGRAMACION DE PAGO"/>
    <n v="216300"/>
    <n v="0"/>
    <m/>
    <m/>
    <n v="216300"/>
    <n v="0"/>
    <n v="0"/>
    <n v="0"/>
    <n v="191425"/>
    <n v="191425"/>
    <n v="1222475025"/>
    <n v="0"/>
    <n v="0"/>
    <m/>
    <m/>
    <n v="0"/>
    <n v="0"/>
    <m/>
    <m/>
    <n v="0"/>
    <m/>
    <m/>
    <m/>
    <d v="2024-06-30T00:00:00"/>
  </r>
  <r>
    <n v="31886736"/>
    <s v="MARIA MERCEDES NARANJO VERGARA"/>
    <s v="FELE"/>
    <n v="618"/>
    <s v="FELE618"/>
    <s v="31886736_FELE618"/>
    <d v="2024-07-03T00:00:00"/>
    <d v="2024-07-03T00:00:00"/>
    <d v="2024-07-03T18:06:39"/>
    <n v="191425"/>
    <n v="191425"/>
    <s v="PRESTACION DE SERVICIOS"/>
    <s v="CALI"/>
    <s v="AMBULATORIO"/>
    <x v="3"/>
    <s v="Finalizada"/>
    <e v="#N/A"/>
    <n v="216300"/>
    <n v="0"/>
    <m/>
    <m/>
    <n v="216300"/>
    <n v="0"/>
    <n v="0"/>
    <n v="0"/>
    <n v="191425"/>
    <n v="0"/>
    <m/>
    <n v="0"/>
    <n v="0"/>
    <m/>
    <m/>
    <n v="0"/>
    <n v="0"/>
    <m/>
    <m/>
    <n v="0"/>
    <m/>
    <m/>
    <m/>
    <d v="2024-06-30T00:00:00"/>
  </r>
  <r>
    <n v="31886736"/>
    <s v="MARIA MERCEDES NARANJO VERGARA"/>
    <s v="FELE"/>
    <n v="619"/>
    <s v="FELE619"/>
    <s v="31886736_FELE619"/>
    <d v="2024-07-03T00:00:00"/>
    <d v="2024-07-03T00:00:00"/>
    <d v="2024-07-03T18:06:44"/>
    <n v="191425"/>
    <n v="191425"/>
    <s v="PRESTACION DE SERVICIOS"/>
    <s v="CALI"/>
    <s v="AMBULATORIO"/>
    <x v="3"/>
    <s v="Finalizada"/>
    <e v="#N/A"/>
    <n v="216300"/>
    <n v="0"/>
    <m/>
    <m/>
    <n v="216300"/>
    <n v="0"/>
    <n v="0"/>
    <n v="0"/>
    <n v="191425"/>
    <n v="0"/>
    <m/>
    <n v="0"/>
    <n v="0"/>
    <m/>
    <m/>
    <n v="0"/>
    <n v="0"/>
    <m/>
    <m/>
    <n v="0"/>
    <m/>
    <m/>
    <m/>
    <d v="2024-06-30T00:00:00"/>
  </r>
  <r>
    <n v="31886736"/>
    <s v="MARIA MERCEDES NARANJO VERGARA"/>
    <s v="FELE"/>
    <n v="620"/>
    <s v="FELE620"/>
    <s v="31886736_FELE620"/>
    <d v="2024-07-03T00:00:00"/>
    <d v="2024-07-03T00:00:00"/>
    <d v="2024-07-03T18:07:59"/>
    <n v="2119100"/>
    <n v="2119100"/>
    <s v="PRESTACION DE SERVICIOS"/>
    <s v="CALI"/>
    <s v="AMBULATORIO"/>
    <x v="3"/>
    <s v="Finalizada"/>
    <e v="#N/A"/>
    <n v="2250000"/>
    <n v="0"/>
    <m/>
    <m/>
    <n v="2250000"/>
    <n v="0"/>
    <n v="0"/>
    <n v="0"/>
    <n v="2119100"/>
    <n v="0"/>
    <m/>
    <n v="0"/>
    <n v="0"/>
    <m/>
    <m/>
    <n v="0"/>
    <n v="0"/>
    <m/>
    <m/>
    <n v="0"/>
    <m/>
    <m/>
    <m/>
    <d v="2024-06-30T00:00:00"/>
  </r>
  <r>
    <n v="31886736"/>
    <s v="MARIA MERCEDES NARANJO VERGARA"/>
    <s v="FELE"/>
    <n v="621"/>
    <s v="FELE621"/>
    <s v="31886736_FELE621"/>
    <d v="2024-07-03T00:00:00"/>
    <d v="2024-07-03T00:00:00"/>
    <d v="2024-07-03T18:10:43"/>
    <n v="360000"/>
    <n v="360000"/>
    <s v="PRESTACION DE SERVICIOS"/>
    <s v="CALI"/>
    <s v="AMBULATORIO"/>
    <x v="3"/>
    <s v="Finalizada"/>
    <e v="#N/A"/>
    <n v="360000"/>
    <n v="0"/>
    <m/>
    <m/>
    <n v="360000"/>
    <n v="0"/>
    <n v="0"/>
    <n v="0"/>
    <n v="360000"/>
    <n v="360000"/>
    <n v="1222477468"/>
    <n v="0"/>
    <n v="0"/>
    <m/>
    <m/>
    <n v="0"/>
    <n v="0"/>
    <m/>
    <m/>
    <n v="0"/>
    <m/>
    <m/>
    <m/>
    <d v="2024-06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9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8" firstHeaderRow="0" firstDataRow="1" firstDataCol="1"/>
  <pivotFields count="41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4" showAll="0"/>
    <pivotField numFmtId="169" showAll="0"/>
    <pivotField dataField="1" numFmtId="169" showAll="0"/>
    <pivotField showAll="0"/>
    <pivotField showAll="0"/>
    <pivotField showAll="0"/>
    <pivotField axis="axisRow" dataField="1" showAll="0">
      <items count="5">
        <item x="0"/>
        <item x="2"/>
        <item x="1"/>
        <item x="3"/>
        <item t="default"/>
      </items>
    </pivotField>
    <pivotField showAll="0"/>
    <pivotField showAll="0"/>
    <pivotField numFmtId="169" showAll="0"/>
    <pivotField numFmtId="169" showAll="0"/>
    <pivotField showAll="0"/>
    <pivotField showAll="0"/>
    <pivotField numFmtId="169" showAll="0"/>
    <pivotField numFmtId="169" showAll="0"/>
    <pivotField numFmtId="169" showAll="0"/>
    <pivotField numFmtId="169" showAll="0"/>
    <pivotField numFmtId="169" showAll="0"/>
    <pivotField numFmtId="169" showAll="0"/>
    <pivotField showAll="0"/>
    <pivotField numFmtId="169" showAll="0"/>
    <pivotField numFmtId="169" showAll="0"/>
    <pivotField showAll="0"/>
    <pivotField showAll="0"/>
    <pivotField numFmtId="169" showAll="0"/>
    <pivotField numFmtId="169" showAll="0"/>
    <pivotField showAll="0"/>
    <pivotField showAll="0"/>
    <pivotField numFmtId="169" showAll="0"/>
    <pivotField showAll="0"/>
    <pivotField showAll="0"/>
    <pivotField showAll="0"/>
    <pivotField numFmtId="14" showAll="0"/>
  </pivotFields>
  <rowFields count="1">
    <field x="14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4" subtotal="count" baseField="0" baseItem="0"/>
    <dataField name="Saldo IPS " fld="10" baseField="0" baseItem="0" numFmtId="169"/>
  </dataFields>
  <formats count="21">
    <format dxfId="20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9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8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7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6">
      <pivotArea type="all" dataOnly="0" outline="0" fieldPosition="0"/>
    </format>
    <format dxfId="15">
      <pivotArea outline="0" collapsedLevelsAreSubtotals="1" fieldPosition="0"/>
    </format>
    <format dxfId="14">
      <pivotArea field="14" type="button" dataOnly="0" labelOnly="1" outline="0" axis="axisRow" fieldPosition="0"/>
    </format>
    <format dxfId="13">
      <pivotArea dataOnly="0" labelOnly="1" fieldPosition="0">
        <references count="1">
          <reference field="14" count="0"/>
        </references>
      </pivotArea>
    </format>
    <format dxfId="12">
      <pivotArea dataOnly="0" labelOnly="1" grandRow="1" outline="0" fieldPosition="0"/>
    </format>
    <format dxfId="1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0">
      <pivotArea field="14" type="button" dataOnly="0" labelOnly="1" outline="0" axis="axisRow" fieldPosition="0"/>
    </format>
    <format dxfId="9">
      <pivotArea dataOnly="0" labelOnly="1" fieldPosition="0">
        <references count="1">
          <reference field="14" count="0"/>
        </references>
      </pivotArea>
    </format>
    <format dxfId="8">
      <pivotArea dataOnly="0" labelOnly="1" grandRow="1" outline="0" fieldPosition="0"/>
    </format>
    <format dxfId="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">
      <pivotArea field="14" type="button" dataOnly="0" labelOnly="1" outline="0" axis="axisRow" fieldPosition="0"/>
    </format>
    <format dxfId="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grandRow="1" outline="0" collapsedLevelsAreSubtotals="1" fieldPosition="0"/>
    </format>
    <format dxfId="2">
      <pivotArea dataOnly="0" labelOnly="1" grandRow="1" outline="0" fieldPosition="0"/>
    </format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80"/>
  <sheetViews>
    <sheetView showGridLines="0" topLeftCell="A70" zoomScale="120" zoomScaleNormal="120" workbookViewId="0">
      <selection activeCell="B79" sqref="B79"/>
    </sheetView>
  </sheetViews>
  <sheetFormatPr baseColWidth="10" defaultRowHeight="14.5" x14ac:dyDescent="0.35"/>
  <cols>
    <col min="1" max="1" width="7.81640625" bestFit="1" customWidth="1"/>
    <col min="2" max="2" width="29.54296875" bestFit="1" customWidth="1"/>
    <col min="3" max="3" width="7.7265625" bestFit="1" customWidth="1"/>
    <col min="4" max="4" width="8.81640625" customWidth="1"/>
    <col min="5" max="5" width="11.26953125" bestFit="1" customWidth="1"/>
    <col min="6" max="6" width="14.7265625" customWidth="1"/>
    <col min="7" max="8" width="12.26953125" bestFit="1" customWidth="1"/>
    <col min="9" max="9" width="15.7265625" bestFit="1" customWidth="1"/>
    <col min="10" max="10" width="10.7265625" bestFit="1" customWidth="1"/>
    <col min="11" max="11" width="12" bestFit="1" customWidth="1"/>
  </cols>
  <sheetData>
    <row r="1" spans="1:11" s="1" customFormat="1" ht="24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35">
      <c r="A2" s="3">
        <v>31886736</v>
      </c>
      <c r="B2" s="3" t="s">
        <v>11</v>
      </c>
      <c r="C2" s="3"/>
      <c r="D2" s="4">
        <v>2754</v>
      </c>
      <c r="E2" s="5">
        <v>43903</v>
      </c>
      <c r="F2" s="5">
        <v>43903</v>
      </c>
      <c r="G2" s="6">
        <v>440000</v>
      </c>
      <c r="H2" s="7">
        <v>18000</v>
      </c>
      <c r="I2" s="8" t="s">
        <v>14</v>
      </c>
      <c r="J2" s="8" t="s">
        <v>13</v>
      </c>
      <c r="K2" s="8" t="s">
        <v>15</v>
      </c>
    </row>
    <row r="3" spans="1:11" x14ac:dyDescent="0.35">
      <c r="A3" s="3">
        <v>31886736</v>
      </c>
      <c r="B3" s="3" t="s">
        <v>11</v>
      </c>
      <c r="C3" s="3"/>
      <c r="D3" s="4">
        <v>2763</v>
      </c>
      <c r="E3" s="5">
        <v>43936</v>
      </c>
      <c r="F3" s="9">
        <v>43936</v>
      </c>
      <c r="G3" s="6">
        <v>2033400</v>
      </c>
      <c r="H3" s="7">
        <v>4660</v>
      </c>
      <c r="I3" s="8" t="s">
        <v>14</v>
      </c>
      <c r="J3" s="8" t="s">
        <v>13</v>
      </c>
      <c r="K3" s="8" t="s">
        <v>15</v>
      </c>
    </row>
    <row r="4" spans="1:11" x14ac:dyDescent="0.35">
      <c r="A4" s="3">
        <v>31886736</v>
      </c>
      <c r="B4" s="3" t="s">
        <v>11</v>
      </c>
      <c r="C4" s="3"/>
      <c r="D4" s="4">
        <v>2776</v>
      </c>
      <c r="E4" s="5">
        <v>43994</v>
      </c>
      <c r="F4" s="9">
        <v>43995</v>
      </c>
      <c r="G4" s="6">
        <v>153400</v>
      </c>
      <c r="H4" s="7">
        <v>54246</v>
      </c>
      <c r="I4" s="8" t="s">
        <v>14</v>
      </c>
      <c r="J4" s="8" t="s">
        <v>13</v>
      </c>
      <c r="K4" s="8" t="s">
        <v>15</v>
      </c>
    </row>
    <row r="5" spans="1:11" x14ac:dyDescent="0.35">
      <c r="A5" s="3">
        <v>31886736</v>
      </c>
      <c r="B5" s="3" t="s">
        <v>11</v>
      </c>
      <c r="C5" s="3"/>
      <c r="D5" s="4">
        <v>2777</v>
      </c>
      <c r="E5" s="5">
        <v>43994</v>
      </c>
      <c r="F5" s="9">
        <v>43995</v>
      </c>
      <c r="G5" s="6">
        <v>220000</v>
      </c>
      <c r="H5" s="7">
        <v>9900</v>
      </c>
      <c r="I5" s="8" t="s">
        <v>14</v>
      </c>
      <c r="J5" s="8" t="s">
        <v>13</v>
      </c>
      <c r="K5" s="8" t="s">
        <v>15</v>
      </c>
    </row>
    <row r="6" spans="1:11" x14ac:dyDescent="0.35">
      <c r="A6" s="3">
        <v>31886736</v>
      </c>
      <c r="B6" s="3" t="s">
        <v>11</v>
      </c>
      <c r="C6" s="3"/>
      <c r="D6" s="4">
        <v>2786</v>
      </c>
      <c r="E6" s="5">
        <v>44027</v>
      </c>
      <c r="F6" s="9">
        <v>44027</v>
      </c>
      <c r="G6" s="6">
        <v>240000</v>
      </c>
      <c r="H6" s="7">
        <v>6000</v>
      </c>
      <c r="I6" s="8" t="s">
        <v>14</v>
      </c>
      <c r="J6" s="8" t="s">
        <v>13</v>
      </c>
      <c r="K6" s="8" t="s">
        <v>15</v>
      </c>
    </row>
    <row r="7" spans="1:11" x14ac:dyDescent="0.35">
      <c r="A7" s="3">
        <v>31886736</v>
      </c>
      <c r="B7" s="3" t="s">
        <v>11</v>
      </c>
      <c r="C7" s="3"/>
      <c r="D7" s="4">
        <v>2787</v>
      </c>
      <c r="E7" s="5">
        <v>44027</v>
      </c>
      <c r="F7" s="9">
        <v>44027</v>
      </c>
      <c r="G7" s="6">
        <v>76700</v>
      </c>
      <c r="H7" s="7">
        <v>49907</v>
      </c>
      <c r="I7" s="8" t="s">
        <v>14</v>
      </c>
      <c r="J7" s="8" t="s">
        <v>13</v>
      </c>
      <c r="K7" s="8" t="s">
        <v>15</v>
      </c>
    </row>
    <row r="8" spans="1:11" x14ac:dyDescent="0.35">
      <c r="A8" s="3">
        <v>31886736</v>
      </c>
      <c r="B8" s="3" t="s">
        <v>11</v>
      </c>
      <c r="C8" s="3" t="s">
        <v>12</v>
      </c>
      <c r="D8" s="4">
        <v>26</v>
      </c>
      <c r="E8" s="5">
        <v>44147</v>
      </c>
      <c r="F8" s="9">
        <v>44148</v>
      </c>
      <c r="G8" s="6">
        <v>1049400</v>
      </c>
      <c r="H8" s="7">
        <v>203060</v>
      </c>
      <c r="I8" s="8" t="s">
        <v>14</v>
      </c>
      <c r="J8" s="8" t="s">
        <v>13</v>
      </c>
      <c r="K8" s="8" t="s">
        <v>15</v>
      </c>
    </row>
    <row r="9" spans="1:11" x14ac:dyDescent="0.35">
      <c r="A9" s="3">
        <v>31886736</v>
      </c>
      <c r="B9" s="3" t="s">
        <v>11</v>
      </c>
      <c r="C9" s="3" t="s">
        <v>12</v>
      </c>
      <c r="D9" s="4">
        <v>82</v>
      </c>
      <c r="E9" s="9">
        <v>44293</v>
      </c>
      <c r="F9" s="9">
        <v>44295</v>
      </c>
      <c r="G9" s="7">
        <v>432800</v>
      </c>
      <c r="H9" s="7">
        <v>41304</v>
      </c>
      <c r="I9" s="8" t="s">
        <v>14</v>
      </c>
      <c r="J9" s="8" t="s">
        <v>13</v>
      </c>
      <c r="K9" s="8" t="s">
        <v>15</v>
      </c>
    </row>
    <row r="10" spans="1:11" x14ac:dyDescent="0.35">
      <c r="A10" s="3">
        <v>31886736</v>
      </c>
      <c r="B10" s="3" t="s">
        <v>11</v>
      </c>
      <c r="C10" s="3" t="s">
        <v>12</v>
      </c>
      <c r="D10" s="4">
        <v>85</v>
      </c>
      <c r="E10" s="9">
        <v>44295</v>
      </c>
      <c r="F10" s="9">
        <v>44295</v>
      </c>
      <c r="G10" s="7">
        <v>80000</v>
      </c>
      <c r="H10" s="7">
        <v>3400</v>
      </c>
      <c r="I10" s="8" t="s">
        <v>14</v>
      </c>
      <c r="J10" s="8" t="s">
        <v>13</v>
      </c>
      <c r="K10" s="8" t="s">
        <v>15</v>
      </c>
    </row>
    <row r="11" spans="1:11" x14ac:dyDescent="0.35">
      <c r="A11" s="3">
        <v>31886736</v>
      </c>
      <c r="B11" s="3" t="s">
        <v>11</v>
      </c>
      <c r="C11" s="3" t="s">
        <v>12</v>
      </c>
      <c r="D11" s="4">
        <v>93</v>
      </c>
      <c r="E11" s="9">
        <v>44319</v>
      </c>
      <c r="F11" s="9">
        <v>44319</v>
      </c>
      <c r="G11" s="7">
        <v>3399800</v>
      </c>
      <c r="H11" s="7">
        <v>59490</v>
      </c>
      <c r="I11" s="8" t="s">
        <v>14</v>
      </c>
      <c r="J11" s="8" t="s">
        <v>13</v>
      </c>
      <c r="K11" s="8" t="s">
        <v>15</v>
      </c>
    </row>
    <row r="12" spans="1:11" x14ac:dyDescent="0.35">
      <c r="A12" s="3">
        <v>31886736</v>
      </c>
      <c r="B12" s="3" t="s">
        <v>11</v>
      </c>
      <c r="C12" s="3" t="s">
        <v>12</v>
      </c>
      <c r="D12" s="10">
        <v>101</v>
      </c>
      <c r="E12" s="9">
        <v>44349</v>
      </c>
      <c r="F12" s="9">
        <v>44350</v>
      </c>
      <c r="G12" s="7">
        <v>303900</v>
      </c>
      <c r="H12" s="7">
        <v>34210</v>
      </c>
      <c r="I12" s="8" t="s">
        <v>14</v>
      </c>
      <c r="J12" s="8" t="s">
        <v>13</v>
      </c>
      <c r="K12" s="8" t="s">
        <v>15</v>
      </c>
    </row>
    <row r="13" spans="1:11" x14ac:dyDescent="0.35">
      <c r="A13" s="3">
        <v>31886736</v>
      </c>
      <c r="B13" s="3" t="s">
        <v>11</v>
      </c>
      <c r="C13" s="3" t="s">
        <v>12</v>
      </c>
      <c r="D13" s="11">
        <v>112</v>
      </c>
      <c r="E13" s="12">
        <v>44356</v>
      </c>
      <c r="F13" s="9">
        <v>44356</v>
      </c>
      <c r="G13" s="13">
        <v>194700</v>
      </c>
      <c r="H13" s="13">
        <v>35976</v>
      </c>
      <c r="I13" s="8" t="s">
        <v>14</v>
      </c>
      <c r="J13" s="8" t="s">
        <v>13</v>
      </c>
      <c r="K13" s="8" t="s">
        <v>15</v>
      </c>
    </row>
    <row r="14" spans="1:11" x14ac:dyDescent="0.35">
      <c r="A14" s="3">
        <v>31886736</v>
      </c>
      <c r="B14" s="3" t="s">
        <v>11</v>
      </c>
      <c r="C14" s="3" t="s">
        <v>12</v>
      </c>
      <c r="D14" s="10">
        <v>114</v>
      </c>
      <c r="E14" s="14">
        <v>44378</v>
      </c>
      <c r="F14" s="9">
        <v>44378</v>
      </c>
      <c r="G14" s="15">
        <v>76600</v>
      </c>
      <c r="H14" s="7">
        <v>27094</v>
      </c>
      <c r="I14" s="8" t="s">
        <v>14</v>
      </c>
      <c r="J14" s="8" t="s">
        <v>13</v>
      </c>
      <c r="K14" s="8" t="s">
        <v>15</v>
      </c>
    </row>
    <row r="15" spans="1:11" x14ac:dyDescent="0.35">
      <c r="A15" s="3">
        <v>31886736</v>
      </c>
      <c r="B15" s="3" t="s">
        <v>11</v>
      </c>
      <c r="C15" s="3" t="s">
        <v>12</v>
      </c>
      <c r="D15" s="10">
        <v>140</v>
      </c>
      <c r="E15" s="14">
        <v>44414</v>
      </c>
      <c r="F15" s="9">
        <v>44421</v>
      </c>
      <c r="G15" s="15">
        <v>440000</v>
      </c>
      <c r="H15" s="15">
        <v>14765</v>
      </c>
      <c r="I15" s="8" t="s">
        <v>14</v>
      </c>
      <c r="J15" s="8" t="s">
        <v>13</v>
      </c>
      <c r="K15" s="8" t="s">
        <v>15</v>
      </c>
    </row>
    <row r="16" spans="1:11" x14ac:dyDescent="0.35">
      <c r="A16" s="3">
        <v>31886736</v>
      </c>
      <c r="B16" s="3" t="s">
        <v>11</v>
      </c>
      <c r="C16" s="3" t="s">
        <v>12</v>
      </c>
      <c r="D16" s="10">
        <v>142</v>
      </c>
      <c r="E16" s="14">
        <v>44414</v>
      </c>
      <c r="F16" s="9">
        <v>44421</v>
      </c>
      <c r="G16" s="15">
        <v>80000</v>
      </c>
      <c r="H16" s="15">
        <v>5300</v>
      </c>
      <c r="I16" s="8" t="s">
        <v>14</v>
      </c>
      <c r="J16" s="8" t="s">
        <v>13</v>
      </c>
      <c r="K16" s="8" t="s">
        <v>15</v>
      </c>
    </row>
    <row r="17" spans="1:11" x14ac:dyDescent="0.35">
      <c r="A17" s="3">
        <v>31886736</v>
      </c>
      <c r="B17" s="3" t="s">
        <v>11</v>
      </c>
      <c r="C17" s="3" t="s">
        <v>12</v>
      </c>
      <c r="D17" s="10">
        <v>154</v>
      </c>
      <c r="E17" s="9">
        <v>44440</v>
      </c>
      <c r="F17" s="9">
        <v>44448</v>
      </c>
      <c r="G17" s="7">
        <v>233200</v>
      </c>
      <c r="H17" s="7">
        <v>52580</v>
      </c>
      <c r="I17" s="8" t="s">
        <v>14</v>
      </c>
      <c r="J17" s="8" t="s">
        <v>13</v>
      </c>
      <c r="K17" s="8" t="s">
        <v>15</v>
      </c>
    </row>
    <row r="18" spans="1:11" x14ac:dyDescent="0.35">
      <c r="A18" s="3">
        <v>31886736</v>
      </c>
      <c r="B18" s="3" t="s">
        <v>11</v>
      </c>
      <c r="C18" s="3" t="s">
        <v>12</v>
      </c>
      <c r="D18" s="10">
        <v>155</v>
      </c>
      <c r="E18" s="9">
        <v>44441</v>
      </c>
      <c r="F18" s="9">
        <v>44448</v>
      </c>
      <c r="G18" s="7">
        <v>220000</v>
      </c>
      <c r="H18" s="7">
        <v>9900</v>
      </c>
      <c r="I18" s="8" t="s">
        <v>14</v>
      </c>
      <c r="J18" s="8" t="s">
        <v>13</v>
      </c>
      <c r="K18" s="8" t="s">
        <v>15</v>
      </c>
    </row>
    <row r="19" spans="1:11" x14ac:dyDescent="0.35">
      <c r="A19" s="3">
        <v>31886736</v>
      </c>
      <c r="B19" s="3" t="s">
        <v>11</v>
      </c>
      <c r="C19" s="3" t="s">
        <v>12</v>
      </c>
      <c r="D19" s="10">
        <v>161</v>
      </c>
      <c r="E19" s="9">
        <v>44446</v>
      </c>
      <c r="F19" s="9">
        <v>44446</v>
      </c>
      <c r="G19" s="7">
        <v>3099700</v>
      </c>
      <c r="H19" s="7">
        <v>90030</v>
      </c>
      <c r="I19" s="8" t="s">
        <v>14</v>
      </c>
      <c r="J19" s="8" t="s">
        <v>13</v>
      </c>
      <c r="K19" s="8" t="s">
        <v>15</v>
      </c>
    </row>
    <row r="20" spans="1:11" x14ac:dyDescent="0.35">
      <c r="A20" s="3">
        <v>31886736</v>
      </c>
      <c r="B20" s="3" t="s">
        <v>11</v>
      </c>
      <c r="C20" s="3" t="s">
        <v>12</v>
      </c>
      <c r="D20" s="10">
        <v>178</v>
      </c>
      <c r="E20" s="9">
        <v>44505</v>
      </c>
      <c r="F20" s="9">
        <v>44505</v>
      </c>
      <c r="G20" s="7">
        <v>233200</v>
      </c>
      <c r="H20" s="7">
        <v>34580</v>
      </c>
      <c r="I20" s="8" t="s">
        <v>14</v>
      </c>
      <c r="J20" s="8" t="s">
        <v>13</v>
      </c>
      <c r="K20" s="8" t="s">
        <v>15</v>
      </c>
    </row>
    <row r="21" spans="1:11" x14ac:dyDescent="0.35">
      <c r="A21" s="3">
        <v>31886736</v>
      </c>
      <c r="B21" s="3" t="s">
        <v>11</v>
      </c>
      <c r="C21" s="3" t="s">
        <v>12</v>
      </c>
      <c r="D21" s="3">
        <v>214</v>
      </c>
      <c r="E21" s="9">
        <v>44622</v>
      </c>
      <c r="F21" s="9">
        <v>44624</v>
      </c>
      <c r="G21" s="7">
        <v>4644000</v>
      </c>
      <c r="H21" s="7">
        <v>4644000</v>
      </c>
      <c r="I21" s="8" t="s">
        <v>14</v>
      </c>
      <c r="J21" s="8" t="s">
        <v>13</v>
      </c>
      <c r="K21" s="8" t="s">
        <v>15</v>
      </c>
    </row>
    <row r="22" spans="1:11" x14ac:dyDescent="0.35">
      <c r="A22" s="3">
        <v>31886736</v>
      </c>
      <c r="B22" s="3" t="s">
        <v>11</v>
      </c>
      <c r="C22" s="3" t="s">
        <v>12</v>
      </c>
      <c r="D22" s="3">
        <v>215</v>
      </c>
      <c r="E22" s="9">
        <v>44622</v>
      </c>
      <c r="F22" s="9">
        <v>44624</v>
      </c>
      <c r="G22" s="7">
        <v>185800</v>
      </c>
      <c r="H22" s="7">
        <v>185800</v>
      </c>
      <c r="I22" s="8" t="s">
        <v>14</v>
      </c>
      <c r="J22" s="8" t="s">
        <v>13</v>
      </c>
      <c r="K22" s="8" t="s">
        <v>15</v>
      </c>
    </row>
    <row r="23" spans="1:11" x14ac:dyDescent="0.35">
      <c r="A23" s="3">
        <v>31886736</v>
      </c>
      <c r="B23" s="3" t="s">
        <v>11</v>
      </c>
      <c r="C23" s="3" t="s">
        <v>12</v>
      </c>
      <c r="D23" s="3">
        <v>216</v>
      </c>
      <c r="E23" s="9">
        <v>44622</v>
      </c>
      <c r="F23" s="9">
        <v>44624</v>
      </c>
      <c r="G23" s="7">
        <v>500000</v>
      </c>
      <c r="H23" s="7">
        <v>5000</v>
      </c>
      <c r="I23" s="8" t="s">
        <v>14</v>
      </c>
      <c r="J23" s="8" t="s">
        <v>13</v>
      </c>
      <c r="K23" s="8" t="s">
        <v>15</v>
      </c>
    </row>
    <row r="24" spans="1:11" x14ac:dyDescent="0.35">
      <c r="A24" s="3">
        <v>31886736</v>
      </c>
      <c r="B24" s="3" t="s">
        <v>11</v>
      </c>
      <c r="C24" s="3" t="s">
        <v>12</v>
      </c>
      <c r="D24" s="3">
        <v>217</v>
      </c>
      <c r="E24" s="9">
        <v>44622</v>
      </c>
      <c r="F24" s="9">
        <v>44624</v>
      </c>
      <c r="G24" s="7">
        <v>304000</v>
      </c>
      <c r="H24" s="7">
        <v>105768</v>
      </c>
      <c r="I24" s="8" t="s">
        <v>14</v>
      </c>
      <c r="J24" s="8" t="s">
        <v>13</v>
      </c>
      <c r="K24" s="8" t="s">
        <v>15</v>
      </c>
    </row>
    <row r="25" spans="1:11" x14ac:dyDescent="0.35">
      <c r="A25" s="3">
        <v>31886736</v>
      </c>
      <c r="B25" s="3" t="s">
        <v>11</v>
      </c>
      <c r="C25" s="3" t="s">
        <v>12</v>
      </c>
      <c r="D25" s="3">
        <v>218</v>
      </c>
      <c r="E25" s="9">
        <v>44622</v>
      </c>
      <c r="F25" s="9">
        <v>44624</v>
      </c>
      <c r="G25" s="7">
        <v>220000</v>
      </c>
      <c r="H25" s="7">
        <v>126981</v>
      </c>
      <c r="I25" s="8" t="s">
        <v>14</v>
      </c>
      <c r="J25" s="8" t="s">
        <v>13</v>
      </c>
      <c r="K25" s="8" t="s">
        <v>15</v>
      </c>
    </row>
    <row r="26" spans="1:11" x14ac:dyDescent="0.35">
      <c r="A26" s="3">
        <v>31886736</v>
      </c>
      <c r="B26" s="3" t="s">
        <v>11</v>
      </c>
      <c r="C26" s="3" t="s">
        <v>12</v>
      </c>
      <c r="D26" s="3">
        <v>230</v>
      </c>
      <c r="E26" s="9">
        <v>44652</v>
      </c>
      <c r="F26" s="9">
        <v>44660</v>
      </c>
      <c r="G26" s="7">
        <v>240900</v>
      </c>
      <c r="H26" s="7">
        <v>97026</v>
      </c>
      <c r="I26" s="8" t="s">
        <v>14</v>
      </c>
      <c r="J26" s="8" t="s">
        <v>13</v>
      </c>
      <c r="K26" s="8" t="s">
        <v>15</v>
      </c>
    </row>
    <row r="27" spans="1:11" x14ac:dyDescent="0.35">
      <c r="A27" s="3">
        <v>31886736</v>
      </c>
      <c r="B27" s="3" t="s">
        <v>11</v>
      </c>
      <c r="C27" s="3" t="s">
        <v>12</v>
      </c>
      <c r="D27" s="3">
        <v>232</v>
      </c>
      <c r="E27" s="9">
        <v>44652</v>
      </c>
      <c r="F27" s="9">
        <v>44660</v>
      </c>
      <c r="G27" s="7">
        <v>3888700</v>
      </c>
      <c r="H27" s="7">
        <v>3888700</v>
      </c>
      <c r="I27" s="8" t="s">
        <v>14</v>
      </c>
      <c r="J27" s="8" t="s">
        <v>13</v>
      </c>
      <c r="K27" s="8" t="s">
        <v>15</v>
      </c>
    </row>
    <row r="28" spans="1:11" x14ac:dyDescent="0.35">
      <c r="A28" s="3">
        <v>31886736</v>
      </c>
      <c r="B28" s="3" t="s">
        <v>11</v>
      </c>
      <c r="C28" s="3" t="s">
        <v>12</v>
      </c>
      <c r="D28" s="3">
        <v>233</v>
      </c>
      <c r="E28" s="9">
        <v>44652</v>
      </c>
      <c r="F28" s="9">
        <v>44660</v>
      </c>
      <c r="G28" s="7">
        <v>192100</v>
      </c>
      <c r="H28" s="7">
        <v>192100</v>
      </c>
      <c r="I28" s="8" t="s">
        <v>14</v>
      </c>
      <c r="J28" s="8" t="s">
        <v>13</v>
      </c>
      <c r="K28" s="8" t="s">
        <v>15</v>
      </c>
    </row>
    <row r="29" spans="1:11" x14ac:dyDescent="0.35">
      <c r="A29" s="3">
        <v>31886736</v>
      </c>
      <c r="B29" s="3" t="s">
        <v>11</v>
      </c>
      <c r="C29" s="3" t="s">
        <v>12</v>
      </c>
      <c r="D29" s="3">
        <v>234</v>
      </c>
      <c r="E29" s="9">
        <v>44652</v>
      </c>
      <c r="F29" s="9">
        <v>44660</v>
      </c>
      <c r="G29" s="7">
        <v>180000</v>
      </c>
      <c r="H29" s="7">
        <v>180000</v>
      </c>
      <c r="I29" s="8" t="s">
        <v>14</v>
      </c>
      <c r="J29" s="8" t="s">
        <v>13</v>
      </c>
      <c r="K29" s="8" t="s">
        <v>15</v>
      </c>
    </row>
    <row r="30" spans="1:11" x14ac:dyDescent="0.35">
      <c r="A30" s="3">
        <v>31886736</v>
      </c>
      <c r="B30" s="3" t="s">
        <v>11</v>
      </c>
      <c r="C30" s="3" t="s">
        <v>12</v>
      </c>
      <c r="D30" s="3">
        <v>235</v>
      </c>
      <c r="E30" s="9">
        <v>44652</v>
      </c>
      <c r="F30" s="9">
        <v>44660</v>
      </c>
      <c r="G30" s="7">
        <v>180000</v>
      </c>
      <c r="H30" s="7">
        <v>180000</v>
      </c>
      <c r="I30" s="8" t="s">
        <v>14</v>
      </c>
      <c r="J30" s="8" t="s">
        <v>13</v>
      </c>
      <c r="K30" s="8" t="s">
        <v>15</v>
      </c>
    </row>
    <row r="31" spans="1:11" x14ac:dyDescent="0.35">
      <c r="A31" s="3">
        <v>31886736</v>
      </c>
      <c r="B31" s="3" t="s">
        <v>11</v>
      </c>
      <c r="C31" s="3" t="s">
        <v>12</v>
      </c>
      <c r="D31" s="3">
        <v>237</v>
      </c>
      <c r="E31" s="9">
        <v>44652</v>
      </c>
      <c r="F31" s="9">
        <v>44660</v>
      </c>
      <c r="G31" s="7">
        <v>192100</v>
      </c>
      <c r="H31" s="7">
        <v>192100</v>
      </c>
      <c r="I31" s="8" t="s">
        <v>14</v>
      </c>
      <c r="J31" s="8" t="s">
        <v>13</v>
      </c>
      <c r="K31" s="8" t="s">
        <v>15</v>
      </c>
    </row>
    <row r="32" spans="1:11" x14ac:dyDescent="0.35">
      <c r="A32" s="3">
        <v>31886736</v>
      </c>
      <c r="B32" s="3" t="s">
        <v>11</v>
      </c>
      <c r="C32" s="3" t="s">
        <v>12</v>
      </c>
      <c r="D32" s="3">
        <v>243</v>
      </c>
      <c r="E32" s="9">
        <v>44683</v>
      </c>
      <c r="F32" s="9">
        <v>44685</v>
      </c>
      <c r="G32" s="7">
        <v>191400</v>
      </c>
      <c r="H32" s="7">
        <v>191400</v>
      </c>
      <c r="I32" s="8" t="s">
        <v>14</v>
      </c>
      <c r="J32" s="8" t="s">
        <v>13</v>
      </c>
      <c r="K32" s="8" t="s">
        <v>15</v>
      </c>
    </row>
    <row r="33" spans="1:11" x14ac:dyDescent="0.35">
      <c r="A33" s="3">
        <v>31886736</v>
      </c>
      <c r="B33" s="3" t="s">
        <v>11</v>
      </c>
      <c r="C33" s="3" t="s">
        <v>12</v>
      </c>
      <c r="D33" s="3">
        <v>244</v>
      </c>
      <c r="E33" s="9">
        <v>44683</v>
      </c>
      <c r="F33" s="9">
        <v>44685</v>
      </c>
      <c r="G33" s="7">
        <v>191400</v>
      </c>
      <c r="H33" s="7">
        <v>191400</v>
      </c>
      <c r="I33" s="8" t="s">
        <v>14</v>
      </c>
      <c r="J33" s="8" t="s">
        <v>13</v>
      </c>
      <c r="K33" s="8" t="s">
        <v>15</v>
      </c>
    </row>
    <row r="34" spans="1:11" x14ac:dyDescent="0.35">
      <c r="A34" s="3">
        <v>31886736</v>
      </c>
      <c r="B34" s="3" t="s">
        <v>11</v>
      </c>
      <c r="C34" s="3" t="s">
        <v>12</v>
      </c>
      <c r="D34" s="3">
        <v>245</v>
      </c>
      <c r="E34" s="9">
        <v>44683</v>
      </c>
      <c r="F34" s="9">
        <v>44685</v>
      </c>
      <c r="G34" s="7">
        <v>191400</v>
      </c>
      <c r="H34" s="7">
        <v>191400</v>
      </c>
      <c r="I34" s="8" t="s">
        <v>14</v>
      </c>
      <c r="J34" s="8" t="s">
        <v>13</v>
      </c>
      <c r="K34" s="8" t="s">
        <v>15</v>
      </c>
    </row>
    <row r="35" spans="1:11" x14ac:dyDescent="0.35">
      <c r="A35" s="3">
        <v>31886736</v>
      </c>
      <c r="B35" s="3" t="s">
        <v>11</v>
      </c>
      <c r="C35" s="3" t="s">
        <v>12</v>
      </c>
      <c r="D35" s="3">
        <v>258</v>
      </c>
      <c r="E35" s="9">
        <v>44721</v>
      </c>
      <c r="F35" s="9">
        <v>44722</v>
      </c>
      <c r="G35" s="7">
        <v>4418800</v>
      </c>
      <c r="H35" s="7">
        <v>422650</v>
      </c>
      <c r="I35" s="8" t="s">
        <v>14</v>
      </c>
      <c r="J35" s="8" t="s">
        <v>13</v>
      </c>
      <c r="K35" s="8" t="s">
        <v>15</v>
      </c>
    </row>
    <row r="36" spans="1:11" x14ac:dyDescent="0.35">
      <c r="A36" s="3">
        <v>31886736</v>
      </c>
      <c r="B36" s="3" t="s">
        <v>11</v>
      </c>
      <c r="C36" s="3" t="s">
        <v>12</v>
      </c>
      <c r="D36" s="3">
        <v>285</v>
      </c>
      <c r="E36" s="9">
        <v>44784</v>
      </c>
      <c r="F36" s="9">
        <v>44810</v>
      </c>
      <c r="G36" s="7">
        <v>1170000</v>
      </c>
      <c r="H36" s="7">
        <v>312224</v>
      </c>
      <c r="I36" s="8" t="s">
        <v>14</v>
      </c>
      <c r="J36" s="8" t="s">
        <v>13</v>
      </c>
      <c r="K36" s="8" t="s">
        <v>15</v>
      </c>
    </row>
    <row r="37" spans="1:11" x14ac:dyDescent="0.35">
      <c r="A37" s="3">
        <v>31886736</v>
      </c>
      <c r="B37" s="3" t="s">
        <v>11</v>
      </c>
      <c r="C37" s="3" t="s">
        <v>12</v>
      </c>
      <c r="D37" s="3">
        <v>295</v>
      </c>
      <c r="E37" s="9">
        <v>44784</v>
      </c>
      <c r="F37" s="9">
        <v>44810</v>
      </c>
      <c r="G37" s="7">
        <v>6414800</v>
      </c>
      <c r="H37" s="7">
        <v>92820</v>
      </c>
      <c r="I37" s="8" t="s">
        <v>14</v>
      </c>
      <c r="J37" s="8" t="s">
        <v>13</v>
      </c>
      <c r="K37" s="8" t="s">
        <v>15</v>
      </c>
    </row>
    <row r="38" spans="1:11" x14ac:dyDescent="0.35">
      <c r="A38" s="3">
        <v>31886736</v>
      </c>
      <c r="B38" s="3" t="s">
        <v>11</v>
      </c>
      <c r="C38" s="3" t="s">
        <v>12</v>
      </c>
      <c r="D38" s="3">
        <v>299</v>
      </c>
      <c r="E38" s="9">
        <v>44809</v>
      </c>
      <c r="F38" s="9">
        <v>44810</v>
      </c>
      <c r="G38" s="7">
        <v>810000</v>
      </c>
      <c r="H38" s="6">
        <v>21968</v>
      </c>
      <c r="I38" s="8" t="s">
        <v>14</v>
      </c>
      <c r="J38" s="8" t="s">
        <v>13</v>
      </c>
      <c r="K38" s="8" t="s">
        <v>15</v>
      </c>
    </row>
    <row r="39" spans="1:11" x14ac:dyDescent="0.35">
      <c r="A39" s="3">
        <v>31886736</v>
      </c>
      <c r="B39" s="3" t="s">
        <v>11</v>
      </c>
      <c r="C39" s="3" t="s">
        <v>12</v>
      </c>
      <c r="D39" s="3">
        <v>306</v>
      </c>
      <c r="E39" s="9">
        <v>44810</v>
      </c>
      <c r="F39" s="9">
        <v>44810</v>
      </c>
      <c r="G39" s="7">
        <v>3109900</v>
      </c>
      <c r="H39" s="7">
        <v>94010</v>
      </c>
      <c r="I39" s="8" t="s">
        <v>14</v>
      </c>
      <c r="J39" s="8" t="s">
        <v>13</v>
      </c>
      <c r="K39" s="8" t="s">
        <v>15</v>
      </c>
    </row>
    <row r="40" spans="1:11" x14ac:dyDescent="0.35">
      <c r="A40" s="3">
        <v>31886736</v>
      </c>
      <c r="B40" s="3" t="s">
        <v>11</v>
      </c>
      <c r="C40" s="3" t="s">
        <v>12</v>
      </c>
      <c r="D40" s="3">
        <v>323</v>
      </c>
      <c r="E40" s="9">
        <v>44841</v>
      </c>
      <c r="F40" s="9">
        <v>44845</v>
      </c>
      <c r="G40" s="7">
        <v>216300</v>
      </c>
      <c r="H40" s="7">
        <v>22410</v>
      </c>
      <c r="I40" s="8" t="s">
        <v>14</v>
      </c>
      <c r="J40" s="8" t="s">
        <v>13</v>
      </c>
      <c r="K40" s="8" t="s">
        <v>15</v>
      </c>
    </row>
    <row r="41" spans="1:11" x14ac:dyDescent="0.35">
      <c r="A41" s="3">
        <v>31886736</v>
      </c>
      <c r="B41" s="3" t="s">
        <v>11</v>
      </c>
      <c r="C41" s="3" t="s">
        <v>12</v>
      </c>
      <c r="D41" s="3">
        <v>328</v>
      </c>
      <c r="E41" s="9">
        <v>44845</v>
      </c>
      <c r="F41" s="9">
        <v>44845</v>
      </c>
      <c r="G41" s="7">
        <v>3968800</v>
      </c>
      <c r="H41" s="7">
        <v>24770</v>
      </c>
      <c r="I41" s="8" t="s">
        <v>14</v>
      </c>
      <c r="J41" s="8" t="s">
        <v>13</v>
      </c>
      <c r="K41" s="8" t="s">
        <v>15</v>
      </c>
    </row>
    <row r="42" spans="1:11" x14ac:dyDescent="0.35">
      <c r="A42" s="3">
        <v>31886736</v>
      </c>
      <c r="B42" s="3" t="s">
        <v>11</v>
      </c>
      <c r="C42" s="3" t="s">
        <v>12</v>
      </c>
      <c r="D42" s="16">
        <v>348</v>
      </c>
      <c r="E42" s="9">
        <v>44900</v>
      </c>
      <c r="F42" s="9">
        <v>44908</v>
      </c>
      <c r="G42" s="7">
        <v>540000</v>
      </c>
      <c r="H42" s="7">
        <v>20156</v>
      </c>
      <c r="I42" s="8" t="s">
        <v>14</v>
      </c>
      <c r="J42" s="8" t="s">
        <v>13</v>
      </c>
      <c r="K42" s="8" t="s">
        <v>15</v>
      </c>
    </row>
    <row r="43" spans="1:11" x14ac:dyDescent="0.35">
      <c r="A43" s="3">
        <v>31886736</v>
      </c>
      <c r="B43" s="3" t="s">
        <v>11</v>
      </c>
      <c r="C43" s="3" t="s">
        <v>12</v>
      </c>
      <c r="D43" s="3">
        <v>378</v>
      </c>
      <c r="E43" s="9">
        <v>44959</v>
      </c>
      <c r="F43" s="9">
        <v>44960</v>
      </c>
      <c r="G43" s="17">
        <v>630000</v>
      </c>
      <c r="H43" s="17">
        <v>17630</v>
      </c>
      <c r="I43" s="8" t="s">
        <v>14</v>
      </c>
      <c r="J43" s="8" t="s">
        <v>13</v>
      </c>
      <c r="K43" s="8" t="s">
        <v>15</v>
      </c>
    </row>
    <row r="44" spans="1:11" x14ac:dyDescent="0.35">
      <c r="A44" s="3">
        <v>31886736</v>
      </c>
      <c r="B44" s="3" t="s">
        <v>11</v>
      </c>
      <c r="C44" s="3" t="s">
        <v>12</v>
      </c>
      <c r="D44" s="3">
        <v>386</v>
      </c>
      <c r="E44" s="9">
        <v>44986</v>
      </c>
      <c r="F44" s="9">
        <v>44987</v>
      </c>
      <c r="G44" s="7">
        <v>1890000</v>
      </c>
      <c r="H44" s="7">
        <v>347586</v>
      </c>
      <c r="I44" s="8" t="s">
        <v>14</v>
      </c>
      <c r="J44" s="8" t="s">
        <v>13</v>
      </c>
      <c r="K44" s="8" t="s">
        <v>15</v>
      </c>
    </row>
    <row r="45" spans="1:11" x14ac:dyDescent="0.35">
      <c r="A45" s="3">
        <v>31886736</v>
      </c>
      <c r="B45" s="3" t="s">
        <v>11</v>
      </c>
      <c r="C45" s="3" t="s">
        <v>12</v>
      </c>
      <c r="D45" s="3">
        <v>388</v>
      </c>
      <c r="E45" s="9">
        <v>44987</v>
      </c>
      <c r="F45" s="9">
        <v>44987</v>
      </c>
      <c r="G45" s="7">
        <v>216300</v>
      </c>
      <c r="H45" s="7">
        <v>24900</v>
      </c>
      <c r="I45" s="8" t="s">
        <v>14</v>
      </c>
      <c r="J45" s="8" t="s">
        <v>13</v>
      </c>
      <c r="K45" s="8" t="s">
        <v>15</v>
      </c>
    </row>
    <row r="46" spans="1:11" x14ac:dyDescent="0.35">
      <c r="A46" s="3">
        <v>31886736</v>
      </c>
      <c r="B46" s="3" t="s">
        <v>11</v>
      </c>
      <c r="C46" s="3" t="s">
        <v>12</v>
      </c>
      <c r="D46" s="16">
        <v>422</v>
      </c>
      <c r="E46" s="9">
        <v>45049</v>
      </c>
      <c r="F46" s="9">
        <v>45049</v>
      </c>
      <c r="G46" s="6">
        <v>191400</v>
      </c>
      <c r="H46" s="6">
        <v>191400</v>
      </c>
      <c r="I46" s="8" t="s">
        <v>14</v>
      </c>
      <c r="J46" s="8" t="s">
        <v>13</v>
      </c>
      <c r="K46" s="8" t="s">
        <v>15</v>
      </c>
    </row>
    <row r="47" spans="1:11" x14ac:dyDescent="0.35">
      <c r="A47" s="3">
        <v>31886736</v>
      </c>
      <c r="B47" s="3" t="s">
        <v>11</v>
      </c>
      <c r="C47" s="3" t="s">
        <v>12</v>
      </c>
      <c r="D47" s="3">
        <v>434</v>
      </c>
      <c r="E47" s="9">
        <v>45079</v>
      </c>
      <c r="F47" s="9">
        <v>45079</v>
      </c>
      <c r="G47" s="7">
        <v>352000</v>
      </c>
      <c r="H47" s="7">
        <v>352000</v>
      </c>
      <c r="I47" s="8" t="s">
        <v>14</v>
      </c>
      <c r="J47" s="8" t="s">
        <v>13</v>
      </c>
      <c r="K47" s="8" t="s">
        <v>15</v>
      </c>
    </row>
    <row r="48" spans="1:11" x14ac:dyDescent="0.35">
      <c r="A48" s="3">
        <v>31886736</v>
      </c>
      <c r="B48" s="3" t="s">
        <v>11</v>
      </c>
      <c r="C48" s="3" t="s">
        <v>12</v>
      </c>
      <c r="D48" s="3">
        <v>435</v>
      </c>
      <c r="E48" s="9">
        <v>45079</v>
      </c>
      <c r="F48" s="9">
        <v>45079</v>
      </c>
      <c r="G48" s="7">
        <v>226600</v>
      </c>
      <c r="H48" s="7">
        <v>226600</v>
      </c>
      <c r="I48" s="8" t="s">
        <v>14</v>
      </c>
      <c r="J48" s="8" t="s">
        <v>13</v>
      </c>
      <c r="K48" s="8" t="s">
        <v>15</v>
      </c>
    </row>
    <row r="49" spans="1:11" x14ac:dyDescent="0.35">
      <c r="A49" s="3">
        <v>31886736</v>
      </c>
      <c r="B49" s="3" t="s">
        <v>11</v>
      </c>
      <c r="C49" s="3" t="s">
        <v>12</v>
      </c>
      <c r="D49" s="3">
        <v>436</v>
      </c>
      <c r="E49" s="9">
        <v>45079</v>
      </c>
      <c r="F49" s="9">
        <v>45079</v>
      </c>
      <c r="G49" s="13">
        <v>216300</v>
      </c>
      <c r="H49" s="13">
        <v>216300</v>
      </c>
      <c r="I49" s="8" t="s">
        <v>14</v>
      </c>
      <c r="J49" s="8" t="s">
        <v>13</v>
      </c>
      <c r="K49" s="8" t="s">
        <v>15</v>
      </c>
    </row>
    <row r="50" spans="1:11" x14ac:dyDescent="0.35">
      <c r="A50" s="3">
        <v>31886736</v>
      </c>
      <c r="B50" s="3" t="s">
        <v>11</v>
      </c>
      <c r="C50" s="3" t="s">
        <v>12</v>
      </c>
      <c r="D50" s="3">
        <v>438</v>
      </c>
      <c r="E50" s="9">
        <v>45079</v>
      </c>
      <c r="F50" s="9">
        <v>45079</v>
      </c>
      <c r="G50" s="7">
        <v>191400</v>
      </c>
      <c r="H50" s="7">
        <v>191400</v>
      </c>
      <c r="I50" s="8" t="s">
        <v>14</v>
      </c>
      <c r="J50" s="8" t="s">
        <v>13</v>
      </c>
      <c r="K50" s="8" t="s">
        <v>15</v>
      </c>
    </row>
    <row r="51" spans="1:11" x14ac:dyDescent="0.35">
      <c r="A51" s="3">
        <v>31886736</v>
      </c>
      <c r="B51" s="3" t="s">
        <v>11</v>
      </c>
      <c r="C51" s="3" t="s">
        <v>12</v>
      </c>
      <c r="D51" s="3">
        <v>439</v>
      </c>
      <c r="E51" s="9">
        <v>45079</v>
      </c>
      <c r="F51" s="9">
        <v>45079</v>
      </c>
      <c r="G51" s="7">
        <v>191400</v>
      </c>
      <c r="H51" s="7">
        <v>191400</v>
      </c>
      <c r="I51" s="8" t="s">
        <v>14</v>
      </c>
      <c r="J51" s="8" t="s">
        <v>13</v>
      </c>
      <c r="K51" s="8" t="s">
        <v>15</v>
      </c>
    </row>
    <row r="52" spans="1:11" x14ac:dyDescent="0.35">
      <c r="A52" s="3">
        <v>31886736</v>
      </c>
      <c r="B52" s="3" t="s">
        <v>11</v>
      </c>
      <c r="C52" s="3" t="s">
        <v>12</v>
      </c>
      <c r="D52" s="3">
        <v>440</v>
      </c>
      <c r="E52" s="9">
        <v>45079</v>
      </c>
      <c r="F52" s="9">
        <v>45079</v>
      </c>
      <c r="G52" s="7">
        <v>226600</v>
      </c>
      <c r="H52" s="7">
        <v>226600</v>
      </c>
      <c r="I52" s="8" t="s">
        <v>14</v>
      </c>
      <c r="J52" s="8" t="s">
        <v>13</v>
      </c>
      <c r="K52" s="8" t="s">
        <v>15</v>
      </c>
    </row>
    <row r="53" spans="1:11" x14ac:dyDescent="0.35">
      <c r="A53" s="3">
        <v>31886736</v>
      </c>
      <c r="B53" s="3" t="s">
        <v>11</v>
      </c>
      <c r="C53" s="3" t="s">
        <v>12</v>
      </c>
      <c r="D53" s="3">
        <v>441</v>
      </c>
      <c r="E53" s="9">
        <v>45079</v>
      </c>
      <c r="F53" s="9">
        <v>45079</v>
      </c>
      <c r="G53" s="7">
        <v>191400</v>
      </c>
      <c r="H53" s="7">
        <v>191400</v>
      </c>
      <c r="I53" s="8" t="s">
        <v>14</v>
      </c>
      <c r="J53" s="8" t="s">
        <v>13</v>
      </c>
      <c r="K53" s="8" t="s">
        <v>15</v>
      </c>
    </row>
    <row r="54" spans="1:11" x14ac:dyDescent="0.35">
      <c r="A54" s="3">
        <v>31886736</v>
      </c>
      <c r="B54" s="3" t="s">
        <v>11</v>
      </c>
      <c r="C54" s="3" t="s">
        <v>12</v>
      </c>
      <c r="D54" s="3">
        <v>442</v>
      </c>
      <c r="E54" s="9">
        <v>45079</v>
      </c>
      <c r="F54" s="9">
        <v>45079</v>
      </c>
      <c r="G54" s="7">
        <v>191400</v>
      </c>
      <c r="H54" s="7">
        <v>191400</v>
      </c>
      <c r="I54" s="8" t="s">
        <v>14</v>
      </c>
      <c r="J54" s="8" t="s">
        <v>13</v>
      </c>
      <c r="K54" s="8" t="s">
        <v>15</v>
      </c>
    </row>
    <row r="55" spans="1:11" x14ac:dyDescent="0.35">
      <c r="A55" s="3">
        <v>31886736</v>
      </c>
      <c r="B55" s="3" t="s">
        <v>11</v>
      </c>
      <c r="C55" s="3" t="s">
        <v>12</v>
      </c>
      <c r="D55" s="3">
        <v>443</v>
      </c>
      <c r="E55" s="9">
        <v>45082</v>
      </c>
      <c r="F55" s="9">
        <v>45082</v>
      </c>
      <c r="G55" s="7">
        <v>6103700</v>
      </c>
      <c r="H55" s="7">
        <v>6103700</v>
      </c>
      <c r="I55" s="8" t="s">
        <v>14</v>
      </c>
      <c r="J55" s="8" t="s">
        <v>13</v>
      </c>
      <c r="K55" s="8" t="s">
        <v>15</v>
      </c>
    </row>
    <row r="56" spans="1:11" x14ac:dyDescent="0.35">
      <c r="A56" s="16">
        <v>31886742</v>
      </c>
      <c r="B56" s="16" t="s">
        <v>11</v>
      </c>
      <c r="C56" s="16" t="s">
        <v>12</v>
      </c>
      <c r="D56" s="16">
        <v>570</v>
      </c>
      <c r="E56" s="9">
        <v>45323</v>
      </c>
      <c r="F56" s="9">
        <v>45323</v>
      </c>
      <c r="G56" s="6">
        <v>1260000</v>
      </c>
      <c r="H56" s="6">
        <v>1260000</v>
      </c>
      <c r="I56" s="8" t="s">
        <v>14</v>
      </c>
      <c r="J56" s="8" t="s">
        <v>13</v>
      </c>
      <c r="K56" s="8" t="s">
        <v>15</v>
      </c>
    </row>
    <row r="57" spans="1:11" x14ac:dyDescent="0.35">
      <c r="A57" s="16">
        <v>31886742</v>
      </c>
      <c r="B57" s="16" t="s">
        <v>11</v>
      </c>
      <c r="C57" s="16" t="s">
        <v>12</v>
      </c>
      <c r="D57" s="3">
        <v>580</v>
      </c>
      <c r="E57" s="9">
        <v>45352</v>
      </c>
      <c r="F57" s="9">
        <v>45352</v>
      </c>
      <c r="G57" s="6">
        <v>1144000</v>
      </c>
      <c r="H57" s="6">
        <v>1144000</v>
      </c>
      <c r="I57" s="8" t="s">
        <v>14</v>
      </c>
      <c r="J57" s="8" t="s">
        <v>13</v>
      </c>
      <c r="K57" s="8" t="s">
        <v>15</v>
      </c>
    </row>
    <row r="58" spans="1:11" x14ac:dyDescent="0.35">
      <c r="A58" s="16">
        <v>31886742</v>
      </c>
      <c r="B58" s="16" t="s">
        <v>11</v>
      </c>
      <c r="C58" s="16" t="s">
        <v>12</v>
      </c>
      <c r="D58" s="16">
        <v>588</v>
      </c>
      <c r="E58" s="9">
        <v>45386</v>
      </c>
      <c r="F58" s="9">
        <v>45386</v>
      </c>
      <c r="G58" s="18">
        <v>3757620</v>
      </c>
      <c r="H58" s="6">
        <v>3757620</v>
      </c>
      <c r="I58" s="8" t="s">
        <v>14</v>
      </c>
      <c r="J58" s="8" t="s">
        <v>13</v>
      </c>
      <c r="K58" s="8" t="s">
        <v>15</v>
      </c>
    </row>
    <row r="59" spans="1:11" x14ac:dyDescent="0.35">
      <c r="A59" s="16">
        <v>31886742</v>
      </c>
      <c r="B59" s="16" t="s">
        <v>11</v>
      </c>
      <c r="C59" s="16" t="s">
        <v>12</v>
      </c>
      <c r="D59" s="16">
        <v>589</v>
      </c>
      <c r="E59" s="9">
        <v>45386</v>
      </c>
      <c r="F59" s="9">
        <v>45386</v>
      </c>
      <c r="G59" s="6">
        <v>4404500</v>
      </c>
      <c r="H59" s="6">
        <v>4404500</v>
      </c>
      <c r="I59" s="8" t="s">
        <v>14</v>
      </c>
      <c r="J59" s="8" t="s">
        <v>13</v>
      </c>
      <c r="K59" s="8" t="s">
        <v>15</v>
      </c>
    </row>
    <row r="60" spans="1:11" x14ac:dyDescent="0.35">
      <c r="A60" s="16">
        <v>31886742</v>
      </c>
      <c r="B60" s="16" t="s">
        <v>11</v>
      </c>
      <c r="C60" s="16" t="s">
        <v>12</v>
      </c>
      <c r="D60" s="16">
        <v>590</v>
      </c>
      <c r="E60" s="9">
        <v>45386</v>
      </c>
      <c r="F60" s="9">
        <v>45386</v>
      </c>
      <c r="G60" s="6">
        <v>191425</v>
      </c>
      <c r="H60" s="6">
        <v>191425</v>
      </c>
      <c r="I60" s="8" t="s">
        <v>14</v>
      </c>
      <c r="J60" s="8" t="s">
        <v>13</v>
      </c>
      <c r="K60" s="8" t="s">
        <v>15</v>
      </c>
    </row>
    <row r="61" spans="1:11" x14ac:dyDescent="0.35">
      <c r="A61" s="16">
        <v>31886742</v>
      </c>
      <c r="B61" s="16" t="s">
        <v>11</v>
      </c>
      <c r="C61" s="16" t="s">
        <v>12</v>
      </c>
      <c r="D61" s="16">
        <v>591</v>
      </c>
      <c r="E61" s="9">
        <v>45386</v>
      </c>
      <c r="F61" s="9">
        <v>45386</v>
      </c>
      <c r="G61" s="6">
        <v>216300</v>
      </c>
      <c r="H61" s="6">
        <v>216300</v>
      </c>
      <c r="I61" s="8" t="s">
        <v>14</v>
      </c>
      <c r="J61" s="8" t="s">
        <v>13</v>
      </c>
      <c r="K61" s="8" t="s">
        <v>15</v>
      </c>
    </row>
    <row r="62" spans="1:11" x14ac:dyDescent="0.35">
      <c r="A62" s="16">
        <v>31886742</v>
      </c>
      <c r="B62" s="16" t="s">
        <v>11</v>
      </c>
      <c r="C62" s="16" t="s">
        <v>12</v>
      </c>
      <c r="D62" s="16">
        <v>592</v>
      </c>
      <c r="E62" s="9">
        <v>45386</v>
      </c>
      <c r="F62" s="9">
        <v>45386</v>
      </c>
      <c r="G62" s="6">
        <v>990000</v>
      </c>
      <c r="H62" s="6">
        <v>990000</v>
      </c>
      <c r="I62" s="8" t="s">
        <v>14</v>
      </c>
      <c r="J62" s="8" t="s">
        <v>13</v>
      </c>
      <c r="K62" s="8" t="s">
        <v>15</v>
      </c>
    </row>
    <row r="63" spans="1:11" x14ac:dyDescent="0.35">
      <c r="A63" s="16">
        <v>31886742</v>
      </c>
      <c r="B63" s="16" t="s">
        <v>11</v>
      </c>
      <c r="C63" s="16" t="s">
        <v>12</v>
      </c>
      <c r="D63" s="16">
        <v>597</v>
      </c>
      <c r="E63" s="9">
        <v>45418</v>
      </c>
      <c r="F63" s="9">
        <v>45422</v>
      </c>
      <c r="G63" s="6">
        <v>2430000</v>
      </c>
      <c r="H63" s="6">
        <v>2430000</v>
      </c>
      <c r="I63" s="8" t="s">
        <v>14</v>
      </c>
      <c r="J63" s="8" t="s">
        <v>13</v>
      </c>
      <c r="K63" s="8" t="s">
        <v>15</v>
      </c>
    </row>
    <row r="64" spans="1:11" x14ac:dyDescent="0.35">
      <c r="A64" s="16">
        <v>31886742</v>
      </c>
      <c r="B64" s="16" t="s">
        <v>11</v>
      </c>
      <c r="C64" s="16" t="s">
        <v>12</v>
      </c>
      <c r="D64" s="16">
        <v>599</v>
      </c>
      <c r="E64" s="9">
        <v>45419</v>
      </c>
      <c r="F64" s="9">
        <v>45447</v>
      </c>
      <c r="G64" s="6">
        <v>5575300</v>
      </c>
      <c r="H64" s="6">
        <v>5575300</v>
      </c>
      <c r="I64" s="8" t="s">
        <v>14</v>
      </c>
      <c r="J64" s="8" t="s">
        <v>13</v>
      </c>
      <c r="K64" s="8" t="s">
        <v>15</v>
      </c>
    </row>
    <row r="65" spans="1:11" x14ac:dyDescent="0.35">
      <c r="A65" s="16">
        <v>31886742</v>
      </c>
      <c r="B65" s="16" t="s">
        <v>11</v>
      </c>
      <c r="C65" s="16" t="s">
        <v>12</v>
      </c>
      <c r="D65" s="16">
        <v>600</v>
      </c>
      <c r="E65" s="9">
        <v>45419</v>
      </c>
      <c r="F65" s="9">
        <v>45422</v>
      </c>
      <c r="G65" s="6">
        <v>191425</v>
      </c>
      <c r="H65" s="6">
        <v>191425</v>
      </c>
      <c r="I65" s="8" t="s">
        <v>14</v>
      </c>
      <c r="J65" s="8" t="s">
        <v>13</v>
      </c>
      <c r="K65" s="8" t="s">
        <v>15</v>
      </c>
    </row>
    <row r="66" spans="1:11" x14ac:dyDescent="0.35">
      <c r="A66" s="16">
        <v>31886742</v>
      </c>
      <c r="B66" s="16" t="s">
        <v>11</v>
      </c>
      <c r="C66" s="16" t="s">
        <v>12</v>
      </c>
      <c r="D66" s="16">
        <v>601</v>
      </c>
      <c r="E66" s="9">
        <v>45422</v>
      </c>
      <c r="F66" s="9">
        <v>45422</v>
      </c>
      <c r="G66" s="6">
        <v>226600</v>
      </c>
      <c r="H66" s="6">
        <v>113814</v>
      </c>
      <c r="I66" s="8" t="s">
        <v>14</v>
      </c>
      <c r="J66" s="8" t="s">
        <v>13</v>
      </c>
      <c r="K66" s="8" t="s">
        <v>15</v>
      </c>
    </row>
    <row r="67" spans="1:11" x14ac:dyDescent="0.35">
      <c r="A67" s="16">
        <v>31886742</v>
      </c>
      <c r="B67" s="16" t="s">
        <v>11</v>
      </c>
      <c r="C67" s="16" t="s">
        <v>12</v>
      </c>
      <c r="D67" s="3">
        <v>602</v>
      </c>
      <c r="E67" s="9">
        <v>45426</v>
      </c>
      <c r="F67" s="9">
        <v>45426</v>
      </c>
      <c r="G67" s="7">
        <v>199100</v>
      </c>
      <c r="H67" s="7">
        <v>199100</v>
      </c>
      <c r="I67" s="8" t="s">
        <v>14</v>
      </c>
      <c r="J67" s="8" t="s">
        <v>13</v>
      </c>
      <c r="K67" s="8" t="s">
        <v>15</v>
      </c>
    </row>
    <row r="68" spans="1:11" x14ac:dyDescent="0.35">
      <c r="A68" s="16">
        <v>31886742</v>
      </c>
      <c r="B68" s="16" t="s">
        <v>11</v>
      </c>
      <c r="C68" s="16" t="s">
        <v>12</v>
      </c>
      <c r="D68" s="3">
        <v>603</v>
      </c>
      <c r="E68" s="9">
        <v>45426</v>
      </c>
      <c r="F68" s="9">
        <v>45426</v>
      </c>
      <c r="G68" s="7">
        <v>85600</v>
      </c>
      <c r="H68" s="19">
        <v>33110</v>
      </c>
      <c r="I68" s="8" t="s">
        <v>14</v>
      </c>
      <c r="J68" s="8" t="s">
        <v>13</v>
      </c>
      <c r="K68" s="8" t="s">
        <v>15</v>
      </c>
    </row>
    <row r="69" spans="1:11" x14ac:dyDescent="0.35">
      <c r="A69" s="16">
        <v>31886742</v>
      </c>
      <c r="B69" s="16" t="s">
        <v>11</v>
      </c>
      <c r="C69" s="16" t="s">
        <v>12</v>
      </c>
      <c r="D69" s="3">
        <v>605</v>
      </c>
      <c r="E69" s="9">
        <v>45444</v>
      </c>
      <c r="F69" s="9">
        <v>45446</v>
      </c>
      <c r="G69" s="7">
        <v>226600</v>
      </c>
      <c r="H69" s="7">
        <v>226600</v>
      </c>
      <c r="I69" s="8" t="s">
        <v>14</v>
      </c>
      <c r="J69" s="8" t="s">
        <v>13</v>
      </c>
      <c r="K69" s="8" t="s">
        <v>15</v>
      </c>
    </row>
    <row r="70" spans="1:11" x14ac:dyDescent="0.35">
      <c r="A70" s="16">
        <v>31886742</v>
      </c>
      <c r="B70" s="16" t="s">
        <v>11</v>
      </c>
      <c r="C70" s="16" t="s">
        <v>12</v>
      </c>
      <c r="D70" s="3">
        <v>606</v>
      </c>
      <c r="E70" s="9">
        <v>45444</v>
      </c>
      <c r="F70" s="9">
        <v>45446</v>
      </c>
      <c r="G70" s="7">
        <v>222200</v>
      </c>
      <c r="H70" s="7">
        <v>222200</v>
      </c>
      <c r="I70" s="8" t="s">
        <v>14</v>
      </c>
      <c r="J70" s="8" t="s">
        <v>13</v>
      </c>
      <c r="K70" s="8" t="s">
        <v>15</v>
      </c>
    </row>
    <row r="71" spans="1:11" x14ac:dyDescent="0.35">
      <c r="A71" s="16">
        <v>31886742</v>
      </c>
      <c r="B71" s="16" t="s">
        <v>11</v>
      </c>
      <c r="C71" s="16" t="s">
        <v>12</v>
      </c>
      <c r="D71" s="16">
        <v>607</v>
      </c>
      <c r="E71" s="9">
        <v>45444</v>
      </c>
      <c r="F71" s="9">
        <v>45446</v>
      </c>
      <c r="G71" s="7">
        <v>1350000</v>
      </c>
      <c r="H71" s="7">
        <v>1350000</v>
      </c>
      <c r="I71" s="8" t="s">
        <v>14</v>
      </c>
      <c r="J71" s="8" t="s">
        <v>13</v>
      </c>
      <c r="K71" s="8" t="s">
        <v>15</v>
      </c>
    </row>
    <row r="72" spans="1:11" x14ac:dyDescent="0.35">
      <c r="A72" s="16">
        <v>31886742</v>
      </c>
      <c r="B72" s="16" t="s">
        <v>11</v>
      </c>
      <c r="C72" s="16" t="s">
        <v>12</v>
      </c>
      <c r="D72" s="16">
        <v>608</v>
      </c>
      <c r="E72" s="9">
        <v>45444</v>
      </c>
      <c r="F72" s="9">
        <v>45446</v>
      </c>
      <c r="G72" s="7">
        <v>5861600</v>
      </c>
      <c r="H72" s="7">
        <v>5861600</v>
      </c>
      <c r="I72" s="8" t="s">
        <v>14</v>
      </c>
      <c r="J72" s="8" t="s">
        <v>13</v>
      </c>
      <c r="K72" s="8" t="s">
        <v>15</v>
      </c>
    </row>
    <row r="73" spans="1:11" x14ac:dyDescent="0.35">
      <c r="A73" s="16">
        <v>31886742</v>
      </c>
      <c r="B73" s="16" t="s">
        <v>11</v>
      </c>
      <c r="C73" s="16" t="s">
        <v>12</v>
      </c>
      <c r="D73" s="3">
        <v>609</v>
      </c>
      <c r="E73" s="9">
        <v>45444</v>
      </c>
      <c r="F73" s="9">
        <v>45446</v>
      </c>
      <c r="G73" s="7">
        <v>191425</v>
      </c>
      <c r="H73" s="7">
        <v>191425</v>
      </c>
      <c r="I73" s="8" t="s">
        <v>14</v>
      </c>
      <c r="J73" s="8" t="s">
        <v>13</v>
      </c>
      <c r="K73" s="8" t="s">
        <v>15</v>
      </c>
    </row>
    <row r="74" spans="1:11" x14ac:dyDescent="0.35">
      <c r="A74" s="16">
        <v>31886742</v>
      </c>
      <c r="B74" s="16" t="s">
        <v>11</v>
      </c>
      <c r="C74" s="16" t="s">
        <v>12</v>
      </c>
      <c r="D74" s="3">
        <v>610</v>
      </c>
      <c r="E74" s="9">
        <v>45444</v>
      </c>
      <c r="F74" s="9">
        <v>45446</v>
      </c>
      <c r="G74" s="7">
        <v>191425</v>
      </c>
      <c r="H74" s="7">
        <v>191425</v>
      </c>
      <c r="I74" s="8" t="s">
        <v>14</v>
      </c>
      <c r="J74" s="8" t="s">
        <v>13</v>
      </c>
      <c r="K74" s="8" t="s">
        <v>15</v>
      </c>
    </row>
    <row r="75" spans="1:11" x14ac:dyDescent="0.35">
      <c r="A75" s="16">
        <v>31886742</v>
      </c>
      <c r="B75" s="16" t="s">
        <v>11</v>
      </c>
      <c r="C75" s="16" t="s">
        <v>12</v>
      </c>
      <c r="D75" s="3">
        <v>611</v>
      </c>
      <c r="E75" s="9">
        <v>45444</v>
      </c>
      <c r="F75" s="9">
        <v>45446</v>
      </c>
      <c r="G75" s="7">
        <v>191425</v>
      </c>
      <c r="H75" s="7">
        <v>191425</v>
      </c>
      <c r="I75" s="8" t="s">
        <v>14</v>
      </c>
      <c r="J75" s="8" t="s">
        <v>13</v>
      </c>
      <c r="K75" s="8" t="s">
        <v>15</v>
      </c>
    </row>
    <row r="76" spans="1:11" x14ac:dyDescent="0.35">
      <c r="A76" s="16">
        <v>31886742</v>
      </c>
      <c r="B76" s="16" t="s">
        <v>11</v>
      </c>
      <c r="C76" s="16" t="s">
        <v>12</v>
      </c>
      <c r="D76" s="3">
        <v>614</v>
      </c>
      <c r="E76" s="9">
        <v>45444</v>
      </c>
      <c r="F76" s="9">
        <v>45444</v>
      </c>
      <c r="G76" s="7">
        <v>191425</v>
      </c>
      <c r="H76" s="7">
        <v>191425</v>
      </c>
      <c r="I76" s="8" t="s">
        <v>14</v>
      </c>
      <c r="J76" s="8" t="s">
        <v>13</v>
      </c>
      <c r="K76" s="8" t="s">
        <v>15</v>
      </c>
    </row>
    <row r="77" spans="1:11" x14ac:dyDescent="0.35">
      <c r="A77" s="16">
        <v>31886742</v>
      </c>
      <c r="B77" s="16" t="s">
        <v>11</v>
      </c>
      <c r="C77" s="16" t="s">
        <v>12</v>
      </c>
      <c r="D77" s="16">
        <v>618</v>
      </c>
      <c r="E77" s="9">
        <v>45476</v>
      </c>
      <c r="F77" s="9">
        <v>45476</v>
      </c>
      <c r="G77" s="6">
        <v>191425</v>
      </c>
      <c r="H77" s="6">
        <v>191425</v>
      </c>
      <c r="I77" s="8" t="s">
        <v>14</v>
      </c>
      <c r="J77" s="8" t="s">
        <v>13</v>
      </c>
      <c r="K77" s="8" t="s">
        <v>15</v>
      </c>
    </row>
    <row r="78" spans="1:11" x14ac:dyDescent="0.35">
      <c r="A78" s="16">
        <v>31886742</v>
      </c>
      <c r="B78" s="16" t="s">
        <v>11</v>
      </c>
      <c r="C78" s="16" t="s">
        <v>12</v>
      </c>
      <c r="D78" s="16">
        <v>619</v>
      </c>
      <c r="E78" s="9">
        <v>45476</v>
      </c>
      <c r="F78" s="9">
        <v>45476</v>
      </c>
      <c r="G78" s="6">
        <v>191425</v>
      </c>
      <c r="H78" s="6">
        <v>191425</v>
      </c>
      <c r="I78" s="8" t="s">
        <v>14</v>
      </c>
      <c r="J78" s="8" t="s">
        <v>13</v>
      </c>
      <c r="K78" s="8" t="s">
        <v>15</v>
      </c>
    </row>
    <row r="79" spans="1:11" x14ac:dyDescent="0.35">
      <c r="A79" s="16">
        <v>31886742</v>
      </c>
      <c r="B79" s="16" t="s">
        <v>11</v>
      </c>
      <c r="C79" s="16" t="s">
        <v>12</v>
      </c>
      <c r="D79" s="16">
        <v>620</v>
      </c>
      <c r="E79" s="9">
        <v>45476</v>
      </c>
      <c r="F79" s="9">
        <v>45476</v>
      </c>
      <c r="G79" s="6">
        <v>2119100</v>
      </c>
      <c r="H79" s="6">
        <v>2119100</v>
      </c>
      <c r="I79" s="8" t="s">
        <v>14</v>
      </c>
      <c r="J79" s="8" t="s">
        <v>13</v>
      </c>
      <c r="K79" s="8" t="s">
        <v>15</v>
      </c>
    </row>
    <row r="80" spans="1:11" x14ac:dyDescent="0.35">
      <c r="A80" s="16">
        <v>31886742</v>
      </c>
      <c r="B80" s="16" t="s">
        <v>11</v>
      </c>
      <c r="C80" s="16" t="s">
        <v>12</v>
      </c>
      <c r="D80" s="16">
        <v>621</v>
      </c>
      <c r="E80" s="9">
        <v>45476</v>
      </c>
      <c r="F80" s="9">
        <v>45476</v>
      </c>
      <c r="G80" s="6">
        <v>360000</v>
      </c>
      <c r="H80" s="6">
        <v>360000</v>
      </c>
      <c r="I80" s="8" t="s">
        <v>14</v>
      </c>
      <c r="J80" s="8" t="s">
        <v>13</v>
      </c>
      <c r="K80" s="8" t="s">
        <v>15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8"/>
  <sheetViews>
    <sheetView showGridLines="0" zoomScale="80" zoomScaleNormal="80" workbookViewId="0">
      <selection activeCell="B7" sqref="B7:C7"/>
    </sheetView>
  </sheetViews>
  <sheetFormatPr baseColWidth="10" defaultRowHeight="14.5" x14ac:dyDescent="0.35"/>
  <cols>
    <col min="1" max="1" width="45.453125" bestFit="1" customWidth="1"/>
    <col min="2" max="2" width="13.6328125" style="57" bestFit="1" customWidth="1"/>
    <col min="3" max="3" width="14.26953125" style="37" bestFit="1" customWidth="1"/>
  </cols>
  <sheetData>
    <row r="2" spans="1:3" ht="15" thickBot="1" x14ac:dyDescent="0.4"/>
    <row r="3" spans="1:3" ht="15" thickBot="1" x14ac:dyDescent="0.4">
      <c r="A3" s="63" t="s">
        <v>233</v>
      </c>
      <c r="B3" s="64" t="s">
        <v>231</v>
      </c>
      <c r="C3" s="58" t="s">
        <v>232</v>
      </c>
    </row>
    <row r="4" spans="1:3" x14ac:dyDescent="0.35">
      <c r="A4" s="69" t="s">
        <v>187</v>
      </c>
      <c r="B4" s="68">
        <v>50</v>
      </c>
      <c r="C4" s="58">
        <v>27923486</v>
      </c>
    </row>
    <row r="5" spans="1:3" x14ac:dyDescent="0.35">
      <c r="A5" s="60" t="s">
        <v>189</v>
      </c>
      <c r="B5" s="62">
        <v>2</v>
      </c>
      <c r="C5" s="59">
        <v>382800</v>
      </c>
    </row>
    <row r="6" spans="1:3" x14ac:dyDescent="0.35">
      <c r="A6" s="60" t="s">
        <v>188</v>
      </c>
      <c r="B6" s="62">
        <v>5</v>
      </c>
      <c r="C6" s="59">
        <v>656660</v>
      </c>
    </row>
    <row r="7" spans="1:3" ht="15" thickBot="1" x14ac:dyDescent="0.4">
      <c r="A7" s="61" t="s">
        <v>190</v>
      </c>
      <c r="B7" s="62">
        <v>22</v>
      </c>
      <c r="C7" s="59">
        <v>23441099</v>
      </c>
    </row>
    <row r="8" spans="1:3" ht="15" thickBot="1" x14ac:dyDescent="0.4">
      <c r="A8" s="66" t="s">
        <v>230</v>
      </c>
      <c r="B8" s="67">
        <v>79</v>
      </c>
      <c r="C8" s="65">
        <v>52404045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O81"/>
  <sheetViews>
    <sheetView showGridLines="0" zoomScale="80" zoomScaleNormal="80" workbookViewId="0">
      <selection activeCell="A3" sqref="A3"/>
    </sheetView>
  </sheetViews>
  <sheetFormatPr baseColWidth="10" defaultRowHeight="14.5" x14ac:dyDescent="0.35"/>
  <cols>
    <col min="1" max="1" width="9.1796875" style="20" bestFit="1" customWidth="1"/>
    <col min="2" max="2" width="29.54296875" style="20" bestFit="1" customWidth="1"/>
    <col min="3" max="3" width="7.7265625" style="20" bestFit="1" customWidth="1"/>
    <col min="4" max="5" width="8.81640625" style="20" customWidth="1"/>
    <col min="6" max="6" width="17.26953125" style="20" bestFit="1" customWidth="1"/>
    <col min="7" max="7" width="11.36328125" style="20" bestFit="1" customWidth="1"/>
    <col min="8" max="9" width="14.7265625" style="20" customWidth="1"/>
    <col min="10" max="10" width="13.1796875" style="37" bestFit="1" customWidth="1"/>
    <col min="11" max="11" width="14.1796875" style="37" bestFit="1" customWidth="1"/>
    <col min="12" max="12" width="23.81640625" style="20" bestFit="1" customWidth="1"/>
    <col min="13" max="13" width="10.7265625" style="20" bestFit="1" customWidth="1"/>
    <col min="14" max="14" width="13.81640625" style="20" bestFit="1" customWidth="1"/>
    <col min="15" max="15" width="20.453125" style="20" customWidth="1"/>
    <col min="16" max="16" width="10.90625" style="20"/>
    <col min="17" max="17" width="22" style="20" customWidth="1"/>
    <col min="18" max="18" width="13.1796875" style="20" bestFit="1" customWidth="1"/>
    <col min="19" max="19" width="11.54296875" style="20" bestFit="1" customWidth="1"/>
    <col min="20" max="20" width="14.54296875" style="20" customWidth="1"/>
    <col min="21" max="21" width="17.26953125" style="20" customWidth="1"/>
    <col min="22" max="22" width="13.1796875" style="20" bestFit="1" customWidth="1"/>
    <col min="23" max="24" width="11.54296875" style="20" bestFit="1" customWidth="1"/>
    <col min="25" max="25" width="11" style="20" bestFit="1" customWidth="1"/>
    <col min="26" max="26" width="13.1796875" style="20" bestFit="1" customWidth="1"/>
    <col min="27" max="27" width="14.26953125" style="37" bestFit="1" customWidth="1"/>
    <col min="28" max="28" width="18.90625" style="20" customWidth="1"/>
    <col min="29" max="35" width="14.08984375" style="20" customWidth="1"/>
    <col min="36" max="36" width="14.08984375" style="55" customWidth="1"/>
    <col min="37" max="37" width="14.08984375" style="20" customWidth="1"/>
    <col min="38" max="38" width="14.08984375" style="37" customWidth="1"/>
    <col min="39" max="40" width="14.08984375" style="20" customWidth="1"/>
    <col min="41" max="41" width="11.6328125" style="20" customWidth="1"/>
    <col min="42" max="42" width="14.08984375" style="20" customWidth="1"/>
    <col min="43" max="16384" width="10.90625" style="20"/>
  </cols>
  <sheetData>
    <row r="1" spans="1:41" x14ac:dyDescent="0.35">
      <c r="K1" s="41">
        <f>SUBTOTAL(9,K3:K81)</f>
        <v>52404045</v>
      </c>
      <c r="R1" s="41">
        <f t="shared" ref="R1:AC1" si="0">SUBTOTAL(9,R3:R81)</f>
        <v>87556600</v>
      </c>
      <c r="S1" s="41">
        <f t="shared" si="0"/>
        <v>382800</v>
      </c>
      <c r="T1" s="41"/>
      <c r="U1" s="41"/>
      <c r="V1" s="41">
        <f t="shared" si="0"/>
        <v>87556600</v>
      </c>
      <c r="W1" s="41">
        <f t="shared" si="0"/>
        <v>434400</v>
      </c>
      <c r="X1" s="41">
        <f t="shared" si="0"/>
        <v>266300</v>
      </c>
      <c r="Y1" s="41">
        <f t="shared" si="0"/>
        <v>0</v>
      </c>
      <c r="Z1" s="41">
        <f t="shared" si="0"/>
        <v>83989880</v>
      </c>
      <c r="AA1" s="41">
        <f t="shared" si="0"/>
        <v>21714057</v>
      </c>
      <c r="AC1" s="41">
        <f t="shared" si="0"/>
        <v>28769235</v>
      </c>
      <c r="AG1" s="41">
        <f t="shared" ref="AG1" si="1">SUBTOTAL(9,AG3:AG81)</f>
        <v>7076380</v>
      </c>
      <c r="AK1" s="41">
        <f t="shared" ref="AK1" si="2">SUBTOTAL(9,AK3:AK81)</f>
        <v>2645706</v>
      </c>
    </row>
    <row r="2" spans="1:41" s="1" customFormat="1" ht="43.5" x14ac:dyDescent="0.35">
      <c r="A2" s="21" t="s">
        <v>6</v>
      </c>
      <c r="B2" s="21" t="s">
        <v>8</v>
      </c>
      <c r="C2" s="21" t="s">
        <v>0</v>
      </c>
      <c r="D2" s="21" t="s">
        <v>1</v>
      </c>
      <c r="E2" s="21" t="s">
        <v>17</v>
      </c>
      <c r="F2" s="44" t="s">
        <v>93</v>
      </c>
      <c r="G2" s="21" t="s">
        <v>2</v>
      </c>
      <c r="H2" s="21" t="s">
        <v>3</v>
      </c>
      <c r="I2" s="38" t="s">
        <v>16</v>
      </c>
      <c r="J2" s="32" t="s">
        <v>4</v>
      </c>
      <c r="K2" s="43" t="s">
        <v>5</v>
      </c>
      <c r="L2" s="21" t="s">
        <v>7</v>
      </c>
      <c r="M2" s="21" t="s">
        <v>9</v>
      </c>
      <c r="N2" s="21" t="s">
        <v>10</v>
      </c>
      <c r="O2" s="40" t="s">
        <v>91</v>
      </c>
      <c r="P2" s="21" t="s">
        <v>92</v>
      </c>
      <c r="Q2" s="47" t="s">
        <v>186</v>
      </c>
      <c r="R2" s="45" t="s">
        <v>175</v>
      </c>
      <c r="S2" s="46" t="s">
        <v>176</v>
      </c>
      <c r="T2" s="46" t="s">
        <v>182</v>
      </c>
      <c r="U2" s="46" t="s">
        <v>183</v>
      </c>
      <c r="V2" s="45" t="s">
        <v>177</v>
      </c>
      <c r="W2" s="45" t="s">
        <v>178</v>
      </c>
      <c r="X2" s="45" t="s">
        <v>179</v>
      </c>
      <c r="Y2" s="45" t="s">
        <v>180</v>
      </c>
      <c r="Z2" s="45" t="s">
        <v>181</v>
      </c>
      <c r="AA2" s="42" t="s">
        <v>184</v>
      </c>
      <c r="AB2" s="40" t="s">
        <v>185</v>
      </c>
      <c r="AC2" s="48" t="s">
        <v>191</v>
      </c>
      <c r="AD2" s="48" t="s">
        <v>192</v>
      </c>
      <c r="AE2" s="49" t="s">
        <v>193</v>
      </c>
      <c r="AF2" s="50" t="s">
        <v>194</v>
      </c>
      <c r="AG2" s="51" t="s">
        <v>191</v>
      </c>
      <c r="AH2" s="51" t="s">
        <v>192</v>
      </c>
      <c r="AI2" s="52" t="s">
        <v>193</v>
      </c>
      <c r="AJ2" s="53" t="s">
        <v>194</v>
      </c>
      <c r="AK2" s="43" t="s">
        <v>191</v>
      </c>
      <c r="AL2" s="43" t="s">
        <v>192</v>
      </c>
      <c r="AM2" s="54" t="s">
        <v>193</v>
      </c>
      <c r="AN2" s="54" t="s">
        <v>194</v>
      </c>
      <c r="AO2" s="21" t="s">
        <v>195</v>
      </c>
    </row>
    <row r="3" spans="1:41" x14ac:dyDescent="0.35">
      <c r="A3" s="22">
        <v>31886736</v>
      </c>
      <c r="B3" s="22" t="s">
        <v>11</v>
      </c>
      <c r="C3" s="22"/>
      <c r="D3" s="23">
        <v>2754</v>
      </c>
      <c r="E3" s="39">
        <v>2754</v>
      </c>
      <c r="F3" s="39" t="s">
        <v>94</v>
      </c>
      <c r="G3" s="24">
        <v>43903</v>
      </c>
      <c r="H3" s="24">
        <v>43903</v>
      </c>
      <c r="I3" s="24">
        <v>43903</v>
      </c>
      <c r="J3" s="33">
        <v>440000</v>
      </c>
      <c r="K3" s="34">
        <v>18000</v>
      </c>
      <c r="L3" s="25" t="s">
        <v>14</v>
      </c>
      <c r="M3" s="25" t="s">
        <v>13</v>
      </c>
      <c r="N3" s="25" t="s">
        <v>15</v>
      </c>
      <c r="O3" s="22" t="s">
        <v>187</v>
      </c>
      <c r="P3" s="22" t="s">
        <v>148</v>
      </c>
      <c r="Q3" s="22" t="s">
        <v>187</v>
      </c>
      <c r="R3" s="34">
        <v>440000</v>
      </c>
      <c r="S3" s="34">
        <v>0</v>
      </c>
      <c r="T3" s="34"/>
      <c r="U3" s="34"/>
      <c r="V3" s="34">
        <v>440000</v>
      </c>
      <c r="W3" s="34">
        <v>20000</v>
      </c>
      <c r="X3" s="34">
        <v>0</v>
      </c>
      <c r="Y3" s="34">
        <v>0</v>
      </c>
      <c r="Z3" s="34">
        <v>420000</v>
      </c>
      <c r="AA3" s="34">
        <v>0</v>
      </c>
      <c r="AB3" s="22"/>
      <c r="AC3" s="34">
        <v>18900</v>
      </c>
      <c r="AD3" s="34">
        <v>2100</v>
      </c>
      <c r="AE3" s="22">
        <v>2200844147</v>
      </c>
      <c r="AF3" s="22" t="s">
        <v>196</v>
      </c>
      <c r="AG3" s="34">
        <v>359100</v>
      </c>
      <c r="AH3" s="34">
        <v>39900</v>
      </c>
      <c r="AI3" s="22"/>
      <c r="AJ3" s="26"/>
      <c r="AK3" s="34">
        <v>0</v>
      </c>
      <c r="AL3" s="22"/>
      <c r="AM3" s="22"/>
      <c r="AN3" s="22"/>
      <c r="AO3" s="26">
        <v>45473</v>
      </c>
    </row>
    <row r="4" spans="1:41" x14ac:dyDescent="0.35">
      <c r="A4" s="22">
        <v>31886736</v>
      </c>
      <c r="B4" s="22" t="s">
        <v>11</v>
      </c>
      <c r="C4" s="22"/>
      <c r="D4" s="23">
        <v>2763</v>
      </c>
      <c r="E4" s="39">
        <v>2763</v>
      </c>
      <c r="F4" s="39" t="s">
        <v>95</v>
      </c>
      <c r="G4" s="24">
        <v>43936</v>
      </c>
      <c r="H4" s="26">
        <v>43936</v>
      </c>
      <c r="I4" s="24">
        <v>43955</v>
      </c>
      <c r="J4" s="33">
        <v>2033400</v>
      </c>
      <c r="K4" s="34">
        <v>4660</v>
      </c>
      <c r="L4" s="25" t="s">
        <v>14</v>
      </c>
      <c r="M4" s="25" t="s">
        <v>13</v>
      </c>
      <c r="N4" s="25" t="s">
        <v>15</v>
      </c>
      <c r="O4" s="22" t="s">
        <v>187</v>
      </c>
      <c r="P4" s="22" t="s">
        <v>148</v>
      </c>
      <c r="Q4" s="22" t="s">
        <v>187</v>
      </c>
      <c r="R4" s="34">
        <v>2080000</v>
      </c>
      <c r="S4" s="34">
        <v>0</v>
      </c>
      <c r="T4" s="34"/>
      <c r="U4" s="34"/>
      <c r="V4" s="34">
        <v>2080000</v>
      </c>
      <c r="W4" s="34">
        <v>0</v>
      </c>
      <c r="X4" s="34">
        <v>0</v>
      </c>
      <c r="Y4" s="34">
        <v>0</v>
      </c>
      <c r="Z4" s="34">
        <v>2033400</v>
      </c>
      <c r="AA4" s="34">
        <v>0</v>
      </c>
      <c r="AB4" s="22"/>
      <c r="AC4" s="34">
        <v>1825400</v>
      </c>
      <c r="AD4" s="34">
        <v>208000</v>
      </c>
      <c r="AE4" s="22">
        <v>2200874841</v>
      </c>
      <c r="AF4" s="22" t="s">
        <v>197</v>
      </c>
      <c r="AG4" s="34">
        <v>0</v>
      </c>
      <c r="AH4" s="34">
        <v>0</v>
      </c>
      <c r="AI4" s="22"/>
      <c r="AJ4" s="26"/>
      <c r="AK4" s="34">
        <v>0</v>
      </c>
      <c r="AL4" s="22"/>
      <c r="AM4" s="22"/>
      <c r="AN4" s="22"/>
      <c r="AO4" s="26">
        <v>45473</v>
      </c>
    </row>
    <row r="5" spans="1:41" x14ac:dyDescent="0.35">
      <c r="A5" s="22">
        <v>31886736</v>
      </c>
      <c r="B5" s="22" t="s">
        <v>11</v>
      </c>
      <c r="C5" s="22"/>
      <c r="D5" s="23">
        <v>2776</v>
      </c>
      <c r="E5" s="39">
        <v>2776</v>
      </c>
      <c r="F5" s="39" t="s">
        <v>96</v>
      </c>
      <c r="G5" s="24">
        <v>43994</v>
      </c>
      <c r="H5" s="26">
        <v>43995</v>
      </c>
      <c r="I5" s="24">
        <v>43996</v>
      </c>
      <c r="J5" s="33">
        <v>153400</v>
      </c>
      <c r="K5" s="34">
        <v>54246</v>
      </c>
      <c r="L5" s="25" t="s">
        <v>14</v>
      </c>
      <c r="M5" s="25" t="s">
        <v>13</v>
      </c>
      <c r="N5" s="25" t="s">
        <v>15</v>
      </c>
      <c r="O5" s="22" t="s">
        <v>187</v>
      </c>
      <c r="P5" s="22" t="s">
        <v>148</v>
      </c>
      <c r="Q5" s="22" t="s">
        <v>187</v>
      </c>
      <c r="R5" s="34">
        <v>160000</v>
      </c>
      <c r="S5" s="34">
        <v>0</v>
      </c>
      <c r="T5" s="34"/>
      <c r="U5" s="34"/>
      <c r="V5" s="34">
        <v>160000</v>
      </c>
      <c r="W5" s="34">
        <v>0</v>
      </c>
      <c r="X5" s="34">
        <v>0</v>
      </c>
      <c r="Y5" s="34">
        <v>0</v>
      </c>
      <c r="Z5" s="34">
        <v>153400</v>
      </c>
      <c r="AA5" s="34">
        <v>0</v>
      </c>
      <c r="AB5" s="22"/>
      <c r="AC5" s="34">
        <v>53586</v>
      </c>
      <c r="AD5" s="34">
        <v>6240</v>
      </c>
      <c r="AE5" s="22">
        <v>2200883066</v>
      </c>
      <c r="AF5" s="22" t="s">
        <v>198</v>
      </c>
      <c r="AG5" s="34">
        <v>83814</v>
      </c>
      <c r="AH5" s="34">
        <v>9760</v>
      </c>
      <c r="AI5" s="22">
        <v>2200878801</v>
      </c>
      <c r="AJ5" s="26">
        <v>44026</v>
      </c>
      <c r="AK5" s="34">
        <v>0</v>
      </c>
      <c r="AL5" s="22"/>
      <c r="AM5" s="22"/>
      <c r="AN5" s="22"/>
      <c r="AO5" s="26">
        <v>45473</v>
      </c>
    </row>
    <row r="6" spans="1:41" x14ac:dyDescent="0.35">
      <c r="A6" s="22">
        <v>31886736</v>
      </c>
      <c r="B6" s="22" t="s">
        <v>11</v>
      </c>
      <c r="C6" s="22"/>
      <c r="D6" s="23">
        <v>2777</v>
      </c>
      <c r="E6" s="39">
        <v>2777</v>
      </c>
      <c r="F6" s="39" t="s">
        <v>97</v>
      </c>
      <c r="G6" s="24">
        <v>43994</v>
      </c>
      <c r="H6" s="26">
        <v>43995</v>
      </c>
      <c r="I6" s="24">
        <v>43996</v>
      </c>
      <c r="J6" s="33">
        <v>220000</v>
      </c>
      <c r="K6" s="34">
        <v>9900</v>
      </c>
      <c r="L6" s="25" t="s">
        <v>14</v>
      </c>
      <c r="M6" s="25" t="s">
        <v>13</v>
      </c>
      <c r="N6" s="25" t="s">
        <v>15</v>
      </c>
      <c r="O6" s="22" t="s">
        <v>187</v>
      </c>
      <c r="P6" s="22" t="s">
        <v>148</v>
      </c>
      <c r="Q6" s="22" t="s">
        <v>187</v>
      </c>
      <c r="R6" s="34">
        <v>220000</v>
      </c>
      <c r="S6" s="34">
        <v>0</v>
      </c>
      <c r="T6" s="34"/>
      <c r="U6" s="34"/>
      <c r="V6" s="34">
        <v>220000</v>
      </c>
      <c r="W6" s="34">
        <v>0</v>
      </c>
      <c r="X6" s="34">
        <v>0</v>
      </c>
      <c r="Y6" s="34">
        <v>0</v>
      </c>
      <c r="Z6" s="34">
        <v>220000</v>
      </c>
      <c r="AA6" s="34">
        <v>0</v>
      </c>
      <c r="AB6" s="22"/>
      <c r="AC6" s="34">
        <v>9900</v>
      </c>
      <c r="AD6" s="34">
        <v>1100</v>
      </c>
      <c r="AE6" s="22">
        <v>2200883066</v>
      </c>
      <c r="AF6" s="22" t="s">
        <v>198</v>
      </c>
      <c r="AG6" s="34">
        <v>188100</v>
      </c>
      <c r="AH6" s="34">
        <v>20900</v>
      </c>
      <c r="AI6" s="22">
        <v>2200878801</v>
      </c>
      <c r="AJ6" s="26">
        <v>44026</v>
      </c>
      <c r="AK6" s="34">
        <v>0</v>
      </c>
      <c r="AL6" s="22"/>
      <c r="AM6" s="22"/>
      <c r="AN6" s="22"/>
      <c r="AO6" s="26">
        <v>45473</v>
      </c>
    </row>
    <row r="7" spans="1:41" x14ac:dyDescent="0.35">
      <c r="A7" s="22">
        <v>31886736</v>
      </c>
      <c r="B7" s="22" t="s">
        <v>11</v>
      </c>
      <c r="C7" s="22"/>
      <c r="D7" s="23">
        <v>2786</v>
      </c>
      <c r="E7" s="39">
        <v>2786</v>
      </c>
      <c r="F7" s="39" t="s">
        <v>98</v>
      </c>
      <c r="G7" s="24">
        <v>44027</v>
      </c>
      <c r="H7" s="26">
        <v>44027</v>
      </c>
      <c r="I7" s="24">
        <v>44028</v>
      </c>
      <c r="J7" s="33">
        <v>240000</v>
      </c>
      <c r="K7" s="34">
        <v>6000</v>
      </c>
      <c r="L7" s="25" t="s">
        <v>14</v>
      </c>
      <c r="M7" s="25" t="s">
        <v>13</v>
      </c>
      <c r="N7" s="25" t="s">
        <v>15</v>
      </c>
      <c r="O7" s="22" t="s">
        <v>187</v>
      </c>
      <c r="P7" s="22" t="s">
        <v>148</v>
      </c>
      <c r="Q7" s="22" t="s">
        <v>187</v>
      </c>
      <c r="R7" s="34">
        <v>240000</v>
      </c>
      <c r="S7" s="34">
        <v>0</v>
      </c>
      <c r="T7" s="34"/>
      <c r="U7" s="34"/>
      <c r="V7" s="34">
        <v>240000</v>
      </c>
      <c r="W7" s="34">
        <v>0</v>
      </c>
      <c r="X7" s="34">
        <v>0</v>
      </c>
      <c r="Y7" s="34">
        <v>0</v>
      </c>
      <c r="Z7" s="34">
        <v>240000</v>
      </c>
      <c r="AA7" s="34">
        <v>0</v>
      </c>
      <c r="AB7" s="22"/>
      <c r="AC7" s="34">
        <v>216000</v>
      </c>
      <c r="AD7" s="34">
        <v>24000</v>
      </c>
      <c r="AE7" s="22">
        <v>2200899464</v>
      </c>
      <c r="AF7" s="22" t="s">
        <v>199</v>
      </c>
      <c r="AG7" s="34">
        <v>0</v>
      </c>
      <c r="AH7" s="34">
        <v>0</v>
      </c>
      <c r="AI7" s="22"/>
      <c r="AJ7" s="26"/>
      <c r="AK7" s="34">
        <v>0</v>
      </c>
      <c r="AL7" s="22"/>
      <c r="AM7" s="22"/>
      <c r="AN7" s="22"/>
      <c r="AO7" s="26">
        <v>45473</v>
      </c>
    </row>
    <row r="8" spans="1:41" x14ac:dyDescent="0.35">
      <c r="A8" s="22">
        <v>31886736</v>
      </c>
      <c r="B8" s="22" t="s">
        <v>11</v>
      </c>
      <c r="C8" s="22"/>
      <c r="D8" s="23">
        <v>2787</v>
      </c>
      <c r="E8" s="39">
        <v>2787</v>
      </c>
      <c r="F8" s="39" t="s">
        <v>99</v>
      </c>
      <c r="G8" s="24">
        <v>44027</v>
      </c>
      <c r="H8" s="26">
        <v>44027</v>
      </c>
      <c r="I8" s="24">
        <v>44039</v>
      </c>
      <c r="J8" s="33">
        <v>76700</v>
      </c>
      <c r="K8" s="34">
        <v>49907</v>
      </c>
      <c r="L8" s="25" t="s">
        <v>14</v>
      </c>
      <c r="M8" s="25" t="s">
        <v>13</v>
      </c>
      <c r="N8" s="25" t="s">
        <v>15</v>
      </c>
      <c r="O8" s="22" t="s">
        <v>187</v>
      </c>
      <c r="P8" s="22" t="s">
        <v>148</v>
      </c>
      <c r="Q8" s="22" t="s">
        <v>187</v>
      </c>
      <c r="R8" s="34">
        <v>80000</v>
      </c>
      <c r="S8" s="34">
        <v>0</v>
      </c>
      <c r="T8" s="34"/>
      <c r="U8" s="34"/>
      <c r="V8" s="34">
        <v>80000</v>
      </c>
      <c r="W8" s="34">
        <v>0</v>
      </c>
      <c r="X8" s="34">
        <v>0</v>
      </c>
      <c r="Y8" s="34">
        <v>0</v>
      </c>
      <c r="Z8" s="34">
        <v>76700</v>
      </c>
      <c r="AA8" s="34">
        <v>0</v>
      </c>
      <c r="AB8" s="22"/>
      <c r="AC8" s="34">
        <v>26793</v>
      </c>
      <c r="AD8" s="34">
        <v>3120</v>
      </c>
      <c r="AE8" s="22">
        <v>2200915988</v>
      </c>
      <c r="AF8" s="22" t="s">
        <v>200</v>
      </c>
      <c r="AG8" s="34">
        <v>41907</v>
      </c>
      <c r="AH8" s="34">
        <v>4880</v>
      </c>
      <c r="AI8" s="22">
        <v>2200898867</v>
      </c>
      <c r="AJ8" s="26">
        <v>44056</v>
      </c>
      <c r="AK8" s="34">
        <v>0</v>
      </c>
      <c r="AL8" s="22"/>
      <c r="AM8" s="22"/>
      <c r="AN8" s="22"/>
      <c r="AO8" s="26">
        <v>45473</v>
      </c>
    </row>
    <row r="9" spans="1:41" x14ac:dyDescent="0.35">
      <c r="A9" s="22">
        <v>31886736</v>
      </c>
      <c r="B9" s="22" t="s">
        <v>11</v>
      </c>
      <c r="C9" s="22" t="s">
        <v>12</v>
      </c>
      <c r="D9" s="23">
        <v>26</v>
      </c>
      <c r="E9" s="23" t="s">
        <v>18</v>
      </c>
      <c r="F9" s="39" t="s">
        <v>100</v>
      </c>
      <c r="G9" s="24">
        <v>44147</v>
      </c>
      <c r="H9" s="26">
        <v>44148</v>
      </c>
      <c r="I9" s="24">
        <v>44155</v>
      </c>
      <c r="J9" s="33">
        <v>1049400</v>
      </c>
      <c r="K9" s="34">
        <v>203060</v>
      </c>
      <c r="L9" s="25" t="s">
        <v>14</v>
      </c>
      <c r="M9" s="25" t="s">
        <v>13</v>
      </c>
      <c r="N9" s="25" t="s">
        <v>15</v>
      </c>
      <c r="O9" s="22" t="s">
        <v>187</v>
      </c>
      <c r="P9" s="22" t="s">
        <v>148</v>
      </c>
      <c r="Q9" s="22" t="s">
        <v>187</v>
      </c>
      <c r="R9" s="34">
        <v>1100000</v>
      </c>
      <c r="S9" s="34">
        <v>0</v>
      </c>
      <c r="T9" s="34"/>
      <c r="U9" s="34"/>
      <c r="V9" s="34">
        <v>1100000</v>
      </c>
      <c r="W9" s="34">
        <v>0</v>
      </c>
      <c r="X9" s="34">
        <v>0</v>
      </c>
      <c r="Y9" s="34">
        <v>0</v>
      </c>
      <c r="Z9" s="34">
        <v>1049400</v>
      </c>
      <c r="AA9" s="34">
        <v>0</v>
      </c>
      <c r="AB9" s="22"/>
      <c r="AC9" s="34">
        <v>198000</v>
      </c>
      <c r="AD9" s="34">
        <v>22000</v>
      </c>
      <c r="AE9" s="22">
        <v>2201273744</v>
      </c>
      <c r="AF9" s="22" t="s">
        <v>201</v>
      </c>
      <c r="AG9" s="34">
        <v>741400</v>
      </c>
      <c r="AH9" s="34">
        <v>88000</v>
      </c>
      <c r="AI9" s="22">
        <v>2200988091</v>
      </c>
      <c r="AJ9" s="26">
        <v>44208</v>
      </c>
      <c r="AK9" s="34">
        <v>0</v>
      </c>
      <c r="AL9" s="22"/>
      <c r="AM9" s="22"/>
      <c r="AN9" s="22"/>
      <c r="AO9" s="26">
        <v>45473</v>
      </c>
    </row>
    <row r="10" spans="1:41" x14ac:dyDescent="0.35">
      <c r="A10" s="22">
        <v>31886736</v>
      </c>
      <c r="B10" s="22" t="s">
        <v>11</v>
      </c>
      <c r="C10" s="22" t="s">
        <v>12</v>
      </c>
      <c r="D10" s="23">
        <v>82</v>
      </c>
      <c r="E10" s="23" t="s">
        <v>19</v>
      </c>
      <c r="F10" s="39" t="s">
        <v>101</v>
      </c>
      <c r="G10" s="26">
        <v>44293</v>
      </c>
      <c r="H10" s="26">
        <v>44295</v>
      </c>
      <c r="I10" s="24">
        <v>44295</v>
      </c>
      <c r="J10" s="34">
        <v>432800</v>
      </c>
      <c r="K10" s="34">
        <v>41304</v>
      </c>
      <c r="L10" s="25" t="s">
        <v>14</v>
      </c>
      <c r="M10" s="25" t="s">
        <v>13</v>
      </c>
      <c r="N10" s="25" t="s">
        <v>15</v>
      </c>
      <c r="O10" s="22" t="s">
        <v>187</v>
      </c>
      <c r="P10" s="22" t="s">
        <v>148</v>
      </c>
      <c r="Q10" s="22" t="s">
        <v>187</v>
      </c>
      <c r="R10" s="34">
        <v>480000</v>
      </c>
      <c r="S10" s="34">
        <v>0</v>
      </c>
      <c r="T10" s="34"/>
      <c r="U10" s="34"/>
      <c r="V10" s="34">
        <v>480000</v>
      </c>
      <c r="W10" s="34">
        <v>0</v>
      </c>
      <c r="X10" s="34">
        <v>0</v>
      </c>
      <c r="Y10" s="34">
        <v>0</v>
      </c>
      <c r="Z10" s="34">
        <v>432800</v>
      </c>
      <c r="AA10" s="34">
        <v>0</v>
      </c>
      <c r="AB10" s="22"/>
      <c r="AC10" s="34">
        <v>150072</v>
      </c>
      <c r="AD10" s="34">
        <v>18720</v>
      </c>
      <c r="AE10" s="22">
        <v>4800048670</v>
      </c>
      <c r="AF10" s="22" t="s">
        <v>202</v>
      </c>
      <c r="AG10" s="34">
        <v>234728</v>
      </c>
      <c r="AH10" s="34">
        <v>29280</v>
      </c>
      <c r="AI10" s="22">
        <v>2201052481</v>
      </c>
      <c r="AJ10" s="26">
        <v>44341</v>
      </c>
      <c r="AK10" s="34">
        <v>0</v>
      </c>
      <c r="AL10" s="22"/>
      <c r="AM10" s="22"/>
      <c r="AN10" s="22"/>
      <c r="AO10" s="26">
        <v>45473</v>
      </c>
    </row>
    <row r="11" spans="1:41" x14ac:dyDescent="0.35">
      <c r="A11" s="22">
        <v>31886736</v>
      </c>
      <c r="B11" s="22" t="s">
        <v>11</v>
      </c>
      <c r="C11" s="22" t="s">
        <v>12</v>
      </c>
      <c r="D11" s="23">
        <v>85</v>
      </c>
      <c r="E11" s="23" t="s">
        <v>20</v>
      </c>
      <c r="F11" s="39" t="s">
        <v>102</v>
      </c>
      <c r="G11" s="26">
        <v>44295</v>
      </c>
      <c r="H11" s="26">
        <v>44295</v>
      </c>
      <c r="I11" s="24">
        <v>44298</v>
      </c>
      <c r="J11" s="34">
        <v>80000</v>
      </c>
      <c r="K11" s="34">
        <v>3400</v>
      </c>
      <c r="L11" s="25" t="s">
        <v>14</v>
      </c>
      <c r="M11" s="25" t="s">
        <v>13</v>
      </c>
      <c r="N11" s="25" t="s">
        <v>15</v>
      </c>
      <c r="O11" s="22" t="s">
        <v>187</v>
      </c>
      <c r="P11" s="22" t="s">
        <v>148</v>
      </c>
      <c r="Q11" s="22" t="s">
        <v>187</v>
      </c>
      <c r="R11" s="34">
        <v>80000</v>
      </c>
      <c r="S11" s="34">
        <v>0</v>
      </c>
      <c r="T11" s="34"/>
      <c r="U11" s="34"/>
      <c r="V11" s="34">
        <v>80000</v>
      </c>
      <c r="W11" s="34">
        <v>0</v>
      </c>
      <c r="X11" s="34">
        <v>0</v>
      </c>
      <c r="Y11" s="34">
        <v>0</v>
      </c>
      <c r="Z11" s="34">
        <v>76600</v>
      </c>
      <c r="AA11" s="34">
        <v>0</v>
      </c>
      <c r="AB11" s="22"/>
      <c r="AC11" s="34">
        <v>26754</v>
      </c>
      <c r="AD11" s="34">
        <v>3120</v>
      </c>
      <c r="AE11" s="22">
        <v>2201092067</v>
      </c>
      <c r="AF11" s="22" t="s">
        <v>203</v>
      </c>
      <c r="AG11" s="34">
        <v>41846</v>
      </c>
      <c r="AH11" s="34">
        <v>4880</v>
      </c>
      <c r="AI11" s="22">
        <v>2201052481</v>
      </c>
      <c r="AJ11" s="26">
        <v>44341</v>
      </c>
      <c r="AK11" s="34">
        <v>0</v>
      </c>
      <c r="AL11" s="22"/>
      <c r="AM11" s="22"/>
      <c r="AN11" s="22"/>
      <c r="AO11" s="26">
        <v>45473</v>
      </c>
    </row>
    <row r="12" spans="1:41" x14ac:dyDescent="0.35">
      <c r="A12" s="22">
        <v>31886736</v>
      </c>
      <c r="B12" s="22" t="s">
        <v>11</v>
      </c>
      <c r="C12" s="22" t="s">
        <v>12</v>
      </c>
      <c r="D12" s="23">
        <v>93</v>
      </c>
      <c r="E12" s="23" t="s">
        <v>21</v>
      </c>
      <c r="F12" s="39" t="s">
        <v>103</v>
      </c>
      <c r="G12" s="26">
        <v>44319</v>
      </c>
      <c r="H12" s="26">
        <v>44319</v>
      </c>
      <c r="I12" s="24">
        <v>44320</v>
      </c>
      <c r="J12" s="34">
        <v>3399800</v>
      </c>
      <c r="K12" s="34">
        <v>59490</v>
      </c>
      <c r="L12" s="25" t="s">
        <v>14</v>
      </c>
      <c r="M12" s="25" t="s">
        <v>13</v>
      </c>
      <c r="N12" s="25" t="s">
        <v>15</v>
      </c>
      <c r="O12" s="22" t="s">
        <v>187</v>
      </c>
      <c r="P12" s="22" t="s">
        <v>148</v>
      </c>
      <c r="Q12" s="22" t="s">
        <v>187</v>
      </c>
      <c r="R12" s="34">
        <v>3537000</v>
      </c>
      <c r="S12" s="34">
        <v>0</v>
      </c>
      <c r="T12" s="34"/>
      <c r="U12" s="34"/>
      <c r="V12" s="34">
        <v>3537000</v>
      </c>
      <c r="W12" s="34">
        <v>0</v>
      </c>
      <c r="X12" s="34">
        <v>0</v>
      </c>
      <c r="Y12" s="34">
        <v>0</v>
      </c>
      <c r="Z12" s="34">
        <v>3399800</v>
      </c>
      <c r="AA12" s="34">
        <v>0</v>
      </c>
      <c r="AB12" s="22"/>
      <c r="AC12" s="34">
        <v>3046100</v>
      </c>
      <c r="AD12" s="34">
        <v>353700</v>
      </c>
      <c r="AE12" s="22">
        <v>4800049859</v>
      </c>
      <c r="AF12" s="22" t="s">
        <v>204</v>
      </c>
      <c r="AG12" s="34">
        <v>0</v>
      </c>
      <c r="AH12" s="34">
        <v>0</v>
      </c>
      <c r="AI12" s="22"/>
      <c r="AJ12" s="26"/>
      <c r="AK12" s="34">
        <v>0</v>
      </c>
      <c r="AL12" s="22"/>
      <c r="AM12" s="22"/>
      <c r="AN12" s="22"/>
      <c r="AO12" s="26">
        <v>45473</v>
      </c>
    </row>
    <row r="13" spans="1:41" x14ac:dyDescent="0.35">
      <c r="A13" s="22">
        <v>31886736</v>
      </c>
      <c r="B13" s="22" t="s">
        <v>11</v>
      </c>
      <c r="C13" s="22" t="s">
        <v>12</v>
      </c>
      <c r="D13" s="27">
        <v>101</v>
      </c>
      <c r="E13" s="23" t="s">
        <v>22</v>
      </c>
      <c r="F13" s="39" t="s">
        <v>104</v>
      </c>
      <c r="G13" s="26">
        <v>44349</v>
      </c>
      <c r="H13" s="26">
        <v>44350</v>
      </c>
      <c r="I13" s="24">
        <v>44351</v>
      </c>
      <c r="J13" s="34">
        <v>303900</v>
      </c>
      <c r="K13" s="34">
        <v>34210</v>
      </c>
      <c r="L13" s="25" t="s">
        <v>14</v>
      </c>
      <c r="M13" s="25" t="s">
        <v>13</v>
      </c>
      <c r="N13" s="25" t="s">
        <v>15</v>
      </c>
      <c r="O13" s="22" t="s">
        <v>187</v>
      </c>
      <c r="P13" s="22" t="s">
        <v>148</v>
      </c>
      <c r="Q13" s="22" t="s">
        <v>187</v>
      </c>
      <c r="R13" s="34">
        <v>320000</v>
      </c>
      <c r="S13" s="34">
        <v>0</v>
      </c>
      <c r="T13" s="34"/>
      <c r="U13" s="34"/>
      <c r="V13" s="34">
        <v>320000</v>
      </c>
      <c r="W13" s="34">
        <v>0</v>
      </c>
      <c r="X13" s="34">
        <v>0</v>
      </c>
      <c r="Y13" s="34">
        <v>0</v>
      </c>
      <c r="Z13" s="34">
        <v>303900</v>
      </c>
      <c r="AA13" s="34">
        <v>0</v>
      </c>
      <c r="AB13" s="22"/>
      <c r="AC13" s="34">
        <v>106041</v>
      </c>
      <c r="AD13" s="34">
        <v>12480</v>
      </c>
      <c r="AE13" s="22">
        <v>4800051063</v>
      </c>
      <c r="AF13" s="22" t="s">
        <v>205</v>
      </c>
      <c r="AG13" s="34">
        <v>165859</v>
      </c>
      <c r="AH13" s="34">
        <v>19520</v>
      </c>
      <c r="AI13" s="22">
        <v>2201125374</v>
      </c>
      <c r="AJ13" s="26">
        <v>44496</v>
      </c>
      <c r="AK13" s="34">
        <v>0</v>
      </c>
      <c r="AL13" s="22"/>
      <c r="AM13" s="22"/>
      <c r="AN13" s="22"/>
      <c r="AO13" s="26">
        <v>45473</v>
      </c>
    </row>
    <row r="14" spans="1:41" x14ac:dyDescent="0.35">
      <c r="A14" s="22">
        <v>31886736</v>
      </c>
      <c r="B14" s="22" t="s">
        <v>11</v>
      </c>
      <c r="C14" s="22" t="s">
        <v>12</v>
      </c>
      <c r="D14" s="28">
        <v>112</v>
      </c>
      <c r="E14" s="23" t="s">
        <v>23</v>
      </c>
      <c r="F14" s="39" t="s">
        <v>105</v>
      </c>
      <c r="G14" s="29">
        <v>44356</v>
      </c>
      <c r="H14" s="26">
        <v>44356</v>
      </c>
      <c r="I14" s="24">
        <v>44357</v>
      </c>
      <c r="J14" s="35">
        <v>194700</v>
      </c>
      <c r="K14" s="35">
        <v>35976</v>
      </c>
      <c r="L14" s="25" t="s">
        <v>14</v>
      </c>
      <c r="M14" s="25" t="s">
        <v>13</v>
      </c>
      <c r="N14" s="25" t="s">
        <v>15</v>
      </c>
      <c r="O14" s="22" t="s">
        <v>187</v>
      </c>
      <c r="P14" s="22" t="s">
        <v>148</v>
      </c>
      <c r="Q14" s="22" t="s">
        <v>187</v>
      </c>
      <c r="R14" s="34">
        <v>220000</v>
      </c>
      <c r="S14" s="34">
        <v>0</v>
      </c>
      <c r="T14" s="34"/>
      <c r="U14" s="34"/>
      <c r="V14" s="34">
        <v>220000</v>
      </c>
      <c r="W14" s="34">
        <v>0</v>
      </c>
      <c r="X14" s="34">
        <v>0</v>
      </c>
      <c r="Y14" s="34">
        <v>0</v>
      </c>
      <c r="Z14" s="34">
        <v>194700</v>
      </c>
      <c r="AA14" s="34">
        <v>0</v>
      </c>
      <c r="AB14" s="22"/>
      <c r="AC14" s="34">
        <v>172700</v>
      </c>
      <c r="AD14" s="34">
        <v>22000</v>
      </c>
      <c r="AE14" s="22">
        <v>4800051814</v>
      </c>
      <c r="AF14" s="22" t="s">
        <v>206</v>
      </c>
      <c r="AG14" s="34">
        <v>0</v>
      </c>
      <c r="AH14" s="34">
        <v>0</v>
      </c>
      <c r="AI14" s="22"/>
      <c r="AJ14" s="26"/>
      <c r="AK14" s="34">
        <v>0</v>
      </c>
      <c r="AL14" s="22"/>
      <c r="AM14" s="22"/>
      <c r="AN14" s="22"/>
      <c r="AO14" s="26">
        <v>45473</v>
      </c>
    </row>
    <row r="15" spans="1:41" x14ac:dyDescent="0.35">
      <c r="A15" s="22">
        <v>31886736</v>
      </c>
      <c r="B15" s="22" t="s">
        <v>11</v>
      </c>
      <c r="C15" s="22" t="s">
        <v>12</v>
      </c>
      <c r="D15" s="27">
        <v>114</v>
      </c>
      <c r="E15" s="23" t="s">
        <v>24</v>
      </c>
      <c r="F15" s="39" t="s">
        <v>106</v>
      </c>
      <c r="G15" s="30">
        <v>44378</v>
      </c>
      <c r="H15" s="26">
        <v>44378</v>
      </c>
      <c r="I15" s="24">
        <v>44383</v>
      </c>
      <c r="J15" s="34">
        <v>76600</v>
      </c>
      <c r="K15" s="34">
        <v>27094</v>
      </c>
      <c r="L15" s="25" t="s">
        <v>14</v>
      </c>
      <c r="M15" s="25" t="s">
        <v>13</v>
      </c>
      <c r="N15" s="25" t="s">
        <v>15</v>
      </c>
      <c r="O15" s="22" t="s">
        <v>187</v>
      </c>
      <c r="P15" s="22" t="s">
        <v>148</v>
      </c>
      <c r="Q15" s="22" t="s">
        <v>187</v>
      </c>
      <c r="R15" s="34">
        <v>80000</v>
      </c>
      <c r="S15" s="34">
        <v>0</v>
      </c>
      <c r="T15" s="34"/>
      <c r="U15" s="34"/>
      <c r="V15" s="34">
        <v>80000</v>
      </c>
      <c r="W15" s="34">
        <v>0</v>
      </c>
      <c r="X15" s="34">
        <v>0</v>
      </c>
      <c r="Y15" s="34">
        <v>0</v>
      </c>
      <c r="Z15" s="34">
        <v>76600</v>
      </c>
      <c r="AA15" s="34">
        <v>0</v>
      </c>
      <c r="AB15" s="22"/>
      <c r="AC15" s="34">
        <v>26754</v>
      </c>
      <c r="AD15" s="34">
        <v>3120</v>
      </c>
      <c r="AE15" s="22">
        <v>4800051814</v>
      </c>
      <c r="AF15" s="22" t="s">
        <v>206</v>
      </c>
      <c r="AG15" s="34">
        <v>41846</v>
      </c>
      <c r="AH15" s="34">
        <v>4880</v>
      </c>
      <c r="AI15" s="22">
        <v>2201257603</v>
      </c>
      <c r="AJ15" s="26">
        <v>44742</v>
      </c>
      <c r="AK15" s="34">
        <v>0</v>
      </c>
      <c r="AL15" s="22"/>
      <c r="AM15" s="22"/>
      <c r="AN15" s="22"/>
      <c r="AO15" s="26">
        <v>45473</v>
      </c>
    </row>
    <row r="16" spans="1:41" x14ac:dyDescent="0.35">
      <c r="A16" s="22">
        <v>31886736</v>
      </c>
      <c r="B16" s="22" t="s">
        <v>11</v>
      </c>
      <c r="C16" s="22" t="s">
        <v>12</v>
      </c>
      <c r="D16" s="27">
        <v>140</v>
      </c>
      <c r="E16" s="23" t="s">
        <v>25</v>
      </c>
      <c r="F16" s="39" t="s">
        <v>107</v>
      </c>
      <c r="G16" s="30">
        <v>44414</v>
      </c>
      <c r="H16" s="26">
        <v>44421</v>
      </c>
      <c r="I16" s="24">
        <v>44460</v>
      </c>
      <c r="J16" s="34">
        <v>440000</v>
      </c>
      <c r="K16" s="34">
        <v>14765</v>
      </c>
      <c r="L16" s="25" t="s">
        <v>14</v>
      </c>
      <c r="M16" s="25" t="s">
        <v>13</v>
      </c>
      <c r="N16" s="25" t="s">
        <v>15</v>
      </c>
      <c r="O16" s="22" t="s">
        <v>187</v>
      </c>
      <c r="P16" s="22" t="s">
        <v>148</v>
      </c>
      <c r="Q16" s="22" t="s">
        <v>187</v>
      </c>
      <c r="R16" s="34">
        <v>440000</v>
      </c>
      <c r="S16" s="34">
        <v>0</v>
      </c>
      <c r="T16" s="34"/>
      <c r="U16" s="34"/>
      <c r="V16" s="34">
        <v>440000</v>
      </c>
      <c r="W16" s="34">
        <v>0</v>
      </c>
      <c r="X16" s="34">
        <v>0</v>
      </c>
      <c r="Y16" s="34">
        <v>0</v>
      </c>
      <c r="Z16" s="34">
        <v>440000</v>
      </c>
      <c r="AA16" s="34">
        <v>0</v>
      </c>
      <c r="AB16" s="22"/>
      <c r="AC16" s="34">
        <v>19800</v>
      </c>
      <c r="AD16" s="34">
        <v>2200</v>
      </c>
      <c r="AE16" s="22">
        <v>4800052937</v>
      </c>
      <c r="AF16" s="22" t="s">
        <v>207</v>
      </c>
      <c r="AG16" s="34">
        <v>376200</v>
      </c>
      <c r="AH16" s="34">
        <v>41800</v>
      </c>
      <c r="AI16" s="22">
        <v>2201257603</v>
      </c>
      <c r="AJ16" s="26">
        <v>44742</v>
      </c>
      <c r="AK16" s="34">
        <v>0</v>
      </c>
      <c r="AL16" s="22"/>
      <c r="AM16" s="22"/>
      <c r="AN16" s="22"/>
      <c r="AO16" s="26">
        <v>45473</v>
      </c>
    </row>
    <row r="17" spans="1:41" x14ac:dyDescent="0.35">
      <c r="A17" s="22">
        <v>31886736</v>
      </c>
      <c r="B17" s="22" t="s">
        <v>11</v>
      </c>
      <c r="C17" s="22" t="s">
        <v>12</v>
      </c>
      <c r="D17" s="27">
        <v>142</v>
      </c>
      <c r="E17" s="23" t="s">
        <v>26</v>
      </c>
      <c r="F17" s="39" t="s">
        <v>108</v>
      </c>
      <c r="G17" s="30">
        <v>44414</v>
      </c>
      <c r="H17" s="26">
        <v>44421</v>
      </c>
      <c r="I17" s="24">
        <v>44460</v>
      </c>
      <c r="J17" s="34">
        <v>80000</v>
      </c>
      <c r="K17" s="34">
        <v>5300</v>
      </c>
      <c r="L17" s="25" t="s">
        <v>14</v>
      </c>
      <c r="M17" s="25" t="s">
        <v>13</v>
      </c>
      <c r="N17" s="25" t="s">
        <v>15</v>
      </c>
      <c r="O17" s="22" t="s">
        <v>187</v>
      </c>
      <c r="P17" s="22" t="s">
        <v>148</v>
      </c>
      <c r="Q17" s="22" t="s">
        <v>187</v>
      </c>
      <c r="R17" s="34">
        <v>80000</v>
      </c>
      <c r="S17" s="34">
        <v>0</v>
      </c>
      <c r="T17" s="34"/>
      <c r="U17" s="34"/>
      <c r="V17" s="34">
        <v>80000</v>
      </c>
      <c r="W17" s="34">
        <v>0</v>
      </c>
      <c r="X17" s="34">
        <v>0</v>
      </c>
      <c r="Y17" s="34">
        <v>0</v>
      </c>
      <c r="Z17" s="34">
        <v>80000</v>
      </c>
      <c r="AA17" s="34">
        <v>0</v>
      </c>
      <c r="AB17" s="22"/>
      <c r="AC17" s="34">
        <v>28080</v>
      </c>
      <c r="AD17" s="34">
        <v>3120</v>
      </c>
      <c r="AE17" s="22">
        <v>4800053685</v>
      </c>
      <c r="AF17" s="22" t="s">
        <v>208</v>
      </c>
      <c r="AG17" s="34">
        <v>43920</v>
      </c>
      <c r="AH17" s="34">
        <v>4880</v>
      </c>
      <c r="AI17" s="22">
        <v>2201257603</v>
      </c>
      <c r="AJ17" s="26">
        <v>44742</v>
      </c>
      <c r="AK17" s="34">
        <v>0</v>
      </c>
      <c r="AL17" s="22"/>
      <c r="AM17" s="22"/>
      <c r="AN17" s="22"/>
      <c r="AO17" s="26">
        <v>45473</v>
      </c>
    </row>
    <row r="18" spans="1:41" x14ac:dyDescent="0.35">
      <c r="A18" s="22">
        <v>31886736</v>
      </c>
      <c r="B18" s="22" t="s">
        <v>11</v>
      </c>
      <c r="C18" s="22" t="s">
        <v>12</v>
      </c>
      <c r="D18" s="27">
        <v>154</v>
      </c>
      <c r="E18" s="23" t="s">
        <v>27</v>
      </c>
      <c r="F18" s="39" t="s">
        <v>109</v>
      </c>
      <c r="G18" s="26">
        <v>44440</v>
      </c>
      <c r="H18" s="26">
        <v>44448</v>
      </c>
      <c r="I18" s="24">
        <v>44449</v>
      </c>
      <c r="J18" s="34">
        <v>233200</v>
      </c>
      <c r="K18" s="34">
        <v>52580</v>
      </c>
      <c r="L18" s="25" t="s">
        <v>14</v>
      </c>
      <c r="M18" s="25" t="s">
        <v>13</v>
      </c>
      <c r="N18" s="25" t="s">
        <v>15</v>
      </c>
      <c r="O18" s="22" t="s">
        <v>187</v>
      </c>
      <c r="P18" s="22" t="s">
        <v>148</v>
      </c>
      <c r="Q18" s="22" t="s">
        <v>187</v>
      </c>
      <c r="R18" s="34">
        <v>240000</v>
      </c>
      <c r="S18" s="34">
        <v>0</v>
      </c>
      <c r="T18" s="34"/>
      <c r="U18" s="34"/>
      <c r="V18" s="34">
        <v>240000</v>
      </c>
      <c r="W18" s="34">
        <v>0</v>
      </c>
      <c r="X18" s="34">
        <v>0</v>
      </c>
      <c r="Y18" s="34">
        <v>0</v>
      </c>
      <c r="Z18" s="34">
        <v>233200</v>
      </c>
      <c r="AA18" s="34">
        <v>0</v>
      </c>
      <c r="AB18" s="22"/>
      <c r="AC18" s="34">
        <v>81588</v>
      </c>
      <c r="AD18" s="34">
        <v>9360</v>
      </c>
      <c r="AE18" s="22">
        <v>4800052459</v>
      </c>
      <c r="AF18" s="22" t="s">
        <v>209</v>
      </c>
      <c r="AG18" s="34">
        <v>127612</v>
      </c>
      <c r="AH18" s="34">
        <v>14640</v>
      </c>
      <c r="AI18" s="22">
        <v>2201257603</v>
      </c>
      <c r="AJ18" s="26">
        <v>44742</v>
      </c>
      <c r="AK18" s="34">
        <v>0</v>
      </c>
      <c r="AL18" s="22"/>
      <c r="AM18" s="22"/>
      <c r="AN18" s="22"/>
      <c r="AO18" s="26">
        <v>45473</v>
      </c>
    </row>
    <row r="19" spans="1:41" x14ac:dyDescent="0.35">
      <c r="A19" s="22">
        <v>31886736</v>
      </c>
      <c r="B19" s="22" t="s">
        <v>11</v>
      </c>
      <c r="C19" s="22" t="s">
        <v>12</v>
      </c>
      <c r="D19" s="27">
        <v>155</v>
      </c>
      <c r="E19" s="23" t="s">
        <v>28</v>
      </c>
      <c r="F19" s="39" t="s">
        <v>110</v>
      </c>
      <c r="G19" s="26">
        <v>44441</v>
      </c>
      <c r="H19" s="26">
        <v>44448</v>
      </c>
      <c r="I19" s="24">
        <v>44449</v>
      </c>
      <c r="J19" s="34">
        <v>220000</v>
      </c>
      <c r="K19" s="34">
        <v>9900</v>
      </c>
      <c r="L19" s="25" t="s">
        <v>14</v>
      </c>
      <c r="M19" s="25" t="s">
        <v>13</v>
      </c>
      <c r="N19" s="25" t="s">
        <v>15</v>
      </c>
      <c r="O19" s="22" t="s">
        <v>187</v>
      </c>
      <c r="P19" s="22" t="s">
        <v>148</v>
      </c>
      <c r="Q19" s="22" t="s">
        <v>187</v>
      </c>
      <c r="R19" s="34">
        <v>220000</v>
      </c>
      <c r="S19" s="34">
        <v>0</v>
      </c>
      <c r="T19" s="34"/>
      <c r="U19" s="34"/>
      <c r="V19" s="34">
        <v>220000</v>
      </c>
      <c r="W19" s="34">
        <v>0</v>
      </c>
      <c r="X19" s="34">
        <v>0</v>
      </c>
      <c r="Y19" s="34">
        <v>0</v>
      </c>
      <c r="Z19" s="34">
        <v>220000</v>
      </c>
      <c r="AA19" s="34">
        <v>0</v>
      </c>
      <c r="AB19" s="22"/>
      <c r="AC19" s="34">
        <v>9900</v>
      </c>
      <c r="AD19" s="34">
        <v>1100</v>
      </c>
      <c r="AE19" s="22">
        <v>4800052459</v>
      </c>
      <c r="AF19" s="22" t="s">
        <v>209</v>
      </c>
      <c r="AG19" s="34">
        <v>188100</v>
      </c>
      <c r="AH19" s="34">
        <v>20900</v>
      </c>
      <c r="AI19" s="22">
        <v>2201257603</v>
      </c>
      <c r="AJ19" s="26">
        <v>44742</v>
      </c>
      <c r="AK19" s="34">
        <v>0</v>
      </c>
      <c r="AL19" s="22"/>
      <c r="AM19" s="22"/>
      <c r="AN19" s="22"/>
      <c r="AO19" s="26">
        <v>45473</v>
      </c>
    </row>
    <row r="20" spans="1:41" x14ac:dyDescent="0.35">
      <c r="A20" s="22">
        <v>31886736</v>
      </c>
      <c r="B20" s="22" t="s">
        <v>11</v>
      </c>
      <c r="C20" s="22" t="s">
        <v>12</v>
      </c>
      <c r="D20" s="27">
        <v>161</v>
      </c>
      <c r="E20" s="23" t="s">
        <v>29</v>
      </c>
      <c r="F20" s="39" t="s">
        <v>111</v>
      </c>
      <c r="G20" s="26">
        <v>44446</v>
      </c>
      <c r="H20" s="26">
        <v>44446</v>
      </c>
      <c r="I20" s="24">
        <v>44449</v>
      </c>
      <c r="J20" s="34">
        <v>3099700</v>
      </c>
      <c r="K20" s="34">
        <v>90030</v>
      </c>
      <c r="L20" s="25" t="s">
        <v>14</v>
      </c>
      <c r="M20" s="25" t="s">
        <v>13</v>
      </c>
      <c r="N20" s="25" t="s">
        <v>15</v>
      </c>
      <c r="O20" s="22" t="s">
        <v>187</v>
      </c>
      <c r="P20" s="22" t="s">
        <v>148</v>
      </c>
      <c r="Q20" s="22" t="s">
        <v>187</v>
      </c>
      <c r="R20" s="34">
        <v>3280000</v>
      </c>
      <c r="S20" s="34">
        <v>0</v>
      </c>
      <c r="T20" s="34"/>
      <c r="U20" s="34"/>
      <c r="V20" s="34">
        <v>3280000</v>
      </c>
      <c r="W20" s="34">
        <v>0</v>
      </c>
      <c r="X20" s="34">
        <v>0</v>
      </c>
      <c r="Y20" s="34">
        <v>0</v>
      </c>
      <c r="Z20" s="34">
        <v>3099700</v>
      </c>
      <c r="AA20" s="34">
        <v>0</v>
      </c>
      <c r="AB20" s="22"/>
      <c r="AC20" s="34">
        <v>72000</v>
      </c>
      <c r="AD20" s="34">
        <v>8000</v>
      </c>
      <c r="AE20" s="22">
        <v>2201273744</v>
      </c>
      <c r="AF20" s="22" t="s">
        <v>201</v>
      </c>
      <c r="AG20" s="34">
        <v>53994</v>
      </c>
      <c r="AH20" s="34">
        <v>6400</v>
      </c>
      <c r="AI20" s="22">
        <v>2201257603</v>
      </c>
      <c r="AJ20" s="26">
        <v>44742</v>
      </c>
      <c r="AK20" s="34">
        <v>2645706</v>
      </c>
      <c r="AL20" s="34">
        <v>6400</v>
      </c>
      <c r="AM20" s="22">
        <v>2201214972</v>
      </c>
      <c r="AN20" s="22" t="s">
        <v>224</v>
      </c>
      <c r="AO20" s="26">
        <v>45473</v>
      </c>
    </row>
    <row r="21" spans="1:41" x14ac:dyDescent="0.35">
      <c r="A21" s="22">
        <v>31886736</v>
      </c>
      <c r="B21" s="22" t="s">
        <v>11</v>
      </c>
      <c r="C21" s="22" t="s">
        <v>12</v>
      </c>
      <c r="D21" s="27">
        <v>178</v>
      </c>
      <c r="E21" s="23" t="s">
        <v>30</v>
      </c>
      <c r="F21" s="39" t="s">
        <v>112</v>
      </c>
      <c r="G21" s="26">
        <v>44505</v>
      </c>
      <c r="H21" s="26">
        <v>44505</v>
      </c>
      <c r="I21" s="24">
        <v>44520</v>
      </c>
      <c r="J21" s="34">
        <v>233200</v>
      </c>
      <c r="K21" s="34">
        <v>34580</v>
      </c>
      <c r="L21" s="25" t="s">
        <v>14</v>
      </c>
      <c r="M21" s="25" t="s">
        <v>13</v>
      </c>
      <c r="N21" s="25" t="s">
        <v>15</v>
      </c>
      <c r="O21" s="22" t="s">
        <v>187</v>
      </c>
      <c r="P21" s="22" t="s">
        <v>148</v>
      </c>
      <c r="Q21" s="22" t="s">
        <v>187</v>
      </c>
      <c r="R21" s="34">
        <v>240000</v>
      </c>
      <c r="S21" s="34">
        <v>0</v>
      </c>
      <c r="T21" s="34"/>
      <c r="U21" s="34"/>
      <c r="V21" s="34">
        <v>240000</v>
      </c>
      <c r="W21" s="34">
        <v>0</v>
      </c>
      <c r="X21" s="34">
        <v>0</v>
      </c>
      <c r="Y21" s="34">
        <v>0</v>
      </c>
      <c r="Z21" s="34">
        <v>233200</v>
      </c>
      <c r="AA21" s="34">
        <v>0</v>
      </c>
      <c r="AB21" s="22"/>
      <c r="AC21" s="34">
        <v>127612</v>
      </c>
      <c r="AD21" s="34">
        <v>14640</v>
      </c>
      <c r="AE21" s="22">
        <v>4800054443</v>
      </c>
      <c r="AF21" s="22" t="s">
        <v>210</v>
      </c>
      <c r="AG21" s="34">
        <v>81588</v>
      </c>
      <c r="AH21" s="34">
        <v>9360</v>
      </c>
      <c r="AI21" s="22">
        <v>2201214972</v>
      </c>
      <c r="AJ21" s="26">
        <v>44673</v>
      </c>
      <c r="AK21" s="34">
        <v>0</v>
      </c>
      <c r="AL21" s="22"/>
      <c r="AM21" s="22"/>
      <c r="AN21" s="22"/>
      <c r="AO21" s="26">
        <v>45473</v>
      </c>
    </row>
    <row r="22" spans="1:41" x14ac:dyDescent="0.35">
      <c r="A22" s="22">
        <v>31886736</v>
      </c>
      <c r="B22" s="22" t="s">
        <v>11</v>
      </c>
      <c r="C22" s="22" t="s">
        <v>12</v>
      </c>
      <c r="D22" s="22">
        <v>214</v>
      </c>
      <c r="E22" s="23" t="s">
        <v>31</v>
      </c>
      <c r="F22" s="39" t="s">
        <v>113</v>
      </c>
      <c r="G22" s="26">
        <v>44622</v>
      </c>
      <c r="H22" s="26">
        <v>44624</v>
      </c>
      <c r="I22" s="24">
        <v>44629</v>
      </c>
      <c r="J22" s="34">
        <v>4644000</v>
      </c>
      <c r="K22" s="34">
        <v>4644000</v>
      </c>
      <c r="L22" s="25" t="s">
        <v>14</v>
      </c>
      <c r="M22" s="25" t="s">
        <v>13</v>
      </c>
      <c r="N22" s="25" t="s">
        <v>15</v>
      </c>
      <c r="O22" s="22" t="s">
        <v>187</v>
      </c>
      <c r="P22" s="22" t="s">
        <v>148</v>
      </c>
      <c r="Q22" s="22" t="s">
        <v>187</v>
      </c>
      <c r="R22" s="34">
        <v>4860000</v>
      </c>
      <c r="S22" s="34">
        <v>0</v>
      </c>
      <c r="T22" s="34"/>
      <c r="U22" s="34"/>
      <c r="V22" s="34">
        <v>4860000</v>
      </c>
      <c r="W22" s="34">
        <v>0</v>
      </c>
      <c r="X22" s="34">
        <v>0</v>
      </c>
      <c r="Y22" s="34">
        <v>0</v>
      </c>
      <c r="Z22" s="34">
        <v>4644000</v>
      </c>
      <c r="AA22" s="34">
        <v>0</v>
      </c>
      <c r="AB22" s="22"/>
      <c r="AC22" s="34">
        <v>4158000</v>
      </c>
      <c r="AD22" s="34">
        <v>486000</v>
      </c>
      <c r="AE22" s="22">
        <v>2201273744</v>
      </c>
      <c r="AF22" s="22" t="s">
        <v>201</v>
      </c>
      <c r="AG22" s="34">
        <v>0</v>
      </c>
      <c r="AH22" s="34">
        <v>0</v>
      </c>
      <c r="AI22" s="22"/>
      <c r="AJ22" s="26"/>
      <c r="AK22" s="34">
        <v>0</v>
      </c>
      <c r="AL22" s="22"/>
      <c r="AM22" s="22"/>
      <c r="AN22" s="22"/>
      <c r="AO22" s="26">
        <v>45473</v>
      </c>
    </row>
    <row r="23" spans="1:41" x14ac:dyDescent="0.35">
      <c r="A23" s="22">
        <v>31886736</v>
      </c>
      <c r="B23" s="22" t="s">
        <v>11</v>
      </c>
      <c r="C23" s="22" t="s">
        <v>12</v>
      </c>
      <c r="D23" s="22">
        <v>215</v>
      </c>
      <c r="E23" s="23" t="s">
        <v>32</v>
      </c>
      <c r="F23" s="39" t="s">
        <v>114</v>
      </c>
      <c r="G23" s="26">
        <v>44622</v>
      </c>
      <c r="H23" s="26">
        <v>44624</v>
      </c>
      <c r="I23" s="24">
        <v>44629</v>
      </c>
      <c r="J23" s="34">
        <v>185800</v>
      </c>
      <c r="K23" s="34">
        <v>185800</v>
      </c>
      <c r="L23" s="25" t="s">
        <v>14</v>
      </c>
      <c r="M23" s="25" t="s">
        <v>13</v>
      </c>
      <c r="N23" s="25" t="s">
        <v>15</v>
      </c>
      <c r="O23" s="22" t="s">
        <v>187</v>
      </c>
      <c r="P23" s="22" t="s">
        <v>148</v>
      </c>
      <c r="Q23" s="22" t="s">
        <v>187</v>
      </c>
      <c r="R23" s="34">
        <v>210000</v>
      </c>
      <c r="S23" s="34">
        <v>0</v>
      </c>
      <c r="T23" s="34"/>
      <c r="U23" s="34"/>
      <c r="V23" s="34">
        <v>210000</v>
      </c>
      <c r="W23" s="34">
        <v>0</v>
      </c>
      <c r="X23" s="34">
        <v>0</v>
      </c>
      <c r="Y23" s="34">
        <v>0</v>
      </c>
      <c r="Z23" s="34">
        <v>185800</v>
      </c>
      <c r="AA23" s="34">
        <v>0</v>
      </c>
      <c r="AB23" s="22"/>
      <c r="AC23" s="34">
        <v>164800</v>
      </c>
      <c r="AD23" s="34">
        <v>21000</v>
      </c>
      <c r="AE23" s="22">
        <v>2201273744</v>
      </c>
      <c r="AF23" s="22" t="s">
        <v>201</v>
      </c>
      <c r="AG23" s="34">
        <v>0</v>
      </c>
      <c r="AH23" s="34">
        <v>0</v>
      </c>
      <c r="AI23" s="22"/>
      <c r="AJ23" s="26"/>
      <c r="AK23" s="34">
        <v>0</v>
      </c>
      <c r="AL23" s="22"/>
      <c r="AM23" s="22"/>
      <c r="AN23" s="22"/>
      <c r="AO23" s="26">
        <v>45473</v>
      </c>
    </row>
    <row r="24" spans="1:41" x14ac:dyDescent="0.35">
      <c r="A24" s="22">
        <v>31886736</v>
      </c>
      <c r="B24" s="22" t="s">
        <v>11</v>
      </c>
      <c r="C24" s="22" t="s">
        <v>12</v>
      </c>
      <c r="D24" s="22">
        <v>216</v>
      </c>
      <c r="E24" s="23" t="s">
        <v>33</v>
      </c>
      <c r="F24" s="39" t="s">
        <v>115</v>
      </c>
      <c r="G24" s="26">
        <v>44622</v>
      </c>
      <c r="H24" s="26">
        <v>44624</v>
      </c>
      <c r="I24" s="24">
        <v>44623</v>
      </c>
      <c r="J24" s="34">
        <v>500000</v>
      </c>
      <c r="K24" s="34">
        <v>5000</v>
      </c>
      <c r="L24" s="25" t="s">
        <v>14</v>
      </c>
      <c r="M24" s="25" t="s">
        <v>13</v>
      </c>
      <c r="N24" s="25" t="s">
        <v>15</v>
      </c>
      <c r="O24" s="22" t="s">
        <v>187</v>
      </c>
      <c r="P24" s="22" t="s">
        <v>148</v>
      </c>
      <c r="Q24" s="22" t="s">
        <v>187</v>
      </c>
      <c r="R24" s="34">
        <v>500000</v>
      </c>
      <c r="S24" s="34">
        <v>0</v>
      </c>
      <c r="T24" s="34"/>
      <c r="U24" s="34"/>
      <c r="V24" s="34">
        <v>500000</v>
      </c>
      <c r="W24" s="34">
        <v>0</v>
      </c>
      <c r="X24" s="34">
        <v>0</v>
      </c>
      <c r="Y24" s="34">
        <v>0</v>
      </c>
      <c r="Z24" s="34">
        <v>500000</v>
      </c>
      <c r="AA24" s="34">
        <v>0</v>
      </c>
      <c r="AB24" s="22"/>
      <c r="AC24" s="34">
        <v>450000</v>
      </c>
      <c r="AD24" s="34">
        <v>50000</v>
      </c>
      <c r="AE24" s="22">
        <v>4800054318</v>
      </c>
      <c r="AF24" s="22" t="s">
        <v>211</v>
      </c>
      <c r="AG24" s="34">
        <v>0</v>
      </c>
      <c r="AH24" s="34">
        <v>0</v>
      </c>
      <c r="AI24" s="22"/>
      <c r="AJ24" s="26"/>
      <c r="AK24" s="34">
        <v>0</v>
      </c>
      <c r="AL24" s="22"/>
      <c r="AM24" s="22"/>
      <c r="AN24" s="22"/>
      <c r="AO24" s="26">
        <v>45473</v>
      </c>
    </row>
    <row r="25" spans="1:41" x14ac:dyDescent="0.35">
      <c r="A25" s="22">
        <v>31886736</v>
      </c>
      <c r="B25" s="22" t="s">
        <v>11</v>
      </c>
      <c r="C25" s="22" t="s">
        <v>12</v>
      </c>
      <c r="D25" s="22">
        <v>217</v>
      </c>
      <c r="E25" s="23" t="s">
        <v>34</v>
      </c>
      <c r="F25" s="39" t="s">
        <v>116</v>
      </c>
      <c r="G25" s="26">
        <v>44622</v>
      </c>
      <c r="H25" s="26">
        <v>44624</v>
      </c>
      <c r="I25" s="24">
        <v>44629</v>
      </c>
      <c r="J25" s="34">
        <v>304000</v>
      </c>
      <c r="K25" s="34">
        <v>105768</v>
      </c>
      <c r="L25" s="25" t="s">
        <v>14</v>
      </c>
      <c r="M25" s="25" t="s">
        <v>13</v>
      </c>
      <c r="N25" s="25" t="s">
        <v>15</v>
      </c>
      <c r="O25" s="22" t="s">
        <v>187</v>
      </c>
      <c r="P25" s="22" t="s">
        <v>148</v>
      </c>
      <c r="Q25" s="22" t="s">
        <v>187</v>
      </c>
      <c r="R25" s="34">
        <v>340000</v>
      </c>
      <c r="S25" s="34">
        <v>0</v>
      </c>
      <c r="T25" s="34"/>
      <c r="U25" s="34"/>
      <c r="V25" s="34">
        <v>340000</v>
      </c>
      <c r="W25" s="34">
        <v>0</v>
      </c>
      <c r="X25" s="34">
        <v>0</v>
      </c>
      <c r="Y25" s="34">
        <v>0</v>
      </c>
      <c r="Z25" s="34">
        <v>300400</v>
      </c>
      <c r="AA25" s="34">
        <v>0</v>
      </c>
      <c r="AB25" s="22"/>
      <c r="AC25" s="34">
        <v>167832</v>
      </c>
      <c r="AD25" s="34">
        <v>21420</v>
      </c>
      <c r="AE25" s="22">
        <v>2201276757</v>
      </c>
      <c r="AF25" s="22" t="s">
        <v>212</v>
      </c>
      <c r="AG25" s="34">
        <v>98568</v>
      </c>
      <c r="AH25" s="34">
        <v>12580</v>
      </c>
      <c r="AI25" s="22">
        <v>2201273744</v>
      </c>
      <c r="AJ25" s="26">
        <v>44771</v>
      </c>
      <c r="AK25" s="34">
        <v>0</v>
      </c>
      <c r="AL25" s="22"/>
      <c r="AM25" s="22"/>
      <c r="AN25" s="22"/>
      <c r="AO25" s="26">
        <v>45473</v>
      </c>
    </row>
    <row r="26" spans="1:41" x14ac:dyDescent="0.35">
      <c r="A26" s="22">
        <v>31886736</v>
      </c>
      <c r="B26" s="22" t="s">
        <v>11</v>
      </c>
      <c r="C26" s="22" t="s">
        <v>12</v>
      </c>
      <c r="D26" s="22">
        <v>218</v>
      </c>
      <c r="E26" s="23" t="s">
        <v>35</v>
      </c>
      <c r="F26" s="39" t="s">
        <v>117</v>
      </c>
      <c r="G26" s="26">
        <v>44622</v>
      </c>
      <c r="H26" s="26">
        <v>44624</v>
      </c>
      <c r="I26" s="24">
        <v>44629</v>
      </c>
      <c r="J26" s="34">
        <v>220000</v>
      </c>
      <c r="K26" s="34">
        <v>126981</v>
      </c>
      <c r="L26" s="25" t="s">
        <v>14</v>
      </c>
      <c r="M26" s="25" t="s">
        <v>13</v>
      </c>
      <c r="N26" s="25" t="s">
        <v>15</v>
      </c>
      <c r="O26" s="22" t="s">
        <v>187</v>
      </c>
      <c r="P26" s="22" t="s">
        <v>148</v>
      </c>
      <c r="Q26" s="22" t="s">
        <v>187</v>
      </c>
      <c r="R26" s="34">
        <v>220000</v>
      </c>
      <c r="S26" s="34">
        <v>0</v>
      </c>
      <c r="T26" s="34"/>
      <c r="U26" s="34"/>
      <c r="V26" s="34">
        <v>220000</v>
      </c>
      <c r="W26" s="34">
        <v>0</v>
      </c>
      <c r="X26" s="34">
        <v>0</v>
      </c>
      <c r="Y26" s="34">
        <v>0</v>
      </c>
      <c r="Z26" s="34">
        <v>220000</v>
      </c>
      <c r="AA26" s="34">
        <v>0</v>
      </c>
      <c r="AB26" s="22"/>
      <c r="AC26" s="34">
        <v>196460</v>
      </c>
      <c r="AD26" s="34">
        <v>12540</v>
      </c>
      <c r="AE26" s="22">
        <v>4800056382</v>
      </c>
      <c r="AF26" s="22" t="s">
        <v>213</v>
      </c>
      <c r="AG26" s="34">
        <v>10340</v>
      </c>
      <c r="AH26" s="34">
        <v>660</v>
      </c>
      <c r="AI26" s="22">
        <v>2201273744</v>
      </c>
      <c r="AJ26" s="26">
        <v>44771</v>
      </c>
      <c r="AK26" s="34">
        <v>0</v>
      </c>
      <c r="AL26" s="22"/>
      <c r="AM26" s="22"/>
      <c r="AN26" s="22"/>
      <c r="AO26" s="26">
        <v>45473</v>
      </c>
    </row>
    <row r="27" spans="1:41" x14ac:dyDescent="0.35">
      <c r="A27" s="22">
        <v>31886736</v>
      </c>
      <c r="B27" s="22" t="s">
        <v>11</v>
      </c>
      <c r="C27" s="22" t="s">
        <v>12</v>
      </c>
      <c r="D27" s="22">
        <v>230</v>
      </c>
      <c r="E27" s="23" t="s">
        <v>36</v>
      </c>
      <c r="F27" s="39" t="s">
        <v>118</v>
      </c>
      <c r="G27" s="26">
        <v>44652</v>
      </c>
      <c r="H27" s="26">
        <v>44660</v>
      </c>
      <c r="I27" s="24">
        <v>44690</v>
      </c>
      <c r="J27" s="34">
        <v>240900</v>
      </c>
      <c r="K27" s="34">
        <v>97026</v>
      </c>
      <c r="L27" s="25" t="s">
        <v>14</v>
      </c>
      <c r="M27" s="25" t="s">
        <v>13</v>
      </c>
      <c r="N27" s="25" t="s">
        <v>15</v>
      </c>
      <c r="O27" s="22" t="s">
        <v>187</v>
      </c>
      <c r="P27" s="22" t="s">
        <v>148</v>
      </c>
      <c r="Q27" s="22" t="s">
        <v>187</v>
      </c>
      <c r="R27" s="34">
        <v>270000</v>
      </c>
      <c r="S27" s="34">
        <v>0</v>
      </c>
      <c r="T27" s="34"/>
      <c r="U27" s="34"/>
      <c r="V27" s="34">
        <v>270000</v>
      </c>
      <c r="W27" s="34">
        <v>0</v>
      </c>
      <c r="X27" s="34">
        <v>0</v>
      </c>
      <c r="Y27" s="34">
        <v>0</v>
      </c>
      <c r="Z27" s="34">
        <v>240900</v>
      </c>
      <c r="AA27" s="34">
        <v>0</v>
      </c>
      <c r="AB27" s="22"/>
      <c r="AC27" s="34">
        <v>119784</v>
      </c>
      <c r="AD27" s="34">
        <v>15120</v>
      </c>
      <c r="AE27" s="22">
        <v>2201276757</v>
      </c>
      <c r="AF27" s="22" t="s">
        <v>212</v>
      </c>
      <c r="AG27" s="34">
        <v>94116</v>
      </c>
      <c r="AH27" s="34">
        <v>11880</v>
      </c>
      <c r="AI27" s="22">
        <v>2201273744</v>
      </c>
      <c r="AJ27" s="26">
        <v>44771</v>
      </c>
      <c r="AK27" s="34">
        <v>0</v>
      </c>
      <c r="AL27" s="22"/>
      <c r="AM27" s="22"/>
      <c r="AN27" s="22"/>
      <c r="AO27" s="26">
        <v>45473</v>
      </c>
    </row>
    <row r="28" spans="1:41" x14ac:dyDescent="0.35">
      <c r="A28" s="22">
        <v>31886736</v>
      </c>
      <c r="B28" s="22" t="s">
        <v>11</v>
      </c>
      <c r="C28" s="22" t="s">
        <v>12</v>
      </c>
      <c r="D28" s="22">
        <v>232</v>
      </c>
      <c r="E28" s="23" t="s">
        <v>37</v>
      </c>
      <c r="F28" s="39" t="s">
        <v>119</v>
      </c>
      <c r="G28" s="26">
        <v>44652</v>
      </c>
      <c r="H28" s="26">
        <v>44660</v>
      </c>
      <c r="I28" s="24">
        <v>44690</v>
      </c>
      <c r="J28" s="34">
        <v>3888700</v>
      </c>
      <c r="K28" s="34">
        <v>3888700</v>
      </c>
      <c r="L28" s="25" t="s">
        <v>14</v>
      </c>
      <c r="M28" s="25" t="s">
        <v>13</v>
      </c>
      <c r="N28" s="25" t="s">
        <v>15</v>
      </c>
      <c r="O28" s="22" t="s">
        <v>187</v>
      </c>
      <c r="P28" s="22" t="s">
        <v>148</v>
      </c>
      <c r="Q28" s="22" t="s">
        <v>187</v>
      </c>
      <c r="R28" s="34">
        <v>3950000</v>
      </c>
      <c r="S28" s="34">
        <v>0</v>
      </c>
      <c r="T28" s="34"/>
      <c r="U28" s="34"/>
      <c r="V28" s="34">
        <v>3950000</v>
      </c>
      <c r="W28" s="34">
        <v>0</v>
      </c>
      <c r="X28" s="34">
        <v>0</v>
      </c>
      <c r="Y28" s="34">
        <v>0</v>
      </c>
      <c r="Z28" s="34">
        <v>3888700</v>
      </c>
      <c r="AA28" s="34">
        <v>0</v>
      </c>
      <c r="AB28" s="22"/>
      <c r="AC28" s="34">
        <v>87480</v>
      </c>
      <c r="AD28" s="34">
        <v>9720</v>
      </c>
      <c r="AE28" s="22">
        <v>4800056167</v>
      </c>
      <c r="AF28" s="22" t="s">
        <v>201</v>
      </c>
      <c r="AG28" s="34">
        <v>3406220</v>
      </c>
      <c r="AH28" s="34">
        <v>385280</v>
      </c>
      <c r="AI28" s="22">
        <v>2201273744</v>
      </c>
      <c r="AJ28" s="26">
        <v>44771</v>
      </c>
      <c r="AK28" s="34">
        <v>0</v>
      </c>
      <c r="AL28" s="22"/>
      <c r="AM28" s="22"/>
      <c r="AN28" s="22"/>
      <c r="AO28" s="26">
        <v>45473</v>
      </c>
    </row>
    <row r="29" spans="1:41" x14ac:dyDescent="0.35">
      <c r="A29" s="22">
        <v>31886736</v>
      </c>
      <c r="B29" s="22" t="s">
        <v>11</v>
      </c>
      <c r="C29" s="22" t="s">
        <v>12</v>
      </c>
      <c r="D29" s="22">
        <v>233</v>
      </c>
      <c r="E29" s="23" t="s">
        <v>38</v>
      </c>
      <c r="F29" s="39" t="s">
        <v>120</v>
      </c>
      <c r="G29" s="26">
        <v>44652</v>
      </c>
      <c r="H29" s="26">
        <v>44660</v>
      </c>
      <c r="I29" s="24">
        <v>44690</v>
      </c>
      <c r="J29" s="34">
        <v>192100</v>
      </c>
      <c r="K29" s="34">
        <v>192100</v>
      </c>
      <c r="L29" s="25" t="s">
        <v>14</v>
      </c>
      <c r="M29" s="25" t="s">
        <v>13</v>
      </c>
      <c r="N29" s="25" t="s">
        <v>15</v>
      </c>
      <c r="O29" s="22" t="s">
        <v>187</v>
      </c>
      <c r="P29" s="22" t="s">
        <v>148</v>
      </c>
      <c r="Q29" s="22" t="s">
        <v>187</v>
      </c>
      <c r="R29" s="34">
        <v>216300</v>
      </c>
      <c r="S29" s="34">
        <v>0</v>
      </c>
      <c r="T29" s="34"/>
      <c r="U29" s="34"/>
      <c r="V29" s="34">
        <v>216300</v>
      </c>
      <c r="W29" s="34">
        <v>0</v>
      </c>
      <c r="X29" s="34">
        <v>0</v>
      </c>
      <c r="Y29" s="34">
        <v>0</v>
      </c>
      <c r="Z29" s="34">
        <v>192100</v>
      </c>
      <c r="AA29" s="34">
        <v>0</v>
      </c>
      <c r="AB29" s="22"/>
      <c r="AC29" s="34">
        <v>170470</v>
      </c>
      <c r="AD29" s="34">
        <v>21630</v>
      </c>
      <c r="AE29" s="22">
        <v>2201273744</v>
      </c>
      <c r="AF29" s="22" t="s">
        <v>201</v>
      </c>
      <c r="AG29" s="34">
        <v>0</v>
      </c>
      <c r="AH29" s="34">
        <v>0</v>
      </c>
      <c r="AI29" s="22"/>
      <c r="AJ29" s="26"/>
      <c r="AK29" s="34">
        <v>0</v>
      </c>
      <c r="AL29" s="22"/>
      <c r="AM29" s="22"/>
      <c r="AN29" s="22"/>
      <c r="AO29" s="26">
        <v>45473</v>
      </c>
    </row>
    <row r="30" spans="1:41" x14ac:dyDescent="0.35">
      <c r="A30" s="22">
        <v>31886736</v>
      </c>
      <c r="B30" s="22" t="s">
        <v>11</v>
      </c>
      <c r="C30" s="22" t="s">
        <v>12</v>
      </c>
      <c r="D30" s="22">
        <v>234</v>
      </c>
      <c r="E30" s="23" t="s">
        <v>39</v>
      </c>
      <c r="F30" s="39" t="s">
        <v>121</v>
      </c>
      <c r="G30" s="26">
        <v>44652</v>
      </c>
      <c r="H30" s="26">
        <v>44660</v>
      </c>
      <c r="I30" s="24">
        <v>44690</v>
      </c>
      <c r="J30" s="34">
        <v>180000</v>
      </c>
      <c r="K30" s="34">
        <v>180000</v>
      </c>
      <c r="L30" s="25" t="s">
        <v>14</v>
      </c>
      <c r="M30" s="25" t="s">
        <v>13</v>
      </c>
      <c r="N30" s="25" t="s">
        <v>15</v>
      </c>
      <c r="O30" s="22" t="s">
        <v>187</v>
      </c>
      <c r="P30" s="22" t="s">
        <v>148</v>
      </c>
      <c r="Q30" s="22" t="s">
        <v>187</v>
      </c>
      <c r="R30" s="34">
        <v>216300</v>
      </c>
      <c r="S30" s="34">
        <v>0</v>
      </c>
      <c r="T30" s="34"/>
      <c r="U30" s="34"/>
      <c r="V30" s="34">
        <v>216300</v>
      </c>
      <c r="W30" s="34">
        <v>0</v>
      </c>
      <c r="X30" s="34">
        <v>0</v>
      </c>
      <c r="Y30" s="34">
        <v>0</v>
      </c>
      <c r="Z30" s="34">
        <v>180000</v>
      </c>
      <c r="AA30" s="34">
        <v>0</v>
      </c>
      <c r="AB30" s="22"/>
      <c r="AC30" s="34">
        <v>158370</v>
      </c>
      <c r="AD30" s="34">
        <v>21630</v>
      </c>
      <c r="AE30" s="22">
        <v>2201273744</v>
      </c>
      <c r="AF30" s="22" t="s">
        <v>201</v>
      </c>
      <c r="AG30" s="34">
        <v>0</v>
      </c>
      <c r="AH30" s="34">
        <v>0</v>
      </c>
      <c r="AI30" s="22"/>
      <c r="AJ30" s="26"/>
      <c r="AK30" s="34">
        <v>0</v>
      </c>
      <c r="AL30" s="22"/>
      <c r="AM30" s="22"/>
      <c r="AN30" s="22"/>
      <c r="AO30" s="26">
        <v>45473</v>
      </c>
    </row>
    <row r="31" spans="1:41" x14ac:dyDescent="0.35">
      <c r="A31" s="22">
        <v>31886736</v>
      </c>
      <c r="B31" s="22" t="s">
        <v>11</v>
      </c>
      <c r="C31" s="22" t="s">
        <v>12</v>
      </c>
      <c r="D31" s="22">
        <v>235</v>
      </c>
      <c r="E31" s="23" t="s">
        <v>40</v>
      </c>
      <c r="F31" s="39" t="s">
        <v>122</v>
      </c>
      <c r="G31" s="26">
        <v>44652</v>
      </c>
      <c r="H31" s="26">
        <v>44660</v>
      </c>
      <c r="I31" s="24">
        <v>44690</v>
      </c>
      <c r="J31" s="34">
        <v>180000</v>
      </c>
      <c r="K31" s="34">
        <v>180000</v>
      </c>
      <c r="L31" s="25" t="s">
        <v>14</v>
      </c>
      <c r="M31" s="25" t="s">
        <v>13</v>
      </c>
      <c r="N31" s="25" t="s">
        <v>15</v>
      </c>
      <c r="O31" s="22" t="s">
        <v>187</v>
      </c>
      <c r="P31" s="22" t="s">
        <v>148</v>
      </c>
      <c r="Q31" s="22" t="s">
        <v>187</v>
      </c>
      <c r="R31" s="34">
        <v>216300</v>
      </c>
      <c r="S31" s="34">
        <v>0</v>
      </c>
      <c r="T31" s="34"/>
      <c r="U31" s="34"/>
      <c r="V31" s="34">
        <v>216300</v>
      </c>
      <c r="W31" s="34">
        <v>0</v>
      </c>
      <c r="X31" s="34">
        <v>0</v>
      </c>
      <c r="Y31" s="34">
        <v>0</v>
      </c>
      <c r="Z31" s="34">
        <v>180000</v>
      </c>
      <c r="AA31" s="34">
        <v>0</v>
      </c>
      <c r="AB31" s="22"/>
      <c r="AC31" s="34">
        <v>158370</v>
      </c>
      <c r="AD31" s="34">
        <v>21630</v>
      </c>
      <c r="AE31" s="22">
        <v>2201273744</v>
      </c>
      <c r="AF31" s="22" t="s">
        <v>201</v>
      </c>
      <c r="AG31" s="34">
        <v>0</v>
      </c>
      <c r="AH31" s="34">
        <v>0</v>
      </c>
      <c r="AI31" s="22"/>
      <c r="AJ31" s="26"/>
      <c r="AK31" s="34">
        <v>0</v>
      </c>
      <c r="AL31" s="22"/>
      <c r="AM31" s="22"/>
      <c r="AN31" s="22"/>
      <c r="AO31" s="26">
        <v>45473</v>
      </c>
    </row>
    <row r="32" spans="1:41" x14ac:dyDescent="0.35">
      <c r="A32" s="22">
        <v>31886736</v>
      </c>
      <c r="B32" s="22" t="s">
        <v>11</v>
      </c>
      <c r="C32" s="22" t="s">
        <v>12</v>
      </c>
      <c r="D32" s="22">
        <v>237</v>
      </c>
      <c r="E32" s="23" t="s">
        <v>41</v>
      </c>
      <c r="F32" s="39" t="s">
        <v>123</v>
      </c>
      <c r="G32" s="26">
        <v>44652</v>
      </c>
      <c r="H32" s="26">
        <v>44660</v>
      </c>
      <c r="I32" s="24">
        <v>44690</v>
      </c>
      <c r="J32" s="34">
        <v>192100</v>
      </c>
      <c r="K32" s="34">
        <v>192100</v>
      </c>
      <c r="L32" s="25" t="s">
        <v>14</v>
      </c>
      <c r="M32" s="25" t="s">
        <v>13</v>
      </c>
      <c r="N32" s="25" t="s">
        <v>15</v>
      </c>
      <c r="O32" s="22" t="s">
        <v>187</v>
      </c>
      <c r="P32" s="22" t="s">
        <v>148</v>
      </c>
      <c r="Q32" s="22" t="s">
        <v>187</v>
      </c>
      <c r="R32" s="34">
        <v>216300</v>
      </c>
      <c r="S32" s="34">
        <v>0</v>
      </c>
      <c r="T32" s="34"/>
      <c r="U32" s="34"/>
      <c r="V32" s="34">
        <v>216300</v>
      </c>
      <c r="W32" s="34">
        <v>0</v>
      </c>
      <c r="X32" s="34">
        <v>0</v>
      </c>
      <c r="Y32" s="34">
        <v>0</v>
      </c>
      <c r="Z32" s="34">
        <v>192100</v>
      </c>
      <c r="AA32" s="34">
        <v>0</v>
      </c>
      <c r="AB32" s="22"/>
      <c r="AC32" s="34">
        <v>170470</v>
      </c>
      <c r="AD32" s="34">
        <v>21630</v>
      </c>
      <c r="AE32" s="22">
        <v>2201273744</v>
      </c>
      <c r="AF32" s="22" t="s">
        <v>201</v>
      </c>
      <c r="AG32" s="34">
        <v>0</v>
      </c>
      <c r="AH32" s="34">
        <v>0</v>
      </c>
      <c r="AI32" s="22"/>
      <c r="AJ32" s="26"/>
      <c r="AK32" s="34">
        <v>0</v>
      </c>
      <c r="AL32" s="22"/>
      <c r="AM32" s="22"/>
      <c r="AN32" s="22"/>
      <c r="AO32" s="26">
        <v>45473</v>
      </c>
    </row>
    <row r="33" spans="1:41" x14ac:dyDescent="0.35">
      <c r="A33" s="22">
        <v>31886736</v>
      </c>
      <c r="B33" s="22" t="s">
        <v>11</v>
      </c>
      <c r="C33" s="22" t="s">
        <v>12</v>
      </c>
      <c r="D33" s="22">
        <v>243</v>
      </c>
      <c r="E33" s="23" t="s">
        <v>42</v>
      </c>
      <c r="F33" s="39" t="s">
        <v>124</v>
      </c>
      <c r="G33" s="26">
        <v>44683</v>
      </c>
      <c r="H33" s="26">
        <v>44685</v>
      </c>
      <c r="I33" s="24">
        <v>44693</v>
      </c>
      <c r="J33" s="34">
        <v>191400</v>
      </c>
      <c r="K33" s="34">
        <v>191400</v>
      </c>
      <c r="L33" s="25" t="s">
        <v>14</v>
      </c>
      <c r="M33" s="25" t="s">
        <v>13</v>
      </c>
      <c r="N33" s="25" t="s">
        <v>15</v>
      </c>
      <c r="O33" s="22" t="s">
        <v>187</v>
      </c>
      <c r="P33" s="22" t="s">
        <v>148</v>
      </c>
      <c r="Q33" s="22" t="s">
        <v>187</v>
      </c>
      <c r="R33" s="34">
        <v>216300</v>
      </c>
      <c r="S33" s="34">
        <v>0</v>
      </c>
      <c r="T33" s="34"/>
      <c r="U33" s="34"/>
      <c r="V33" s="34">
        <v>216300</v>
      </c>
      <c r="W33" s="34">
        <v>0</v>
      </c>
      <c r="X33" s="34">
        <v>0</v>
      </c>
      <c r="Y33" s="34">
        <v>0</v>
      </c>
      <c r="Z33" s="34">
        <v>191400</v>
      </c>
      <c r="AA33" s="34">
        <v>0</v>
      </c>
      <c r="AB33" s="22"/>
      <c r="AC33" s="34">
        <v>169770</v>
      </c>
      <c r="AD33" s="34">
        <v>21630</v>
      </c>
      <c r="AE33" s="22">
        <v>2201273744</v>
      </c>
      <c r="AF33" s="22" t="s">
        <v>201</v>
      </c>
      <c r="AG33" s="34">
        <v>0</v>
      </c>
      <c r="AH33" s="34">
        <v>0</v>
      </c>
      <c r="AI33" s="22"/>
      <c r="AJ33" s="26"/>
      <c r="AK33" s="34">
        <v>0</v>
      </c>
      <c r="AL33" s="22"/>
      <c r="AM33" s="22"/>
      <c r="AN33" s="22"/>
      <c r="AO33" s="26">
        <v>45473</v>
      </c>
    </row>
    <row r="34" spans="1:41" x14ac:dyDescent="0.35">
      <c r="A34" s="22">
        <v>31886736</v>
      </c>
      <c r="B34" s="22" t="s">
        <v>11</v>
      </c>
      <c r="C34" s="22" t="s">
        <v>12</v>
      </c>
      <c r="D34" s="22">
        <v>244</v>
      </c>
      <c r="E34" s="23" t="s">
        <v>43</v>
      </c>
      <c r="F34" s="39" t="s">
        <v>125</v>
      </c>
      <c r="G34" s="26">
        <v>44683</v>
      </c>
      <c r="H34" s="26">
        <v>44685</v>
      </c>
      <c r="I34" s="24">
        <v>44693</v>
      </c>
      <c r="J34" s="34">
        <v>191400</v>
      </c>
      <c r="K34" s="34">
        <v>191400</v>
      </c>
      <c r="L34" s="25" t="s">
        <v>14</v>
      </c>
      <c r="M34" s="25" t="s">
        <v>13</v>
      </c>
      <c r="N34" s="25" t="s">
        <v>15</v>
      </c>
      <c r="O34" s="22" t="s">
        <v>187</v>
      </c>
      <c r="P34" s="22" t="s">
        <v>148</v>
      </c>
      <c r="Q34" s="22" t="s">
        <v>187</v>
      </c>
      <c r="R34" s="34">
        <v>216300</v>
      </c>
      <c r="S34" s="34">
        <v>0</v>
      </c>
      <c r="T34" s="34"/>
      <c r="U34" s="34"/>
      <c r="V34" s="34">
        <v>216300</v>
      </c>
      <c r="W34" s="34">
        <v>0</v>
      </c>
      <c r="X34" s="34">
        <v>0</v>
      </c>
      <c r="Y34" s="34">
        <v>0</v>
      </c>
      <c r="Z34" s="34">
        <v>191400</v>
      </c>
      <c r="AA34" s="34">
        <v>0</v>
      </c>
      <c r="AB34" s="22"/>
      <c r="AC34" s="34">
        <v>169770</v>
      </c>
      <c r="AD34" s="34">
        <v>21630</v>
      </c>
      <c r="AE34" s="22">
        <v>2201273744</v>
      </c>
      <c r="AF34" s="22" t="s">
        <v>201</v>
      </c>
      <c r="AG34" s="34">
        <v>0</v>
      </c>
      <c r="AH34" s="34">
        <v>0</v>
      </c>
      <c r="AI34" s="22"/>
      <c r="AJ34" s="26"/>
      <c r="AK34" s="34">
        <v>0</v>
      </c>
      <c r="AL34" s="22"/>
      <c r="AM34" s="22"/>
      <c r="AN34" s="22"/>
      <c r="AO34" s="26">
        <v>45473</v>
      </c>
    </row>
    <row r="35" spans="1:41" x14ac:dyDescent="0.35">
      <c r="A35" s="22">
        <v>31886736</v>
      </c>
      <c r="B35" s="22" t="s">
        <v>11</v>
      </c>
      <c r="C35" s="22" t="s">
        <v>12</v>
      </c>
      <c r="D35" s="22">
        <v>245</v>
      </c>
      <c r="E35" s="23" t="s">
        <v>44</v>
      </c>
      <c r="F35" s="39" t="s">
        <v>126</v>
      </c>
      <c r="G35" s="26">
        <v>44683</v>
      </c>
      <c r="H35" s="26">
        <v>44685</v>
      </c>
      <c r="I35" s="24">
        <v>44693</v>
      </c>
      <c r="J35" s="34">
        <v>191400</v>
      </c>
      <c r="K35" s="34">
        <v>191400</v>
      </c>
      <c r="L35" s="25" t="s">
        <v>14</v>
      </c>
      <c r="M35" s="25" t="s">
        <v>13</v>
      </c>
      <c r="N35" s="25" t="s">
        <v>15</v>
      </c>
      <c r="O35" s="22" t="s">
        <v>187</v>
      </c>
      <c r="P35" s="22" t="s">
        <v>148</v>
      </c>
      <c r="Q35" s="22" t="s">
        <v>187</v>
      </c>
      <c r="R35" s="34">
        <v>216300</v>
      </c>
      <c r="S35" s="34">
        <v>0</v>
      </c>
      <c r="T35" s="34"/>
      <c r="U35" s="34"/>
      <c r="V35" s="34">
        <v>216300</v>
      </c>
      <c r="W35" s="34">
        <v>0</v>
      </c>
      <c r="X35" s="34">
        <v>0</v>
      </c>
      <c r="Y35" s="34">
        <v>0</v>
      </c>
      <c r="Z35" s="34">
        <v>191400</v>
      </c>
      <c r="AA35" s="34">
        <v>0</v>
      </c>
      <c r="AB35" s="22"/>
      <c r="AC35" s="34">
        <v>169770</v>
      </c>
      <c r="AD35" s="34">
        <v>21630</v>
      </c>
      <c r="AE35" s="22">
        <v>2201273744</v>
      </c>
      <c r="AF35" s="22" t="s">
        <v>201</v>
      </c>
      <c r="AG35" s="34">
        <v>0</v>
      </c>
      <c r="AH35" s="34">
        <v>0</v>
      </c>
      <c r="AI35" s="22"/>
      <c r="AJ35" s="26"/>
      <c r="AK35" s="34">
        <v>0</v>
      </c>
      <c r="AL35" s="22"/>
      <c r="AM35" s="22"/>
      <c r="AN35" s="22"/>
      <c r="AO35" s="26">
        <v>45473</v>
      </c>
    </row>
    <row r="36" spans="1:41" x14ac:dyDescent="0.35">
      <c r="A36" s="22">
        <v>31886736</v>
      </c>
      <c r="B36" s="22" t="s">
        <v>11</v>
      </c>
      <c r="C36" s="22" t="s">
        <v>12</v>
      </c>
      <c r="D36" s="22">
        <v>258</v>
      </c>
      <c r="E36" s="23" t="s">
        <v>45</v>
      </c>
      <c r="F36" s="39" t="s">
        <v>127</v>
      </c>
      <c r="G36" s="26">
        <v>44721</v>
      </c>
      <c r="H36" s="26">
        <v>44722</v>
      </c>
      <c r="I36" s="24">
        <v>44986</v>
      </c>
      <c r="J36" s="34">
        <v>4418800</v>
      </c>
      <c r="K36" s="34">
        <v>422650</v>
      </c>
      <c r="L36" s="25" t="s">
        <v>14</v>
      </c>
      <c r="M36" s="25" t="s">
        <v>13</v>
      </c>
      <c r="N36" s="25" t="s">
        <v>15</v>
      </c>
      <c r="O36" s="22" t="s">
        <v>188</v>
      </c>
      <c r="P36" s="22" t="s">
        <v>148</v>
      </c>
      <c r="Q36" s="22" t="s">
        <v>188</v>
      </c>
      <c r="R36" s="34">
        <v>4496300</v>
      </c>
      <c r="S36" s="34">
        <v>0</v>
      </c>
      <c r="T36" s="34"/>
      <c r="U36" s="34"/>
      <c r="V36" s="34">
        <v>4496300</v>
      </c>
      <c r="W36" s="34">
        <v>194700</v>
      </c>
      <c r="X36" s="34">
        <v>266300</v>
      </c>
      <c r="Y36" s="34">
        <v>0</v>
      </c>
      <c r="Z36" s="34">
        <v>3957800</v>
      </c>
      <c r="AA36" s="34">
        <v>0</v>
      </c>
      <c r="AB36" s="22"/>
      <c r="AC36" s="34">
        <v>0</v>
      </c>
      <c r="AD36" s="34">
        <v>0</v>
      </c>
      <c r="AE36" s="22"/>
      <c r="AF36" s="22"/>
      <c r="AG36" s="34">
        <v>0</v>
      </c>
      <c r="AH36" s="34">
        <v>0</v>
      </c>
      <c r="AI36" s="22"/>
      <c r="AJ36" s="26"/>
      <c r="AK36" s="34">
        <v>0</v>
      </c>
      <c r="AL36" s="22"/>
      <c r="AM36" s="22"/>
      <c r="AN36" s="22"/>
      <c r="AO36" s="26">
        <v>45473</v>
      </c>
    </row>
    <row r="37" spans="1:41" x14ac:dyDescent="0.35">
      <c r="A37" s="22">
        <v>31886736</v>
      </c>
      <c r="B37" s="22" t="s">
        <v>11</v>
      </c>
      <c r="C37" s="22" t="s">
        <v>12</v>
      </c>
      <c r="D37" s="22">
        <v>285</v>
      </c>
      <c r="E37" s="23" t="s">
        <v>46</v>
      </c>
      <c r="F37" s="39" t="s">
        <v>128</v>
      </c>
      <c r="G37" s="26">
        <v>44784</v>
      </c>
      <c r="H37" s="26">
        <v>44810</v>
      </c>
      <c r="I37" s="24">
        <v>44818</v>
      </c>
      <c r="J37" s="34">
        <v>1170000</v>
      </c>
      <c r="K37" s="34">
        <v>312224</v>
      </c>
      <c r="L37" s="25" t="s">
        <v>14</v>
      </c>
      <c r="M37" s="25" t="s">
        <v>13</v>
      </c>
      <c r="N37" s="25" t="s">
        <v>15</v>
      </c>
      <c r="O37" s="22" t="s">
        <v>187</v>
      </c>
      <c r="P37" s="22" t="s">
        <v>148</v>
      </c>
      <c r="Q37" s="22" t="s">
        <v>187</v>
      </c>
      <c r="R37" s="34">
        <v>1170000</v>
      </c>
      <c r="S37" s="34">
        <v>0</v>
      </c>
      <c r="T37" s="34"/>
      <c r="U37" s="34"/>
      <c r="V37" s="34">
        <v>1170000</v>
      </c>
      <c r="W37" s="34">
        <v>0</v>
      </c>
      <c r="X37" s="34">
        <v>0</v>
      </c>
      <c r="Y37" s="34">
        <v>0</v>
      </c>
      <c r="Z37" s="34">
        <v>1170000</v>
      </c>
      <c r="AA37" s="34">
        <v>0</v>
      </c>
      <c r="AB37" s="22"/>
      <c r="AC37" s="34">
        <v>1053000</v>
      </c>
      <c r="AD37" s="34">
        <v>117000</v>
      </c>
      <c r="AE37" s="22">
        <v>4800058528</v>
      </c>
      <c r="AF37" s="22" t="s">
        <v>214</v>
      </c>
      <c r="AG37" s="34">
        <v>0</v>
      </c>
      <c r="AH37" s="34">
        <v>0</v>
      </c>
      <c r="AI37" s="22"/>
      <c r="AJ37" s="26"/>
      <c r="AK37" s="34">
        <v>0</v>
      </c>
      <c r="AL37" s="22"/>
      <c r="AM37" s="22"/>
      <c r="AN37" s="22"/>
      <c r="AO37" s="26">
        <v>45473</v>
      </c>
    </row>
    <row r="38" spans="1:41" x14ac:dyDescent="0.35">
      <c r="A38" s="22">
        <v>31886736</v>
      </c>
      <c r="B38" s="22" t="s">
        <v>11</v>
      </c>
      <c r="C38" s="22" t="s">
        <v>12</v>
      </c>
      <c r="D38" s="22">
        <v>295</v>
      </c>
      <c r="E38" s="23" t="s">
        <v>47</v>
      </c>
      <c r="F38" s="39" t="s">
        <v>129</v>
      </c>
      <c r="G38" s="26">
        <v>44784</v>
      </c>
      <c r="H38" s="26">
        <v>44810</v>
      </c>
      <c r="I38" s="24">
        <v>44818</v>
      </c>
      <c r="J38" s="34">
        <v>6414800</v>
      </c>
      <c r="K38" s="34">
        <v>92820</v>
      </c>
      <c r="L38" s="25" t="s">
        <v>14</v>
      </c>
      <c r="M38" s="25" t="s">
        <v>13</v>
      </c>
      <c r="N38" s="25" t="s">
        <v>15</v>
      </c>
      <c r="O38" s="22" t="s">
        <v>188</v>
      </c>
      <c r="P38" s="22" t="s">
        <v>148</v>
      </c>
      <c r="Q38" s="22" t="s">
        <v>188</v>
      </c>
      <c r="R38" s="34">
        <v>6566300</v>
      </c>
      <c r="S38" s="34">
        <v>0</v>
      </c>
      <c r="T38" s="34"/>
      <c r="U38" s="34"/>
      <c r="V38" s="34">
        <v>6566300</v>
      </c>
      <c r="W38" s="34">
        <v>86300</v>
      </c>
      <c r="X38" s="34">
        <v>0</v>
      </c>
      <c r="Y38" s="34">
        <v>0</v>
      </c>
      <c r="Z38" s="34">
        <v>6328500</v>
      </c>
      <c r="AA38" s="34">
        <v>0</v>
      </c>
      <c r="AB38" s="22"/>
      <c r="AC38" s="34">
        <v>0</v>
      </c>
      <c r="AD38" s="34">
        <v>0</v>
      </c>
      <c r="AE38" s="22"/>
      <c r="AF38" s="22"/>
      <c r="AG38" s="34">
        <v>0</v>
      </c>
      <c r="AH38" s="34">
        <v>0</v>
      </c>
      <c r="AI38" s="22"/>
      <c r="AJ38" s="26"/>
      <c r="AK38" s="34">
        <v>0</v>
      </c>
      <c r="AL38" s="22"/>
      <c r="AM38" s="22"/>
      <c r="AN38" s="22"/>
      <c r="AO38" s="26">
        <v>45473</v>
      </c>
    </row>
    <row r="39" spans="1:41" x14ac:dyDescent="0.35">
      <c r="A39" s="22">
        <v>31886736</v>
      </c>
      <c r="B39" s="22" t="s">
        <v>11</v>
      </c>
      <c r="C39" s="22" t="s">
        <v>12</v>
      </c>
      <c r="D39" s="22">
        <v>299</v>
      </c>
      <c r="E39" s="23" t="s">
        <v>48</v>
      </c>
      <c r="F39" s="39" t="s">
        <v>130</v>
      </c>
      <c r="G39" s="26">
        <v>44809</v>
      </c>
      <c r="H39" s="26">
        <v>44810</v>
      </c>
      <c r="I39" s="24">
        <v>44818</v>
      </c>
      <c r="J39" s="34">
        <v>810000</v>
      </c>
      <c r="K39" s="33">
        <v>21968</v>
      </c>
      <c r="L39" s="25" t="s">
        <v>14</v>
      </c>
      <c r="M39" s="25" t="s">
        <v>13</v>
      </c>
      <c r="N39" s="25" t="s">
        <v>15</v>
      </c>
      <c r="O39" s="22" t="s">
        <v>187</v>
      </c>
      <c r="P39" s="22" t="s">
        <v>148</v>
      </c>
      <c r="Q39" s="22" t="s">
        <v>187</v>
      </c>
      <c r="R39" s="34">
        <v>810000</v>
      </c>
      <c r="S39" s="34">
        <v>0</v>
      </c>
      <c r="T39" s="34"/>
      <c r="U39" s="34"/>
      <c r="V39" s="34">
        <v>810000</v>
      </c>
      <c r="W39" s="34">
        <v>0</v>
      </c>
      <c r="X39" s="34">
        <v>0</v>
      </c>
      <c r="Y39" s="34">
        <v>0</v>
      </c>
      <c r="Z39" s="34">
        <v>810000</v>
      </c>
      <c r="AA39" s="34">
        <v>0</v>
      </c>
      <c r="AB39" s="22"/>
      <c r="AC39" s="34">
        <v>729000</v>
      </c>
      <c r="AD39" s="34">
        <v>81000</v>
      </c>
      <c r="AE39" s="22">
        <v>4800057783</v>
      </c>
      <c r="AF39" s="22" t="s">
        <v>215</v>
      </c>
      <c r="AG39" s="34">
        <v>0</v>
      </c>
      <c r="AH39" s="34">
        <v>0</v>
      </c>
      <c r="AI39" s="22"/>
      <c r="AJ39" s="26"/>
      <c r="AK39" s="34">
        <v>0</v>
      </c>
      <c r="AL39" s="22"/>
      <c r="AM39" s="22"/>
      <c r="AN39" s="22"/>
      <c r="AO39" s="26">
        <v>45473</v>
      </c>
    </row>
    <row r="40" spans="1:41" x14ac:dyDescent="0.35">
      <c r="A40" s="22">
        <v>31886736</v>
      </c>
      <c r="B40" s="22" t="s">
        <v>11</v>
      </c>
      <c r="C40" s="22" t="s">
        <v>12</v>
      </c>
      <c r="D40" s="22">
        <v>306</v>
      </c>
      <c r="E40" s="23" t="s">
        <v>49</v>
      </c>
      <c r="F40" s="39" t="s">
        <v>131</v>
      </c>
      <c r="G40" s="26">
        <v>44810</v>
      </c>
      <c r="H40" s="26">
        <v>44810</v>
      </c>
      <c r="I40" s="24">
        <v>44818</v>
      </c>
      <c r="J40" s="34">
        <v>3109900</v>
      </c>
      <c r="K40" s="34">
        <v>94010</v>
      </c>
      <c r="L40" s="25" t="s">
        <v>14</v>
      </c>
      <c r="M40" s="25" t="s">
        <v>13</v>
      </c>
      <c r="N40" s="25" t="s">
        <v>15</v>
      </c>
      <c r="O40" s="22" t="s">
        <v>188</v>
      </c>
      <c r="P40" s="22" t="s">
        <v>148</v>
      </c>
      <c r="Q40" s="22" t="s">
        <v>188</v>
      </c>
      <c r="R40" s="34">
        <v>3240000</v>
      </c>
      <c r="S40" s="34">
        <v>0</v>
      </c>
      <c r="T40" s="34"/>
      <c r="U40" s="34"/>
      <c r="V40" s="34">
        <v>3240000</v>
      </c>
      <c r="W40" s="34">
        <v>90000</v>
      </c>
      <c r="X40" s="34">
        <v>0</v>
      </c>
      <c r="Y40" s="34">
        <v>0</v>
      </c>
      <c r="Z40" s="34">
        <v>3019900</v>
      </c>
      <c r="AA40" s="34">
        <v>0</v>
      </c>
      <c r="AB40" s="22"/>
      <c r="AC40" s="34">
        <v>0</v>
      </c>
      <c r="AD40" s="34">
        <v>0</v>
      </c>
      <c r="AE40" s="22"/>
      <c r="AF40" s="22"/>
      <c r="AG40" s="34">
        <v>0</v>
      </c>
      <c r="AH40" s="34">
        <v>0</v>
      </c>
      <c r="AI40" s="22"/>
      <c r="AJ40" s="26"/>
      <c r="AK40" s="34">
        <v>0</v>
      </c>
      <c r="AL40" s="22"/>
      <c r="AM40" s="22"/>
      <c r="AN40" s="22"/>
      <c r="AO40" s="26">
        <v>45473</v>
      </c>
    </row>
    <row r="41" spans="1:41" x14ac:dyDescent="0.35">
      <c r="A41" s="22">
        <v>31886736</v>
      </c>
      <c r="B41" s="22" t="s">
        <v>11</v>
      </c>
      <c r="C41" s="22" t="s">
        <v>12</v>
      </c>
      <c r="D41" s="22">
        <v>323</v>
      </c>
      <c r="E41" s="23" t="s">
        <v>50</v>
      </c>
      <c r="F41" s="39" t="s">
        <v>132</v>
      </c>
      <c r="G41" s="26">
        <v>44841</v>
      </c>
      <c r="H41" s="26">
        <v>44845</v>
      </c>
      <c r="I41" s="24">
        <v>44853</v>
      </c>
      <c r="J41" s="34">
        <v>216300</v>
      </c>
      <c r="K41" s="34">
        <v>22410</v>
      </c>
      <c r="L41" s="25" t="s">
        <v>14</v>
      </c>
      <c r="M41" s="25" t="s">
        <v>13</v>
      </c>
      <c r="N41" s="25" t="s">
        <v>15</v>
      </c>
      <c r="O41" s="22" t="s">
        <v>188</v>
      </c>
      <c r="P41" s="22" t="s">
        <v>148</v>
      </c>
      <c r="Q41" s="22" t="s">
        <v>188</v>
      </c>
      <c r="R41" s="34">
        <v>216300</v>
      </c>
      <c r="S41" s="34">
        <v>0</v>
      </c>
      <c r="T41" s="34"/>
      <c r="U41" s="34"/>
      <c r="V41" s="34">
        <v>216300</v>
      </c>
      <c r="W41" s="34">
        <v>24900</v>
      </c>
      <c r="X41" s="34">
        <v>0</v>
      </c>
      <c r="Y41" s="34">
        <v>0</v>
      </c>
      <c r="Z41" s="34">
        <v>191400</v>
      </c>
      <c r="AA41" s="34">
        <v>0</v>
      </c>
      <c r="AB41" s="22"/>
      <c r="AC41" s="34">
        <v>0</v>
      </c>
      <c r="AD41" s="34">
        <v>0</v>
      </c>
      <c r="AE41" s="22"/>
      <c r="AF41" s="22"/>
      <c r="AG41" s="34">
        <v>0</v>
      </c>
      <c r="AH41" s="34">
        <v>0</v>
      </c>
      <c r="AI41" s="22"/>
      <c r="AJ41" s="26"/>
      <c r="AK41" s="34">
        <v>0</v>
      </c>
      <c r="AL41" s="22"/>
      <c r="AM41" s="22"/>
      <c r="AN41" s="22"/>
      <c r="AO41" s="26">
        <v>45473</v>
      </c>
    </row>
    <row r="42" spans="1:41" x14ac:dyDescent="0.35">
      <c r="A42" s="22">
        <v>31886736</v>
      </c>
      <c r="B42" s="22" t="s">
        <v>11</v>
      </c>
      <c r="C42" s="22" t="s">
        <v>12</v>
      </c>
      <c r="D42" s="22">
        <v>328</v>
      </c>
      <c r="E42" s="23" t="s">
        <v>51</v>
      </c>
      <c r="F42" s="39" t="s">
        <v>133</v>
      </c>
      <c r="G42" s="26">
        <v>44845</v>
      </c>
      <c r="H42" s="26">
        <v>44845</v>
      </c>
      <c r="I42" s="24">
        <v>44853</v>
      </c>
      <c r="J42" s="34">
        <v>3968800</v>
      </c>
      <c r="K42" s="34">
        <v>24770</v>
      </c>
      <c r="L42" s="25" t="s">
        <v>14</v>
      </c>
      <c r="M42" s="25" t="s">
        <v>13</v>
      </c>
      <c r="N42" s="25" t="s">
        <v>15</v>
      </c>
      <c r="O42" s="22" t="s">
        <v>188</v>
      </c>
      <c r="P42" s="22" t="s">
        <v>148</v>
      </c>
      <c r="Q42" s="22" t="s">
        <v>188</v>
      </c>
      <c r="R42" s="34">
        <v>4050000</v>
      </c>
      <c r="S42" s="34">
        <v>0</v>
      </c>
      <c r="T42" s="34"/>
      <c r="U42" s="34"/>
      <c r="V42" s="34">
        <v>4050000</v>
      </c>
      <c r="W42" s="34">
        <v>18500</v>
      </c>
      <c r="X42" s="34">
        <v>0</v>
      </c>
      <c r="Y42" s="34">
        <v>0</v>
      </c>
      <c r="Z42" s="34">
        <v>3950300</v>
      </c>
      <c r="AA42" s="34">
        <v>0</v>
      </c>
      <c r="AB42" s="22"/>
      <c r="AC42" s="34">
        <v>0</v>
      </c>
      <c r="AD42" s="34">
        <v>0</v>
      </c>
      <c r="AE42" s="22"/>
      <c r="AF42" s="22"/>
      <c r="AG42" s="34">
        <v>0</v>
      </c>
      <c r="AH42" s="34">
        <v>0</v>
      </c>
      <c r="AI42" s="22"/>
      <c r="AJ42" s="26"/>
      <c r="AK42" s="34">
        <v>0</v>
      </c>
      <c r="AL42" s="22"/>
      <c r="AM42" s="22"/>
      <c r="AN42" s="22"/>
      <c r="AO42" s="26">
        <v>45473</v>
      </c>
    </row>
    <row r="43" spans="1:41" x14ac:dyDescent="0.35">
      <c r="A43" s="22">
        <v>31886736</v>
      </c>
      <c r="B43" s="22" t="s">
        <v>11</v>
      </c>
      <c r="C43" s="22" t="s">
        <v>12</v>
      </c>
      <c r="D43" s="31">
        <v>348</v>
      </c>
      <c r="E43" s="23" t="s">
        <v>52</v>
      </c>
      <c r="F43" s="39" t="s">
        <v>134</v>
      </c>
      <c r="G43" s="26">
        <v>44900</v>
      </c>
      <c r="H43" s="26">
        <v>44908</v>
      </c>
      <c r="I43" s="24">
        <v>44921</v>
      </c>
      <c r="J43" s="34">
        <v>540000</v>
      </c>
      <c r="K43" s="34">
        <v>20156</v>
      </c>
      <c r="L43" s="25" t="s">
        <v>14</v>
      </c>
      <c r="M43" s="25" t="s">
        <v>13</v>
      </c>
      <c r="N43" s="25" t="s">
        <v>15</v>
      </c>
      <c r="O43" s="22" t="s">
        <v>187</v>
      </c>
      <c r="P43" s="22" t="s">
        <v>148</v>
      </c>
      <c r="Q43" s="22" t="s">
        <v>187</v>
      </c>
      <c r="R43" s="34">
        <v>540000</v>
      </c>
      <c r="S43" s="34">
        <v>0</v>
      </c>
      <c r="T43" s="34"/>
      <c r="U43" s="34"/>
      <c r="V43" s="34">
        <v>540000</v>
      </c>
      <c r="W43" s="34">
        <v>0</v>
      </c>
      <c r="X43" s="34">
        <v>0</v>
      </c>
      <c r="Y43" s="34">
        <v>0</v>
      </c>
      <c r="Z43" s="34">
        <v>540000</v>
      </c>
      <c r="AA43" s="34">
        <v>0</v>
      </c>
      <c r="AB43" s="22"/>
      <c r="AC43" s="34">
        <v>81000</v>
      </c>
      <c r="AD43" s="34">
        <v>9000</v>
      </c>
      <c r="AE43" s="22">
        <v>2201481890</v>
      </c>
      <c r="AF43" s="22" t="s">
        <v>216</v>
      </c>
      <c r="AG43" s="34">
        <v>405000</v>
      </c>
      <c r="AH43" s="34">
        <v>45000</v>
      </c>
      <c r="AI43" s="22">
        <v>4800058702</v>
      </c>
      <c r="AJ43" s="26">
        <v>44956</v>
      </c>
      <c r="AK43" s="34">
        <v>0</v>
      </c>
      <c r="AL43" s="22"/>
      <c r="AM43" s="22"/>
      <c r="AN43" s="22"/>
      <c r="AO43" s="26">
        <v>45473</v>
      </c>
    </row>
    <row r="44" spans="1:41" x14ac:dyDescent="0.35">
      <c r="A44" s="22">
        <v>31886736</v>
      </c>
      <c r="B44" s="22" t="s">
        <v>11</v>
      </c>
      <c r="C44" s="22" t="s">
        <v>12</v>
      </c>
      <c r="D44" s="22">
        <v>378</v>
      </c>
      <c r="E44" s="23" t="s">
        <v>53</v>
      </c>
      <c r="F44" s="39" t="s">
        <v>135</v>
      </c>
      <c r="G44" s="26">
        <v>44959</v>
      </c>
      <c r="H44" s="26">
        <v>44960</v>
      </c>
      <c r="I44" s="24">
        <v>44967</v>
      </c>
      <c r="J44" s="36">
        <v>630000</v>
      </c>
      <c r="K44" s="36">
        <v>17630</v>
      </c>
      <c r="L44" s="25" t="s">
        <v>14</v>
      </c>
      <c r="M44" s="25" t="s">
        <v>13</v>
      </c>
      <c r="N44" s="25" t="s">
        <v>15</v>
      </c>
      <c r="O44" s="22" t="s">
        <v>187</v>
      </c>
      <c r="P44" s="22" t="s">
        <v>148</v>
      </c>
      <c r="Q44" s="22" t="s">
        <v>187</v>
      </c>
      <c r="R44" s="34">
        <v>630000</v>
      </c>
      <c r="S44" s="34">
        <v>0</v>
      </c>
      <c r="T44" s="34"/>
      <c r="U44" s="34"/>
      <c r="V44" s="34">
        <v>630000</v>
      </c>
      <c r="W44" s="34">
        <v>0</v>
      </c>
      <c r="X44" s="34">
        <v>0</v>
      </c>
      <c r="Y44" s="34">
        <v>0</v>
      </c>
      <c r="Z44" s="34">
        <v>630000</v>
      </c>
      <c r="AA44" s="34">
        <v>0</v>
      </c>
      <c r="AB44" s="22"/>
      <c r="AC44" s="34">
        <v>567000</v>
      </c>
      <c r="AD44" s="34">
        <v>63000</v>
      </c>
      <c r="AE44" s="22">
        <v>4800059073</v>
      </c>
      <c r="AF44" s="22" t="s">
        <v>217</v>
      </c>
      <c r="AG44" s="34">
        <v>0</v>
      </c>
      <c r="AH44" s="34">
        <v>0</v>
      </c>
      <c r="AI44" s="22"/>
      <c r="AJ44" s="26"/>
      <c r="AK44" s="34">
        <v>0</v>
      </c>
      <c r="AL44" s="22"/>
      <c r="AM44" s="22"/>
      <c r="AN44" s="22"/>
      <c r="AO44" s="26">
        <v>45473</v>
      </c>
    </row>
    <row r="45" spans="1:41" x14ac:dyDescent="0.35">
      <c r="A45" s="22">
        <v>31886736</v>
      </c>
      <c r="B45" s="22" t="s">
        <v>11</v>
      </c>
      <c r="C45" s="22" t="s">
        <v>12</v>
      </c>
      <c r="D45" s="22">
        <v>386</v>
      </c>
      <c r="E45" s="23" t="s">
        <v>54</v>
      </c>
      <c r="F45" s="39" t="s">
        <v>136</v>
      </c>
      <c r="G45" s="26">
        <v>44986</v>
      </c>
      <c r="H45" s="26">
        <v>44987</v>
      </c>
      <c r="I45" s="24">
        <v>45006</v>
      </c>
      <c r="J45" s="34">
        <v>1890000</v>
      </c>
      <c r="K45" s="34">
        <v>347586</v>
      </c>
      <c r="L45" s="25" t="s">
        <v>14</v>
      </c>
      <c r="M45" s="25" t="s">
        <v>13</v>
      </c>
      <c r="N45" s="25" t="s">
        <v>15</v>
      </c>
      <c r="O45" s="22" t="s">
        <v>187</v>
      </c>
      <c r="P45" s="22" t="s">
        <v>148</v>
      </c>
      <c r="Q45" s="22" t="s">
        <v>187</v>
      </c>
      <c r="R45" s="34">
        <v>1890000</v>
      </c>
      <c r="S45" s="34">
        <v>0</v>
      </c>
      <c r="T45" s="34"/>
      <c r="U45" s="34"/>
      <c r="V45" s="34">
        <v>1890000</v>
      </c>
      <c r="W45" s="34">
        <v>0</v>
      </c>
      <c r="X45" s="34">
        <v>0</v>
      </c>
      <c r="Y45" s="34">
        <v>0</v>
      </c>
      <c r="Z45" s="34">
        <v>1890000</v>
      </c>
      <c r="AA45" s="34">
        <v>0</v>
      </c>
      <c r="AB45" s="22"/>
      <c r="AC45" s="34">
        <v>1701000</v>
      </c>
      <c r="AD45" s="34">
        <v>189000</v>
      </c>
      <c r="AE45" s="22">
        <v>4800059585</v>
      </c>
      <c r="AF45" s="22" t="s">
        <v>218</v>
      </c>
      <c r="AG45" s="34">
        <v>0</v>
      </c>
      <c r="AH45" s="34">
        <v>0</v>
      </c>
      <c r="AI45" s="22"/>
      <c r="AJ45" s="26"/>
      <c r="AK45" s="34">
        <v>0</v>
      </c>
      <c r="AL45" s="22"/>
      <c r="AM45" s="22"/>
      <c r="AN45" s="22"/>
      <c r="AO45" s="26">
        <v>45473</v>
      </c>
    </row>
    <row r="46" spans="1:41" x14ac:dyDescent="0.35">
      <c r="A46" s="22">
        <v>31886736</v>
      </c>
      <c r="B46" s="22" t="s">
        <v>11</v>
      </c>
      <c r="C46" s="22" t="s">
        <v>12</v>
      </c>
      <c r="D46" s="22">
        <v>388</v>
      </c>
      <c r="E46" s="23" t="s">
        <v>55</v>
      </c>
      <c r="F46" s="39" t="s">
        <v>137</v>
      </c>
      <c r="G46" s="26">
        <v>44987</v>
      </c>
      <c r="H46" s="26">
        <v>44987</v>
      </c>
      <c r="I46" s="24">
        <v>44992</v>
      </c>
      <c r="J46" s="34">
        <v>216300</v>
      </c>
      <c r="K46" s="34">
        <v>24900</v>
      </c>
      <c r="L46" s="25" t="s">
        <v>14</v>
      </c>
      <c r="M46" s="25" t="s">
        <v>13</v>
      </c>
      <c r="N46" s="25" t="s">
        <v>15</v>
      </c>
      <c r="O46" s="22" t="s">
        <v>187</v>
      </c>
      <c r="P46" s="22" t="s">
        <v>148</v>
      </c>
      <c r="Q46" s="22" t="s">
        <v>187</v>
      </c>
      <c r="R46" s="34">
        <v>216300</v>
      </c>
      <c r="S46" s="34">
        <v>0</v>
      </c>
      <c r="T46" s="34"/>
      <c r="U46" s="34"/>
      <c r="V46" s="34">
        <v>216300</v>
      </c>
      <c r="W46" s="34">
        <v>0</v>
      </c>
      <c r="X46" s="34">
        <v>0</v>
      </c>
      <c r="Y46" s="34">
        <v>0</v>
      </c>
      <c r="Z46" s="34">
        <v>216300</v>
      </c>
      <c r="AA46" s="34">
        <v>0</v>
      </c>
      <c r="AB46" s="22"/>
      <c r="AC46" s="34">
        <v>194670</v>
      </c>
      <c r="AD46" s="34">
        <v>21630</v>
      </c>
      <c r="AE46" s="22">
        <v>2201378010</v>
      </c>
      <c r="AF46" s="22" t="s">
        <v>219</v>
      </c>
      <c r="AG46" s="34">
        <v>0</v>
      </c>
      <c r="AH46" s="34">
        <v>0</v>
      </c>
      <c r="AI46" s="22"/>
      <c r="AJ46" s="26"/>
      <c r="AK46" s="34">
        <v>0</v>
      </c>
      <c r="AL46" s="22"/>
      <c r="AM46" s="22"/>
      <c r="AN46" s="22"/>
      <c r="AO46" s="26">
        <v>45473</v>
      </c>
    </row>
    <row r="47" spans="1:41" x14ac:dyDescent="0.35">
      <c r="A47" s="22">
        <v>31886736</v>
      </c>
      <c r="B47" s="22" t="s">
        <v>11</v>
      </c>
      <c r="C47" s="22" t="s">
        <v>12</v>
      </c>
      <c r="D47" s="31">
        <v>422</v>
      </c>
      <c r="E47" s="23" t="s">
        <v>56</v>
      </c>
      <c r="F47" s="39" t="s">
        <v>138</v>
      </c>
      <c r="G47" s="26">
        <v>45049</v>
      </c>
      <c r="H47" s="26">
        <v>45049</v>
      </c>
      <c r="I47" s="24">
        <v>45323.468374652781</v>
      </c>
      <c r="J47" s="33">
        <v>191400</v>
      </c>
      <c r="K47" s="33">
        <v>191400</v>
      </c>
      <c r="L47" s="25" t="s">
        <v>14</v>
      </c>
      <c r="M47" s="25" t="s">
        <v>13</v>
      </c>
      <c r="N47" s="25" t="s">
        <v>15</v>
      </c>
      <c r="O47" s="22" t="s">
        <v>189</v>
      </c>
      <c r="P47" s="22" t="s">
        <v>149</v>
      </c>
      <c r="Q47" s="22" t="s">
        <v>189</v>
      </c>
      <c r="R47" s="34">
        <v>191400</v>
      </c>
      <c r="S47" s="34">
        <v>191400</v>
      </c>
      <c r="T47" s="34" t="s">
        <v>226</v>
      </c>
      <c r="U47" s="34" t="s">
        <v>228</v>
      </c>
      <c r="V47" s="34">
        <v>191400</v>
      </c>
      <c r="W47" s="34">
        <v>0</v>
      </c>
      <c r="X47" s="34">
        <v>0</v>
      </c>
      <c r="Y47" s="34">
        <v>0</v>
      </c>
      <c r="Z47" s="34">
        <v>0</v>
      </c>
      <c r="AA47" s="34">
        <v>0</v>
      </c>
      <c r="AB47" s="22"/>
      <c r="AC47" s="34">
        <v>0</v>
      </c>
      <c r="AD47" s="34">
        <v>0</v>
      </c>
      <c r="AE47" s="22"/>
      <c r="AF47" s="22"/>
      <c r="AG47" s="34">
        <v>0</v>
      </c>
      <c r="AH47" s="34">
        <v>0</v>
      </c>
      <c r="AI47" s="22"/>
      <c r="AJ47" s="26"/>
      <c r="AK47" s="34">
        <v>0</v>
      </c>
      <c r="AL47" s="22"/>
      <c r="AM47" s="22"/>
      <c r="AN47" s="22"/>
      <c r="AO47" s="26">
        <v>45473</v>
      </c>
    </row>
    <row r="48" spans="1:41" x14ac:dyDescent="0.35">
      <c r="A48" s="22">
        <v>31886736</v>
      </c>
      <c r="B48" s="22" t="s">
        <v>11</v>
      </c>
      <c r="C48" s="22" t="s">
        <v>12</v>
      </c>
      <c r="D48" s="22">
        <v>434</v>
      </c>
      <c r="E48" s="23" t="s">
        <v>57</v>
      </c>
      <c r="F48" s="39" t="s">
        <v>139</v>
      </c>
      <c r="G48" s="26">
        <v>45079</v>
      </c>
      <c r="H48" s="26">
        <v>45079</v>
      </c>
      <c r="I48" s="24">
        <v>45091</v>
      </c>
      <c r="J48" s="34">
        <v>352000</v>
      </c>
      <c r="K48" s="34">
        <v>352000</v>
      </c>
      <c r="L48" s="25" t="s">
        <v>14</v>
      </c>
      <c r="M48" s="25" t="s">
        <v>13</v>
      </c>
      <c r="N48" s="25" t="s">
        <v>15</v>
      </c>
      <c r="O48" s="22" t="s">
        <v>187</v>
      </c>
      <c r="P48" s="22" t="s">
        <v>148</v>
      </c>
      <c r="Q48" s="22" t="s">
        <v>187</v>
      </c>
      <c r="R48" s="34">
        <v>360000</v>
      </c>
      <c r="S48" s="34">
        <v>0</v>
      </c>
      <c r="T48" s="34"/>
      <c r="U48" s="34"/>
      <c r="V48" s="34">
        <v>360000</v>
      </c>
      <c r="W48" s="34">
        <v>0</v>
      </c>
      <c r="X48" s="34">
        <v>0</v>
      </c>
      <c r="Y48" s="34">
        <v>0</v>
      </c>
      <c r="Z48" s="34">
        <v>352000</v>
      </c>
      <c r="AA48" s="34">
        <v>0</v>
      </c>
      <c r="AB48" s="22"/>
      <c r="AC48" s="34">
        <v>151680</v>
      </c>
      <c r="AD48" s="34">
        <v>17280</v>
      </c>
      <c r="AE48" s="22">
        <v>2201421632</v>
      </c>
      <c r="AF48" s="22" t="s">
        <v>220</v>
      </c>
      <c r="AG48" s="34">
        <v>164320</v>
      </c>
      <c r="AH48" s="34">
        <v>18720</v>
      </c>
      <c r="AI48" s="22">
        <v>2201421464</v>
      </c>
      <c r="AJ48" s="26">
        <v>45160</v>
      </c>
      <c r="AK48" s="34">
        <v>0</v>
      </c>
      <c r="AL48" s="22"/>
      <c r="AM48" s="22"/>
      <c r="AN48" s="22"/>
      <c r="AO48" s="26">
        <v>45473</v>
      </c>
    </row>
    <row r="49" spans="1:41" x14ac:dyDescent="0.35">
      <c r="A49" s="22">
        <v>31886736</v>
      </c>
      <c r="B49" s="22" t="s">
        <v>11</v>
      </c>
      <c r="C49" s="22" t="s">
        <v>12</v>
      </c>
      <c r="D49" s="22">
        <v>435</v>
      </c>
      <c r="E49" s="23" t="s">
        <v>58</v>
      </c>
      <c r="F49" s="39" t="s">
        <v>140</v>
      </c>
      <c r="G49" s="26">
        <v>45079</v>
      </c>
      <c r="H49" s="26">
        <v>45079</v>
      </c>
      <c r="I49" s="24">
        <v>45091</v>
      </c>
      <c r="J49" s="34">
        <v>226600</v>
      </c>
      <c r="K49" s="34">
        <v>226600</v>
      </c>
      <c r="L49" s="25" t="s">
        <v>14</v>
      </c>
      <c r="M49" s="25" t="s">
        <v>13</v>
      </c>
      <c r="N49" s="25" t="s">
        <v>15</v>
      </c>
      <c r="O49" s="22" t="s">
        <v>187</v>
      </c>
      <c r="P49" s="22" t="s">
        <v>148</v>
      </c>
      <c r="Q49" s="22" t="s">
        <v>187</v>
      </c>
      <c r="R49" s="34">
        <v>226600</v>
      </c>
      <c r="S49" s="34">
        <v>0</v>
      </c>
      <c r="T49" s="34"/>
      <c r="U49" s="34"/>
      <c r="V49" s="34">
        <v>226600</v>
      </c>
      <c r="W49" s="34">
        <v>0</v>
      </c>
      <c r="X49" s="34">
        <v>0</v>
      </c>
      <c r="Y49" s="34">
        <v>0</v>
      </c>
      <c r="Z49" s="34">
        <v>226600</v>
      </c>
      <c r="AA49" s="34">
        <v>0</v>
      </c>
      <c r="AB49" s="22"/>
      <c r="AC49" s="34">
        <v>85202</v>
      </c>
      <c r="AD49" s="34">
        <v>5438</v>
      </c>
      <c r="AE49" s="22">
        <v>2201421632</v>
      </c>
      <c r="AF49" s="22" t="s">
        <v>220</v>
      </c>
      <c r="AG49" s="34">
        <v>127802</v>
      </c>
      <c r="AH49" s="34">
        <v>8158</v>
      </c>
      <c r="AI49" s="22">
        <v>2201421464</v>
      </c>
      <c r="AJ49" s="26">
        <v>45160</v>
      </c>
      <c r="AK49" s="34">
        <v>0</v>
      </c>
      <c r="AL49" s="22"/>
      <c r="AM49" s="22"/>
      <c r="AN49" s="22"/>
      <c r="AO49" s="26">
        <v>45473</v>
      </c>
    </row>
    <row r="50" spans="1:41" x14ac:dyDescent="0.35">
      <c r="A50" s="22">
        <v>31886736</v>
      </c>
      <c r="B50" s="22" t="s">
        <v>11</v>
      </c>
      <c r="C50" s="22" t="s">
        <v>12</v>
      </c>
      <c r="D50" s="22">
        <v>436</v>
      </c>
      <c r="E50" s="23" t="s">
        <v>59</v>
      </c>
      <c r="F50" s="39" t="s">
        <v>141</v>
      </c>
      <c r="G50" s="26">
        <v>45079</v>
      </c>
      <c r="H50" s="26">
        <v>45079</v>
      </c>
      <c r="I50" s="24">
        <v>45091</v>
      </c>
      <c r="J50" s="35">
        <v>216300</v>
      </c>
      <c r="K50" s="35">
        <v>216300</v>
      </c>
      <c r="L50" s="25" t="s">
        <v>14</v>
      </c>
      <c r="M50" s="25" t="s">
        <v>13</v>
      </c>
      <c r="N50" s="25" t="s">
        <v>15</v>
      </c>
      <c r="O50" s="22" t="s">
        <v>187</v>
      </c>
      <c r="P50" s="22" t="s">
        <v>148</v>
      </c>
      <c r="Q50" s="22" t="s">
        <v>187</v>
      </c>
      <c r="R50" s="34">
        <v>216300</v>
      </c>
      <c r="S50" s="34">
        <v>0</v>
      </c>
      <c r="T50" s="34"/>
      <c r="U50" s="34"/>
      <c r="V50" s="34">
        <v>216300</v>
      </c>
      <c r="W50" s="34">
        <v>0</v>
      </c>
      <c r="X50" s="34">
        <v>0</v>
      </c>
      <c r="Y50" s="34">
        <v>0</v>
      </c>
      <c r="Z50" s="34">
        <v>216300</v>
      </c>
      <c r="AA50" s="34">
        <v>0</v>
      </c>
      <c r="AB50" s="22"/>
      <c r="AC50" s="34">
        <v>194670</v>
      </c>
      <c r="AD50" s="34">
        <v>21630</v>
      </c>
      <c r="AE50" s="22">
        <v>2201421464</v>
      </c>
      <c r="AF50" s="22" t="s">
        <v>221</v>
      </c>
      <c r="AG50" s="34">
        <v>0</v>
      </c>
      <c r="AH50" s="34">
        <v>0</v>
      </c>
      <c r="AI50" s="22"/>
      <c r="AJ50" s="26"/>
      <c r="AK50" s="34">
        <v>0</v>
      </c>
      <c r="AL50" s="22"/>
      <c r="AM50" s="22"/>
      <c r="AN50" s="22"/>
      <c r="AO50" s="26">
        <v>45473</v>
      </c>
    </row>
    <row r="51" spans="1:41" x14ac:dyDescent="0.35">
      <c r="A51" s="22">
        <v>31886736</v>
      </c>
      <c r="B51" s="22" t="s">
        <v>11</v>
      </c>
      <c r="C51" s="22" t="s">
        <v>12</v>
      </c>
      <c r="D51" s="22">
        <v>438</v>
      </c>
      <c r="E51" s="23" t="s">
        <v>60</v>
      </c>
      <c r="F51" s="39" t="s">
        <v>142</v>
      </c>
      <c r="G51" s="26">
        <v>45079</v>
      </c>
      <c r="H51" s="26">
        <v>45079</v>
      </c>
      <c r="I51" s="24">
        <v>45091</v>
      </c>
      <c r="J51" s="34">
        <v>191400</v>
      </c>
      <c r="K51" s="34">
        <v>191400</v>
      </c>
      <c r="L51" s="25" t="s">
        <v>14</v>
      </c>
      <c r="M51" s="25" t="s">
        <v>13</v>
      </c>
      <c r="N51" s="25" t="s">
        <v>15</v>
      </c>
      <c r="O51" s="22" t="s">
        <v>187</v>
      </c>
      <c r="P51" s="22" t="s">
        <v>148</v>
      </c>
      <c r="Q51" s="22" t="s">
        <v>187</v>
      </c>
      <c r="R51" s="34">
        <v>216300</v>
      </c>
      <c r="S51" s="34">
        <v>0</v>
      </c>
      <c r="T51" s="34"/>
      <c r="U51" s="34"/>
      <c r="V51" s="34">
        <v>216300</v>
      </c>
      <c r="W51" s="34">
        <v>0</v>
      </c>
      <c r="X51" s="34">
        <v>0</v>
      </c>
      <c r="Y51" s="34">
        <v>0</v>
      </c>
      <c r="Z51" s="34">
        <v>191400</v>
      </c>
      <c r="AA51" s="34">
        <v>0</v>
      </c>
      <c r="AB51" s="22"/>
      <c r="AC51" s="34">
        <v>169770</v>
      </c>
      <c r="AD51" s="34">
        <v>21630</v>
      </c>
      <c r="AE51" s="22">
        <v>2201421464</v>
      </c>
      <c r="AF51" s="22" t="s">
        <v>221</v>
      </c>
      <c r="AG51" s="34">
        <v>0</v>
      </c>
      <c r="AH51" s="34">
        <v>0</v>
      </c>
      <c r="AI51" s="22"/>
      <c r="AJ51" s="26"/>
      <c r="AK51" s="34">
        <v>0</v>
      </c>
      <c r="AL51" s="22"/>
      <c r="AM51" s="22"/>
      <c r="AN51" s="22"/>
      <c r="AO51" s="26">
        <v>45473</v>
      </c>
    </row>
    <row r="52" spans="1:41" x14ac:dyDescent="0.35">
      <c r="A52" s="22">
        <v>31886736</v>
      </c>
      <c r="B52" s="22" t="s">
        <v>11</v>
      </c>
      <c r="C52" s="22" t="s">
        <v>12</v>
      </c>
      <c r="D52" s="22">
        <v>439</v>
      </c>
      <c r="E52" s="23" t="s">
        <v>61</v>
      </c>
      <c r="F52" s="39" t="s">
        <v>143</v>
      </c>
      <c r="G52" s="26">
        <v>45079</v>
      </c>
      <c r="H52" s="26">
        <v>45079</v>
      </c>
      <c r="I52" s="24">
        <v>45323.470302662034</v>
      </c>
      <c r="J52" s="34">
        <v>191400</v>
      </c>
      <c r="K52" s="34">
        <v>191400</v>
      </c>
      <c r="L52" s="25" t="s">
        <v>14</v>
      </c>
      <c r="M52" s="25" t="s">
        <v>13</v>
      </c>
      <c r="N52" s="25" t="s">
        <v>15</v>
      </c>
      <c r="O52" s="22" t="s">
        <v>189</v>
      </c>
      <c r="P52" s="22" t="s">
        <v>149</v>
      </c>
      <c r="Q52" s="22" t="s">
        <v>189</v>
      </c>
      <c r="R52" s="34">
        <v>191400</v>
      </c>
      <c r="S52" s="34">
        <v>191400</v>
      </c>
      <c r="T52" s="34" t="s">
        <v>227</v>
      </c>
      <c r="U52" s="34" t="s">
        <v>229</v>
      </c>
      <c r="V52" s="34">
        <v>191400</v>
      </c>
      <c r="W52" s="34">
        <v>0</v>
      </c>
      <c r="X52" s="34">
        <v>0</v>
      </c>
      <c r="Y52" s="34">
        <v>0</v>
      </c>
      <c r="Z52" s="34">
        <v>0</v>
      </c>
      <c r="AA52" s="34">
        <v>0</v>
      </c>
      <c r="AB52" s="22"/>
      <c r="AC52" s="34">
        <v>0</v>
      </c>
      <c r="AD52" s="34">
        <v>0</v>
      </c>
      <c r="AE52" s="22"/>
      <c r="AF52" s="22"/>
      <c r="AG52" s="34">
        <v>0</v>
      </c>
      <c r="AH52" s="34">
        <v>0</v>
      </c>
      <c r="AI52" s="22"/>
      <c r="AJ52" s="26"/>
      <c r="AK52" s="34">
        <v>0</v>
      </c>
      <c r="AL52" s="22"/>
      <c r="AM52" s="22"/>
      <c r="AN52" s="22"/>
      <c r="AO52" s="26">
        <v>45473</v>
      </c>
    </row>
    <row r="53" spans="1:41" x14ac:dyDescent="0.35">
      <c r="A53" s="22">
        <v>31886736</v>
      </c>
      <c r="B53" s="22" t="s">
        <v>11</v>
      </c>
      <c r="C53" s="22" t="s">
        <v>12</v>
      </c>
      <c r="D53" s="22">
        <v>440</v>
      </c>
      <c r="E53" s="23" t="s">
        <v>62</v>
      </c>
      <c r="F53" s="39" t="s">
        <v>144</v>
      </c>
      <c r="G53" s="26">
        <v>45079</v>
      </c>
      <c r="H53" s="26">
        <v>45079</v>
      </c>
      <c r="I53" s="24">
        <v>45091</v>
      </c>
      <c r="J53" s="34">
        <v>226600</v>
      </c>
      <c r="K53" s="34">
        <v>226600</v>
      </c>
      <c r="L53" s="25" t="s">
        <v>14</v>
      </c>
      <c r="M53" s="25" t="s">
        <v>13</v>
      </c>
      <c r="N53" s="25" t="s">
        <v>15</v>
      </c>
      <c r="O53" s="22" t="s">
        <v>187</v>
      </c>
      <c r="P53" s="22" t="s">
        <v>148</v>
      </c>
      <c r="Q53" s="22" t="s">
        <v>187</v>
      </c>
      <c r="R53" s="34">
        <v>226600</v>
      </c>
      <c r="S53" s="34">
        <v>0</v>
      </c>
      <c r="T53" s="34"/>
      <c r="U53" s="34"/>
      <c r="V53" s="34">
        <v>226600</v>
      </c>
      <c r="W53" s="34">
        <v>0</v>
      </c>
      <c r="X53" s="34">
        <v>0</v>
      </c>
      <c r="Y53" s="34">
        <v>0</v>
      </c>
      <c r="Z53" s="34">
        <v>226600</v>
      </c>
      <c r="AA53" s="34">
        <v>0</v>
      </c>
      <c r="AB53" s="22"/>
      <c r="AC53" s="34">
        <v>213004</v>
      </c>
      <c r="AD53" s="34">
        <v>13596</v>
      </c>
      <c r="AE53" s="22">
        <v>2201421464</v>
      </c>
      <c r="AF53" s="22" t="s">
        <v>221</v>
      </c>
      <c r="AG53" s="34">
        <v>0</v>
      </c>
      <c r="AH53" s="34">
        <v>0</v>
      </c>
      <c r="AI53" s="22"/>
      <c r="AJ53" s="26"/>
      <c r="AK53" s="34">
        <v>0</v>
      </c>
      <c r="AL53" s="22"/>
      <c r="AM53" s="22"/>
      <c r="AN53" s="22"/>
      <c r="AO53" s="26">
        <v>45473</v>
      </c>
    </row>
    <row r="54" spans="1:41" x14ac:dyDescent="0.35">
      <c r="A54" s="22">
        <v>31886736</v>
      </c>
      <c r="B54" s="22" t="s">
        <v>11</v>
      </c>
      <c r="C54" s="22" t="s">
        <v>12</v>
      </c>
      <c r="D54" s="22">
        <v>441</v>
      </c>
      <c r="E54" s="23" t="s">
        <v>63</v>
      </c>
      <c r="F54" s="39" t="s">
        <v>145</v>
      </c>
      <c r="G54" s="26">
        <v>45079</v>
      </c>
      <c r="H54" s="26">
        <v>45079</v>
      </c>
      <c r="I54" s="24">
        <v>45091</v>
      </c>
      <c r="J54" s="34">
        <v>191400</v>
      </c>
      <c r="K54" s="34">
        <v>191400</v>
      </c>
      <c r="L54" s="25" t="s">
        <v>14</v>
      </c>
      <c r="M54" s="25" t="s">
        <v>13</v>
      </c>
      <c r="N54" s="25" t="s">
        <v>15</v>
      </c>
      <c r="O54" s="22" t="s">
        <v>187</v>
      </c>
      <c r="P54" s="22" t="s">
        <v>148</v>
      </c>
      <c r="Q54" s="22" t="s">
        <v>187</v>
      </c>
      <c r="R54" s="34">
        <v>216300</v>
      </c>
      <c r="S54" s="34">
        <v>0</v>
      </c>
      <c r="T54" s="34"/>
      <c r="U54" s="34"/>
      <c r="V54" s="34">
        <v>216300</v>
      </c>
      <c r="W54" s="34">
        <v>0</v>
      </c>
      <c r="X54" s="34">
        <v>0</v>
      </c>
      <c r="Y54" s="34">
        <v>0</v>
      </c>
      <c r="Z54" s="34">
        <v>191400</v>
      </c>
      <c r="AA54" s="34">
        <v>0</v>
      </c>
      <c r="AB54" s="22"/>
      <c r="AC54" s="34">
        <v>169770</v>
      </c>
      <c r="AD54" s="34">
        <v>21630</v>
      </c>
      <c r="AE54" s="22">
        <v>2201421464</v>
      </c>
      <c r="AF54" s="22" t="s">
        <v>221</v>
      </c>
      <c r="AG54" s="34">
        <v>0</v>
      </c>
      <c r="AH54" s="34">
        <v>0</v>
      </c>
      <c r="AI54" s="22"/>
      <c r="AJ54" s="26"/>
      <c r="AK54" s="34">
        <v>0</v>
      </c>
      <c r="AL54" s="22"/>
      <c r="AM54" s="22"/>
      <c r="AN54" s="22"/>
      <c r="AO54" s="26">
        <v>45473</v>
      </c>
    </row>
    <row r="55" spans="1:41" x14ac:dyDescent="0.35">
      <c r="A55" s="22">
        <v>31886736</v>
      </c>
      <c r="B55" s="22" t="s">
        <v>11</v>
      </c>
      <c r="C55" s="22" t="s">
        <v>12</v>
      </c>
      <c r="D55" s="22">
        <v>442</v>
      </c>
      <c r="E55" s="23" t="s">
        <v>64</v>
      </c>
      <c r="F55" s="39" t="s">
        <v>146</v>
      </c>
      <c r="G55" s="26">
        <v>45079</v>
      </c>
      <c r="H55" s="26">
        <v>45079</v>
      </c>
      <c r="I55" s="24">
        <v>45091</v>
      </c>
      <c r="J55" s="34">
        <v>191400</v>
      </c>
      <c r="K55" s="34">
        <v>191400</v>
      </c>
      <c r="L55" s="25" t="s">
        <v>14</v>
      </c>
      <c r="M55" s="25" t="s">
        <v>13</v>
      </c>
      <c r="N55" s="25" t="s">
        <v>15</v>
      </c>
      <c r="O55" s="22" t="s">
        <v>187</v>
      </c>
      <c r="P55" s="22" t="s">
        <v>148</v>
      </c>
      <c r="Q55" s="22" t="s">
        <v>187</v>
      </c>
      <c r="R55" s="34">
        <v>216300</v>
      </c>
      <c r="S55" s="34">
        <v>0</v>
      </c>
      <c r="T55" s="34"/>
      <c r="U55" s="34"/>
      <c r="V55" s="34">
        <v>216300</v>
      </c>
      <c r="W55" s="34">
        <v>0</v>
      </c>
      <c r="X55" s="34">
        <v>0</v>
      </c>
      <c r="Y55" s="34">
        <v>0</v>
      </c>
      <c r="Z55" s="34">
        <v>191400</v>
      </c>
      <c r="AA55" s="34">
        <v>0</v>
      </c>
      <c r="AB55" s="22"/>
      <c r="AC55" s="34">
        <v>169770</v>
      </c>
      <c r="AD55" s="34">
        <v>21630</v>
      </c>
      <c r="AE55" s="22">
        <v>2201421464</v>
      </c>
      <c r="AF55" s="22" t="s">
        <v>221</v>
      </c>
      <c r="AG55" s="34">
        <v>0</v>
      </c>
      <c r="AH55" s="34">
        <v>0</v>
      </c>
      <c r="AI55" s="22"/>
      <c r="AJ55" s="26"/>
      <c r="AK55" s="34">
        <v>0</v>
      </c>
      <c r="AL55" s="22"/>
      <c r="AM55" s="22"/>
      <c r="AN55" s="22"/>
      <c r="AO55" s="26">
        <v>45473</v>
      </c>
    </row>
    <row r="56" spans="1:41" x14ac:dyDescent="0.35">
      <c r="A56" s="22">
        <v>31886736</v>
      </c>
      <c r="B56" s="22" t="s">
        <v>11</v>
      </c>
      <c r="C56" s="22" t="s">
        <v>12</v>
      </c>
      <c r="D56" s="22">
        <v>443</v>
      </c>
      <c r="E56" s="23" t="s">
        <v>65</v>
      </c>
      <c r="F56" s="39" t="s">
        <v>147</v>
      </c>
      <c r="G56" s="26">
        <v>45082</v>
      </c>
      <c r="H56" s="26">
        <v>45082</v>
      </c>
      <c r="I56" s="24">
        <v>45091</v>
      </c>
      <c r="J56" s="34">
        <v>6103700</v>
      </c>
      <c r="K56" s="34">
        <v>6103700</v>
      </c>
      <c r="L56" s="25" t="s">
        <v>14</v>
      </c>
      <c r="M56" s="25" t="s">
        <v>13</v>
      </c>
      <c r="N56" s="25" t="s">
        <v>15</v>
      </c>
      <c r="O56" s="22" t="s">
        <v>187</v>
      </c>
      <c r="P56" s="22" t="s">
        <v>148</v>
      </c>
      <c r="Q56" s="22" t="s">
        <v>187</v>
      </c>
      <c r="R56" s="34">
        <v>6300000</v>
      </c>
      <c r="S56" s="34">
        <v>0</v>
      </c>
      <c r="T56" s="34"/>
      <c r="U56" s="34"/>
      <c r="V56" s="34">
        <v>6300000</v>
      </c>
      <c r="W56" s="34">
        <v>0</v>
      </c>
      <c r="X56" s="34">
        <v>0</v>
      </c>
      <c r="Y56" s="34">
        <v>0</v>
      </c>
      <c r="Z56" s="34">
        <v>6103700</v>
      </c>
      <c r="AA56" s="34">
        <v>0</v>
      </c>
      <c r="AB56" s="22"/>
      <c r="AC56" s="34">
        <v>5473700</v>
      </c>
      <c r="AD56" s="34">
        <v>630000</v>
      </c>
      <c r="AE56" s="22">
        <v>2201421464</v>
      </c>
      <c r="AF56" s="22" t="s">
        <v>221</v>
      </c>
      <c r="AG56" s="34">
        <v>0</v>
      </c>
      <c r="AH56" s="34">
        <v>0</v>
      </c>
      <c r="AI56" s="22"/>
      <c r="AJ56" s="26"/>
      <c r="AK56" s="34">
        <v>0</v>
      </c>
      <c r="AL56" s="22"/>
      <c r="AM56" s="22"/>
      <c r="AN56" s="22"/>
      <c r="AO56" s="26">
        <v>45473</v>
      </c>
    </row>
    <row r="57" spans="1:41" x14ac:dyDescent="0.35">
      <c r="A57" s="22">
        <v>31886736</v>
      </c>
      <c r="B57" s="31" t="s">
        <v>11</v>
      </c>
      <c r="C57" s="31" t="s">
        <v>12</v>
      </c>
      <c r="D57" s="31">
        <v>570</v>
      </c>
      <c r="E57" s="23" t="s">
        <v>66</v>
      </c>
      <c r="F57" s="39" t="s">
        <v>150</v>
      </c>
      <c r="G57" s="26">
        <v>45323</v>
      </c>
      <c r="H57" s="26">
        <v>45323</v>
      </c>
      <c r="I57" s="24">
        <v>45323.507764664355</v>
      </c>
      <c r="J57" s="33">
        <v>1260000</v>
      </c>
      <c r="K57" s="33">
        <v>1260000</v>
      </c>
      <c r="L57" s="25" t="s">
        <v>14</v>
      </c>
      <c r="M57" s="25" t="s">
        <v>13</v>
      </c>
      <c r="N57" s="25" t="s">
        <v>15</v>
      </c>
      <c r="O57" s="22" t="s">
        <v>190</v>
      </c>
      <c r="P57" s="22" t="s">
        <v>148</v>
      </c>
      <c r="Q57" s="22" t="s">
        <v>190</v>
      </c>
      <c r="R57" s="34">
        <v>1260000</v>
      </c>
      <c r="S57" s="34">
        <v>0</v>
      </c>
      <c r="T57" s="34"/>
      <c r="U57" s="34"/>
      <c r="V57" s="34">
        <v>1260000</v>
      </c>
      <c r="W57" s="34">
        <v>0</v>
      </c>
      <c r="X57" s="34">
        <v>0</v>
      </c>
      <c r="Y57" s="34">
        <v>0</v>
      </c>
      <c r="Z57" s="34">
        <v>1260000</v>
      </c>
      <c r="AA57" s="34">
        <v>1260000</v>
      </c>
      <c r="AB57" s="22">
        <v>1222383751</v>
      </c>
      <c r="AC57" s="34">
        <v>0</v>
      </c>
      <c r="AD57" s="34">
        <v>0</v>
      </c>
      <c r="AE57" s="22"/>
      <c r="AF57" s="22"/>
      <c r="AG57" s="34">
        <v>0</v>
      </c>
      <c r="AH57" s="34">
        <v>0</v>
      </c>
      <c r="AI57" s="22"/>
      <c r="AJ57" s="26"/>
      <c r="AK57" s="34">
        <v>0</v>
      </c>
      <c r="AL57" s="22"/>
      <c r="AM57" s="22"/>
      <c r="AN57" s="22"/>
      <c r="AO57" s="26">
        <v>45473</v>
      </c>
    </row>
    <row r="58" spans="1:41" x14ac:dyDescent="0.35">
      <c r="A58" s="22">
        <v>31886736</v>
      </c>
      <c r="B58" s="31" t="s">
        <v>11</v>
      </c>
      <c r="C58" s="31" t="s">
        <v>12</v>
      </c>
      <c r="D58" s="22">
        <v>580</v>
      </c>
      <c r="E58" s="23" t="s">
        <v>67</v>
      </c>
      <c r="F58" s="39" t="s">
        <v>151</v>
      </c>
      <c r="G58" s="26">
        <v>45352</v>
      </c>
      <c r="H58" s="26">
        <v>45352</v>
      </c>
      <c r="I58" s="24">
        <v>45352.646366284724</v>
      </c>
      <c r="J58" s="33">
        <v>1144000</v>
      </c>
      <c r="K58" s="33">
        <v>1144000</v>
      </c>
      <c r="L58" s="25" t="s">
        <v>14</v>
      </c>
      <c r="M58" s="25" t="s">
        <v>13</v>
      </c>
      <c r="N58" s="25" t="s">
        <v>15</v>
      </c>
      <c r="O58" s="22" t="s">
        <v>190</v>
      </c>
      <c r="P58" s="22" t="s">
        <v>148</v>
      </c>
      <c r="Q58" s="22" t="s">
        <v>190</v>
      </c>
      <c r="R58" s="34">
        <v>1440000</v>
      </c>
      <c r="S58" s="34">
        <v>0</v>
      </c>
      <c r="T58" s="34"/>
      <c r="U58" s="34"/>
      <c r="V58" s="34">
        <v>1440000</v>
      </c>
      <c r="W58" s="34">
        <v>0</v>
      </c>
      <c r="X58" s="34">
        <v>0</v>
      </c>
      <c r="Y58" s="34">
        <v>0</v>
      </c>
      <c r="Z58" s="34">
        <v>1440000</v>
      </c>
      <c r="AA58" s="34">
        <v>1440000</v>
      </c>
      <c r="AB58" s="22">
        <v>1222432546</v>
      </c>
      <c r="AC58" s="34">
        <v>0</v>
      </c>
      <c r="AD58" s="34">
        <v>0</v>
      </c>
      <c r="AE58" s="22"/>
      <c r="AF58" s="22"/>
      <c r="AG58" s="34">
        <v>0</v>
      </c>
      <c r="AH58" s="34">
        <v>0</v>
      </c>
      <c r="AI58" s="22"/>
      <c r="AJ58" s="26"/>
      <c r="AK58" s="34">
        <v>0</v>
      </c>
      <c r="AL58" s="22"/>
      <c r="AM58" s="22"/>
      <c r="AN58" s="22"/>
      <c r="AO58" s="26">
        <v>45473</v>
      </c>
    </row>
    <row r="59" spans="1:41" x14ac:dyDescent="0.35">
      <c r="A59" s="22">
        <v>31886736</v>
      </c>
      <c r="B59" s="31" t="s">
        <v>11</v>
      </c>
      <c r="C59" s="31" t="s">
        <v>12</v>
      </c>
      <c r="D59" s="31">
        <v>588</v>
      </c>
      <c r="E59" s="23" t="s">
        <v>68</v>
      </c>
      <c r="F59" s="39" t="s">
        <v>152</v>
      </c>
      <c r="G59" s="26">
        <v>45386</v>
      </c>
      <c r="H59" s="26">
        <v>45386</v>
      </c>
      <c r="I59" s="24">
        <v>45386.616825925928</v>
      </c>
      <c r="J59" s="33">
        <v>3757620</v>
      </c>
      <c r="K59" s="33">
        <v>3757620</v>
      </c>
      <c r="L59" s="25" t="s">
        <v>14</v>
      </c>
      <c r="M59" s="25" t="s">
        <v>13</v>
      </c>
      <c r="N59" s="25" t="s">
        <v>15</v>
      </c>
      <c r="O59" s="22" t="s">
        <v>187</v>
      </c>
      <c r="P59" s="22" t="s">
        <v>148</v>
      </c>
      <c r="Q59" s="22" t="s">
        <v>187</v>
      </c>
      <c r="R59" s="34">
        <v>216300</v>
      </c>
      <c r="S59" s="34">
        <v>0</v>
      </c>
      <c r="T59" s="34"/>
      <c r="U59" s="34"/>
      <c r="V59" s="34">
        <v>216300</v>
      </c>
      <c r="W59" s="34">
        <v>0</v>
      </c>
      <c r="X59" s="34">
        <v>0</v>
      </c>
      <c r="Y59" s="34">
        <v>0</v>
      </c>
      <c r="Z59" s="34">
        <v>178880</v>
      </c>
      <c r="AA59" s="34">
        <v>0</v>
      </c>
      <c r="AB59" s="22"/>
      <c r="AC59" s="34">
        <v>178880</v>
      </c>
      <c r="AD59" s="34">
        <v>0</v>
      </c>
      <c r="AE59" s="22">
        <v>2201510162</v>
      </c>
      <c r="AF59" s="22" t="s">
        <v>222</v>
      </c>
      <c r="AG59" s="34">
        <v>0</v>
      </c>
      <c r="AH59" s="34">
        <v>0</v>
      </c>
      <c r="AI59" s="22"/>
      <c r="AJ59" s="26"/>
      <c r="AK59" s="34">
        <v>0</v>
      </c>
      <c r="AL59" s="22"/>
      <c r="AM59" s="22"/>
      <c r="AN59" s="22"/>
      <c r="AO59" s="26">
        <v>45473</v>
      </c>
    </row>
    <row r="60" spans="1:41" x14ac:dyDescent="0.35">
      <c r="A60" s="22">
        <v>31886736</v>
      </c>
      <c r="B60" s="31" t="s">
        <v>11</v>
      </c>
      <c r="C60" s="31" t="s">
        <v>12</v>
      </c>
      <c r="D60" s="31">
        <v>589</v>
      </c>
      <c r="E60" s="23" t="s">
        <v>69</v>
      </c>
      <c r="F60" s="39" t="s">
        <v>153</v>
      </c>
      <c r="G60" s="26">
        <v>45386</v>
      </c>
      <c r="H60" s="26">
        <v>45386</v>
      </c>
      <c r="I60" s="24">
        <v>45386.618048923614</v>
      </c>
      <c r="J60" s="33">
        <v>4404500</v>
      </c>
      <c r="K60" s="33">
        <v>4404500</v>
      </c>
      <c r="L60" s="25" t="s">
        <v>14</v>
      </c>
      <c r="M60" s="25" t="s">
        <v>13</v>
      </c>
      <c r="N60" s="25" t="s">
        <v>15</v>
      </c>
      <c r="O60" s="22" t="s">
        <v>187</v>
      </c>
      <c r="P60" s="22" t="s">
        <v>148</v>
      </c>
      <c r="Q60" s="22" t="s">
        <v>187</v>
      </c>
      <c r="R60" s="34">
        <v>4680000</v>
      </c>
      <c r="S60" s="34">
        <v>0</v>
      </c>
      <c r="T60" s="34"/>
      <c r="U60" s="34"/>
      <c r="V60" s="34">
        <v>4680000</v>
      </c>
      <c r="W60" s="34">
        <v>0</v>
      </c>
      <c r="X60" s="34">
        <v>0</v>
      </c>
      <c r="Y60" s="34">
        <v>0</v>
      </c>
      <c r="Z60" s="34">
        <v>4404500</v>
      </c>
      <c r="AA60" s="34">
        <v>0</v>
      </c>
      <c r="AB60" s="22"/>
      <c r="AC60" s="34">
        <v>4404500</v>
      </c>
      <c r="AD60" s="34">
        <v>0</v>
      </c>
      <c r="AE60" s="22">
        <v>2201510162</v>
      </c>
      <c r="AF60" s="22" t="s">
        <v>222</v>
      </c>
      <c r="AG60" s="34">
        <v>0</v>
      </c>
      <c r="AH60" s="34">
        <v>0</v>
      </c>
      <c r="AI60" s="22"/>
      <c r="AJ60" s="26"/>
      <c r="AK60" s="34">
        <v>0</v>
      </c>
      <c r="AL60" s="22"/>
      <c r="AM60" s="22"/>
      <c r="AN60" s="22"/>
      <c r="AO60" s="26">
        <v>45473</v>
      </c>
    </row>
    <row r="61" spans="1:41" x14ac:dyDescent="0.35">
      <c r="A61" s="22">
        <v>31886736</v>
      </c>
      <c r="B61" s="31" t="s">
        <v>11</v>
      </c>
      <c r="C61" s="31" t="s">
        <v>12</v>
      </c>
      <c r="D61" s="31">
        <v>590</v>
      </c>
      <c r="E61" s="23" t="s">
        <v>70</v>
      </c>
      <c r="F61" s="39" t="s">
        <v>154</v>
      </c>
      <c r="G61" s="26">
        <v>45386</v>
      </c>
      <c r="H61" s="26">
        <v>45386</v>
      </c>
      <c r="I61" s="24">
        <v>45386.625483877317</v>
      </c>
      <c r="J61" s="33">
        <v>191425</v>
      </c>
      <c r="K61" s="33">
        <v>191425</v>
      </c>
      <c r="L61" s="25" t="s">
        <v>14</v>
      </c>
      <c r="M61" s="25" t="s">
        <v>13</v>
      </c>
      <c r="N61" s="25" t="s">
        <v>15</v>
      </c>
      <c r="O61" s="22" t="s">
        <v>187</v>
      </c>
      <c r="P61" s="22" t="s">
        <v>148</v>
      </c>
      <c r="Q61" s="22" t="s">
        <v>187</v>
      </c>
      <c r="R61" s="34">
        <v>216300</v>
      </c>
      <c r="S61" s="34">
        <v>0</v>
      </c>
      <c r="T61" s="34"/>
      <c r="U61" s="34"/>
      <c r="V61" s="34">
        <v>216300</v>
      </c>
      <c r="W61" s="34">
        <v>0</v>
      </c>
      <c r="X61" s="34">
        <v>0</v>
      </c>
      <c r="Y61" s="34">
        <v>0</v>
      </c>
      <c r="Z61" s="34">
        <v>191425</v>
      </c>
      <c r="AA61" s="34">
        <v>0</v>
      </c>
      <c r="AB61" s="22"/>
      <c r="AC61" s="34">
        <v>191425</v>
      </c>
      <c r="AD61" s="34">
        <v>0</v>
      </c>
      <c r="AE61" s="22">
        <v>2201510162</v>
      </c>
      <c r="AF61" s="22" t="s">
        <v>222</v>
      </c>
      <c r="AG61" s="34">
        <v>0</v>
      </c>
      <c r="AH61" s="34">
        <v>0</v>
      </c>
      <c r="AI61" s="22"/>
      <c r="AJ61" s="26"/>
      <c r="AK61" s="34">
        <v>0</v>
      </c>
      <c r="AL61" s="22"/>
      <c r="AM61" s="22"/>
      <c r="AN61" s="22"/>
      <c r="AO61" s="26">
        <v>45473</v>
      </c>
    </row>
    <row r="62" spans="1:41" x14ac:dyDescent="0.35">
      <c r="A62" s="22">
        <v>31886736</v>
      </c>
      <c r="B62" s="31" t="s">
        <v>11</v>
      </c>
      <c r="C62" s="31" t="s">
        <v>12</v>
      </c>
      <c r="D62" s="31">
        <v>591</v>
      </c>
      <c r="E62" s="23" t="s">
        <v>71</v>
      </c>
      <c r="F62" s="39" t="s">
        <v>155</v>
      </c>
      <c r="G62" s="26">
        <v>45386</v>
      </c>
      <c r="H62" s="26">
        <v>45386</v>
      </c>
      <c r="I62" s="24">
        <v>45386.620516319446</v>
      </c>
      <c r="J62" s="33">
        <v>216300</v>
      </c>
      <c r="K62" s="33">
        <v>216300</v>
      </c>
      <c r="L62" s="25" t="s">
        <v>14</v>
      </c>
      <c r="M62" s="25" t="s">
        <v>13</v>
      </c>
      <c r="N62" s="25" t="s">
        <v>15</v>
      </c>
      <c r="O62" s="22" t="s">
        <v>190</v>
      </c>
      <c r="P62" s="22" t="s">
        <v>148</v>
      </c>
      <c r="Q62" s="22" t="s">
        <v>190</v>
      </c>
      <c r="R62" s="34">
        <v>216300</v>
      </c>
      <c r="S62" s="34">
        <v>0</v>
      </c>
      <c r="T62" s="34"/>
      <c r="U62" s="34"/>
      <c r="V62" s="34">
        <v>216300</v>
      </c>
      <c r="W62" s="34">
        <v>0</v>
      </c>
      <c r="X62" s="34">
        <v>0</v>
      </c>
      <c r="Y62" s="34">
        <v>0</v>
      </c>
      <c r="Z62" s="34">
        <v>216300</v>
      </c>
      <c r="AA62" s="34">
        <v>216300</v>
      </c>
      <c r="AB62" s="22">
        <v>1222433009</v>
      </c>
      <c r="AC62" s="34">
        <v>0</v>
      </c>
      <c r="AD62" s="34">
        <v>0</v>
      </c>
      <c r="AE62" s="22"/>
      <c r="AF62" s="22"/>
      <c r="AG62" s="34">
        <v>0</v>
      </c>
      <c r="AH62" s="34">
        <v>0</v>
      </c>
      <c r="AI62" s="22"/>
      <c r="AJ62" s="26"/>
      <c r="AK62" s="34">
        <v>0</v>
      </c>
      <c r="AL62" s="22"/>
      <c r="AM62" s="22"/>
      <c r="AN62" s="22"/>
      <c r="AO62" s="26">
        <v>45473</v>
      </c>
    </row>
    <row r="63" spans="1:41" x14ac:dyDescent="0.35">
      <c r="A63" s="22">
        <v>31886736</v>
      </c>
      <c r="B63" s="31" t="s">
        <v>11</v>
      </c>
      <c r="C63" s="31" t="s">
        <v>12</v>
      </c>
      <c r="D63" s="31">
        <v>592</v>
      </c>
      <c r="E63" s="23" t="s">
        <v>72</v>
      </c>
      <c r="F63" s="39" t="s">
        <v>156</v>
      </c>
      <c r="G63" s="26">
        <v>45386</v>
      </c>
      <c r="H63" s="26">
        <v>45386</v>
      </c>
      <c r="I63" s="24">
        <v>45386.621571145835</v>
      </c>
      <c r="J63" s="33">
        <v>990000</v>
      </c>
      <c r="K63" s="33">
        <v>990000</v>
      </c>
      <c r="L63" s="25" t="s">
        <v>14</v>
      </c>
      <c r="M63" s="25" t="s">
        <v>13</v>
      </c>
      <c r="N63" s="25" t="s">
        <v>15</v>
      </c>
      <c r="O63" s="22" t="s">
        <v>190</v>
      </c>
      <c r="P63" s="22" t="s">
        <v>148</v>
      </c>
      <c r="Q63" s="22" t="s">
        <v>190</v>
      </c>
      <c r="R63" s="34">
        <v>900000</v>
      </c>
      <c r="S63" s="34">
        <v>0</v>
      </c>
      <c r="T63" s="34"/>
      <c r="U63" s="34"/>
      <c r="V63" s="34">
        <v>900000</v>
      </c>
      <c r="W63" s="34">
        <v>0</v>
      </c>
      <c r="X63" s="34">
        <v>0</v>
      </c>
      <c r="Y63" s="34">
        <v>0</v>
      </c>
      <c r="Z63" s="34">
        <v>900000</v>
      </c>
      <c r="AA63" s="34">
        <v>900000</v>
      </c>
      <c r="AB63" s="22">
        <v>1222433010</v>
      </c>
      <c r="AC63" s="34">
        <v>0</v>
      </c>
      <c r="AD63" s="34">
        <v>0</v>
      </c>
      <c r="AE63" s="22"/>
      <c r="AF63" s="22"/>
      <c r="AG63" s="34">
        <v>0</v>
      </c>
      <c r="AH63" s="34">
        <v>0</v>
      </c>
      <c r="AI63" s="22"/>
      <c r="AJ63" s="26"/>
      <c r="AK63" s="34">
        <v>0</v>
      </c>
      <c r="AL63" s="22"/>
      <c r="AM63" s="22"/>
      <c r="AN63" s="22"/>
      <c r="AO63" s="26">
        <v>45473</v>
      </c>
    </row>
    <row r="64" spans="1:41" x14ac:dyDescent="0.35">
      <c r="A64" s="22">
        <v>31886736</v>
      </c>
      <c r="B64" s="31" t="s">
        <v>11</v>
      </c>
      <c r="C64" s="31" t="s">
        <v>12</v>
      </c>
      <c r="D64" s="31">
        <v>597</v>
      </c>
      <c r="E64" s="23" t="s">
        <v>73</v>
      </c>
      <c r="F64" s="39" t="s">
        <v>157</v>
      </c>
      <c r="G64" s="26">
        <v>45418</v>
      </c>
      <c r="H64" s="26">
        <v>45422</v>
      </c>
      <c r="I64" s="24">
        <v>45422.617203784721</v>
      </c>
      <c r="J64" s="33">
        <v>2430000</v>
      </c>
      <c r="K64" s="33">
        <v>2430000</v>
      </c>
      <c r="L64" s="25" t="s">
        <v>14</v>
      </c>
      <c r="M64" s="25" t="s">
        <v>13</v>
      </c>
      <c r="N64" s="25" t="s">
        <v>15</v>
      </c>
      <c r="O64" s="22" t="s">
        <v>190</v>
      </c>
      <c r="P64" s="22" t="s">
        <v>148</v>
      </c>
      <c r="Q64" s="22" t="s">
        <v>190</v>
      </c>
      <c r="R64" s="34">
        <v>2430000</v>
      </c>
      <c r="S64" s="34">
        <v>0</v>
      </c>
      <c r="T64" s="34"/>
      <c r="U64" s="34"/>
      <c r="V64" s="34">
        <v>2430000</v>
      </c>
      <c r="W64" s="34">
        <v>0</v>
      </c>
      <c r="X64" s="34">
        <v>0</v>
      </c>
      <c r="Y64" s="34">
        <v>0</v>
      </c>
      <c r="Z64" s="34">
        <v>2430000</v>
      </c>
      <c r="AA64" s="34">
        <v>2430000</v>
      </c>
      <c r="AB64" s="22">
        <v>1222452796</v>
      </c>
      <c r="AC64" s="34">
        <v>0</v>
      </c>
      <c r="AD64" s="34">
        <v>0</v>
      </c>
      <c r="AE64" s="22"/>
      <c r="AF64" s="22"/>
      <c r="AG64" s="34">
        <v>0</v>
      </c>
      <c r="AH64" s="34">
        <v>0</v>
      </c>
      <c r="AI64" s="22"/>
      <c r="AJ64" s="26"/>
      <c r="AK64" s="34">
        <v>0</v>
      </c>
      <c r="AL64" s="22"/>
      <c r="AM64" s="22"/>
      <c r="AN64" s="22"/>
      <c r="AO64" s="26">
        <v>45473</v>
      </c>
    </row>
    <row r="65" spans="1:41" x14ac:dyDescent="0.35">
      <c r="A65" s="22">
        <v>31886736</v>
      </c>
      <c r="B65" s="31" t="s">
        <v>11</v>
      </c>
      <c r="C65" s="31" t="s">
        <v>12</v>
      </c>
      <c r="D65" s="31">
        <v>599</v>
      </c>
      <c r="E65" s="23" t="s">
        <v>74</v>
      </c>
      <c r="F65" s="39" t="s">
        <v>158</v>
      </c>
      <c r="G65" s="26">
        <v>45419</v>
      </c>
      <c r="H65" s="26">
        <v>45447</v>
      </c>
      <c r="I65" s="24">
        <v>45447.291666666664</v>
      </c>
      <c r="J65" s="33">
        <v>5575300</v>
      </c>
      <c r="K65" s="33">
        <v>5575300</v>
      </c>
      <c r="L65" s="25" t="s">
        <v>14</v>
      </c>
      <c r="M65" s="25" t="s">
        <v>13</v>
      </c>
      <c r="N65" s="25" t="s">
        <v>15</v>
      </c>
      <c r="O65" s="22" t="s">
        <v>190</v>
      </c>
      <c r="P65" s="22" t="s">
        <v>148</v>
      </c>
      <c r="Q65" s="22" t="s">
        <v>190</v>
      </c>
      <c r="R65" s="34">
        <v>5850000</v>
      </c>
      <c r="S65" s="34">
        <v>0</v>
      </c>
      <c r="T65" s="34"/>
      <c r="U65" s="34"/>
      <c r="V65" s="34">
        <v>5850000</v>
      </c>
      <c r="W65" s="34">
        <v>0</v>
      </c>
      <c r="X65" s="34">
        <v>0</v>
      </c>
      <c r="Y65" s="34">
        <v>0</v>
      </c>
      <c r="Z65" s="34">
        <v>5850000</v>
      </c>
      <c r="AA65" s="34">
        <v>5850000</v>
      </c>
      <c r="AB65" s="22">
        <v>1222475030</v>
      </c>
      <c r="AC65" s="34">
        <v>0</v>
      </c>
      <c r="AD65" s="34">
        <v>0</v>
      </c>
      <c r="AE65" s="22"/>
      <c r="AF65" s="22"/>
      <c r="AG65" s="34">
        <v>0</v>
      </c>
      <c r="AH65" s="34">
        <v>0</v>
      </c>
      <c r="AI65" s="22"/>
      <c r="AJ65" s="26"/>
      <c r="AK65" s="34">
        <v>0</v>
      </c>
      <c r="AL65" s="22"/>
      <c r="AM65" s="22"/>
      <c r="AN65" s="22"/>
      <c r="AO65" s="26">
        <v>45473</v>
      </c>
    </row>
    <row r="66" spans="1:41" x14ac:dyDescent="0.35">
      <c r="A66" s="22">
        <v>31886736</v>
      </c>
      <c r="B66" s="31" t="s">
        <v>11</v>
      </c>
      <c r="C66" s="31" t="s">
        <v>12</v>
      </c>
      <c r="D66" s="31">
        <v>600</v>
      </c>
      <c r="E66" s="23" t="s">
        <v>75</v>
      </c>
      <c r="F66" s="39" t="s">
        <v>159</v>
      </c>
      <c r="G66" s="26">
        <v>45419</v>
      </c>
      <c r="H66" s="26">
        <v>45422</v>
      </c>
      <c r="I66" s="24">
        <v>45422.61702341435</v>
      </c>
      <c r="J66" s="33">
        <v>191425</v>
      </c>
      <c r="K66" s="33">
        <v>191425</v>
      </c>
      <c r="L66" s="25" t="s">
        <v>14</v>
      </c>
      <c r="M66" s="25" t="s">
        <v>13</v>
      </c>
      <c r="N66" s="25" t="s">
        <v>15</v>
      </c>
      <c r="O66" s="22" t="s">
        <v>190</v>
      </c>
      <c r="P66" s="22" t="s">
        <v>148</v>
      </c>
      <c r="Q66" s="22" t="s">
        <v>190</v>
      </c>
      <c r="R66" s="34">
        <v>216300</v>
      </c>
      <c r="S66" s="34">
        <v>0</v>
      </c>
      <c r="T66" s="34"/>
      <c r="U66" s="34"/>
      <c r="V66" s="34">
        <v>216300</v>
      </c>
      <c r="W66" s="34">
        <v>0</v>
      </c>
      <c r="X66" s="34">
        <v>0</v>
      </c>
      <c r="Y66" s="34">
        <v>0</v>
      </c>
      <c r="Z66" s="34">
        <v>191425</v>
      </c>
      <c r="AA66" s="34">
        <v>191425</v>
      </c>
      <c r="AB66" s="22">
        <v>1222459475</v>
      </c>
      <c r="AC66" s="34">
        <v>0</v>
      </c>
      <c r="AD66" s="34">
        <v>0</v>
      </c>
      <c r="AE66" s="22"/>
      <c r="AF66" s="22"/>
      <c r="AG66" s="34">
        <v>0</v>
      </c>
      <c r="AH66" s="34">
        <v>0</v>
      </c>
      <c r="AI66" s="22"/>
      <c r="AJ66" s="26"/>
      <c r="AK66" s="34">
        <v>0</v>
      </c>
      <c r="AL66" s="22"/>
      <c r="AM66" s="22"/>
      <c r="AN66" s="22"/>
      <c r="AO66" s="26">
        <v>45473</v>
      </c>
    </row>
    <row r="67" spans="1:41" x14ac:dyDescent="0.35">
      <c r="A67" s="22">
        <v>31886736</v>
      </c>
      <c r="B67" s="31" t="s">
        <v>11</v>
      </c>
      <c r="C67" s="31" t="s">
        <v>12</v>
      </c>
      <c r="D67" s="31">
        <v>601</v>
      </c>
      <c r="E67" s="23" t="s">
        <v>76</v>
      </c>
      <c r="F67" s="39" t="s">
        <v>160</v>
      </c>
      <c r="G67" s="26">
        <v>45422</v>
      </c>
      <c r="H67" s="26">
        <v>45422</v>
      </c>
      <c r="I67" s="24">
        <v>45422.667977395831</v>
      </c>
      <c r="J67" s="33">
        <v>226600</v>
      </c>
      <c r="K67" s="33">
        <v>113814</v>
      </c>
      <c r="L67" s="25" t="s">
        <v>14</v>
      </c>
      <c r="M67" s="25" t="s">
        <v>13</v>
      </c>
      <c r="N67" s="25" t="s">
        <v>15</v>
      </c>
      <c r="O67" s="22" t="s">
        <v>190</v>
      </c>
      <c r="P67" s="22" t="s">
        <v>148</v>
      </c>
      <c r="Q67" s="22" t="s">
        <v>190</v>
      </c>
      <c r="R67" s="34">
        <v>226600</v>
      </c>
      <c r="S67" s="34">
        <v>0</v>
      </c>
      <c r="T67" s="34"/>
      <c r="U67" s="34"/>
      <c r="V67" s="34">
        <v>226600</v>
      </c>
      <c r="W67" s="34">
        <v>0</v>
      </c>
      <c r="X67" s="34">
        <v>0</v>
      </c>
      <c r="Y67" s="34">
        <v>0</v>
      </c>
      <c r="Z67" s="34">
        <v>226600</v>
      </c>
      <c r="AA67" s="34">
        <v>136474</v>
      </c>
      <c r="AB67" s="22">
        <v>1222459474</v>
      </c>
      <c r="AC67" s="34">
        <v>90126</v>
      </c>
      <c r="AD67" s="34">
        <v>0</v>
      </c>
      <c r="AE67" s="22">
        <v>2201515364</v>
      </c>
      <c r="AF67" s="22" t="s">
        <v>223</v>
      </c>
      <c r="AG67" s="34">
        <v>0</v>
      </c>
      <c r="AH67" s="34">
        <v>0</v>
      </c>
      <c r="AI67" s="22"/>
      <c r="AJ67" s="26"/>
      <c r="AK67" s="34">
        <v>0</v>
      </c>
      <c r="AL67" s="22"/>
      <c r="AM67" s="22"/>
      <c r="AN67" s="22"/>
      <c r="AO67" s="26">
        <v>45473</v>
      </c>
    </row>
    <row r="68" spans="1:41" x14ac:dyDescent="0.35">
      <c r="A68" s="22">
        <v>31886736</v>
      </c>
      <c r="B68" s="31" t="s">
        <v>11</v>
      </c>
      <c r="C68" s="31" t="s">
        <v>12</v>
      </c>
      <c r="D68" s="22">
        <v>602</v>
      </c>
      <c r="E68" s="23" t="s">
        <v>77</v>
      </c>
      <c r="F68" s="39" t="s">
        <v>161</v>
      </c>
      <c r="G68" s="26">
        <v>45426</v>
      </c>
      <c r="H68" s="26">
        <v>45426</v>
      </c>
      <c r="I68" s="24">
        <v>45426.390752199077</v>
      </c>
      <c r="J68" s="34">
        <v>199100</v>
      </c>
      <c r="K68" s="34">
        <v>199100</v>
      </c>
      <c r="L68" s="25" t="s">
        <v>14</v>
      </c>
      <c r="M68" s="25" t="s">
        <v>13</v>
      </c>
      <c r="N68" s="25" t="s">
        <v>15</v>
      </c>
      <c r="O68" s="22" t="s">
        <v>190</v>
      </c>
      <c r="P68" s="22" t="s">
        <v>148</v>
      </c>
      <c r="Q68" s="22" t="s">
        <v>190</v>
      </c>
      <c r="R68" s="34">
        <v>216300</v>
      </c>
      <c r="S68" s="34">
        <v>0</v>
      </c>
      <c r="T68" s="34"/>
      <c r="U68" s="34"/>
      <c r="V68" s="34">
        <v>216300</v>
      </c>
      <c r="W68" s="34">
        <v>0</v>
      </c>
      <c r="X68" s="34">
        <v>0</v>
      </c>
      <c r="Y68" s="34">
        <v>0</v>
      </c>
      <c r="Z68" s="34">
        <v>199100</v>
      </c>
      <c r="AA68" s="34">
        <v>199100</v>
      </c>
      <c r="AB68" s="22">
        <v>1222459473</v>
      </c>
      <c r="AC68" s="34">
        <v>0</v>
      </c>
      <c r="AD68" s="34">
        <v>0</v>
      </c>
      <c r="AE68" s="22"/>
      <c r="AF68" s="22"/>
      <c r="AG68" s="34">
        <v>0</v>
      </c>
      <c r="AH68" s="34">
        <v>0</v>
      </c>
      <c r="AI68" s="22"/>
      <c r="AJ68" s="26"/>
      <c r="AK68" s="34">
        <v>0</v>
      </c>
      <c r="AL68" s="22"/>
      <c r="AM68" s="22"/>
      <c r="AN68" s="22"/>
      <c r="AO68" s="26">
        <v>45473</v>
      </c>
    </row>
    <row r="69" spans="1:41" x14ac:dyDescent="0.35">
      <c r="A69" s="22">
        <v>31886736</v>
      </c>
      <c r="B69" s="31" t="s">
        <v>11</v>
      </c>
      <c r="C69" s="31" t="s">
        <v>12</v>
      </c>
      <c r="D69" s="22">
        <v>603</v>
      </c>
      <c r="E69" s="23" t="s">
        <v>78</v>
      </c>
      <c r="F69" s="39" t="s">
        <v>162</v>
      </c>
      <c r="G69" s="26">
        <v>45426</v>
      </c>
      <c r="H69" s="26">
        <v>45426</v>
      </c>
      <c r="I69" s="24">
        <v>45426.496274849538</v>
      </c>
      <c r="J69" s="34">
        <v>85600</v>
      </c>
      <c r="K69" s="33">
        <v>33110</v>
      </c>
      <c r="L69" s="25" t="s">
        <v>14</v>
      </c>
      <c r="M69" s="25" t="s">
        <v>13</v>
      </c>
      <c r="N69" s="25" t="s">
        <v>15</v>
      </c>
      <c r="O69" s="22" t="s">
        <v>190</v>
      </c>
      <c r="P69" s="22" t="s">
        <v>148</v>
      </c>
      <c r="Q69" s="22" t="s">
        <v>190</v>
      </c>
      <c r="R69" s="34">
        <v>90000</v>
      </c>
      <c r="S69" s="34">
        <v>0</v>
      </c>
      <c r="T69" s="34"/>
      <c r="U69" s="34"/>
      <c r="V69" s="34">
        <v>90000</v>
      </c>
      <c r="W69" s="34">
        <v>0</v>
      </c>
      <c r="X69" s="34">
        <v>0</v>
      </c>
      <c r="Y69" s="34">
        <v>0</v>
      </c>
      <c r="Z69" s="34">
        <v>85600</v>
      </c>
      <c r="AA69" s="34">
        <v>42110</v>
      </c>
      <c r="AB69" s="22">
        <v>1222459472</v>
      </c>
      <c r="AC69" s="34">
        <v>43490</v>
      </c>
      <c r="AD69" s="34">
        <v>0</v>
      </c>
      <c r="AE69" s="22">
        <v>2201515364</v>
      </c>
      <c r="AF69" s="22" t="s">
        <v>223</v>
      </c>
      <c r="AG69" s="34">
        <v>0</v>
      </c>
      <c r="AH69" s="34">
        <v>0</v>
      </c>
      <c r="AI69" s="22"/>
      <c r="AJ69" s="26"/>
      <c r="AK69" s="34">
        <v>0</v>
      </c>
      <c r="AL69" s="22"/>
      <c r="AM69" s="22"/>
      <c r="AN69" s="22"/>
      <c r="AO69" s="26">
        <v>45473</v>
      </c>
    </row>
    <row r="70" spans="1:41" x14ac:dyDescent="0.35">
      <c r="A70" s="22">
        <v>31886736</v>
      </c>
      <c r="B70" s="31" t="s">
        <v>11</v>
      </c>
      <c r="C70" s="31" t="s">
        <v>12</v>
      </c>
      <c r="D70" s="22">
        <v>605</v>
      </c>
      <c r="E70" s="23" t="s">
        <v>79</v>
      </c>
      <c r="F70" s="39" t="s">
        <v>163</v>
      </c>
      <c r="G70" s="26">
        <v>45444</v>
      </c>
      <c r="H70" s="26">
        <v>45446</v>
      </c>
      <c r="I70" s="24">
        <v>45447.291666666664</v>
      </c>
      <c r="J70" s="34">
        <v>226600</v>
      </c>
      <c r="K70" s="34">
        <v>226600</v>
      </c>
      <c r="L70" s="25" t="s">
        <v>14</v>
      </c>
      <c r="M70" s="25" t="s">
        <v>13</v>
      </c>
      <c r="N70" s="25" t="s">
        <v>15</v>
      </c>
      <c r="O70" s="22" t="s">
        <v>190</v>
      </c>
      <c r="P70" s="22" t="s">
        <v>148</v>
      </c>
      <c r="Q70" s="22" t="s">
        <v>190</v>
      </c>
      <c r="R70" s="34">
        <v>226600</v>
      </c>
      <c r="S70" s="34">
        <v>0</v>
      </c>
      <c r="T70" s="34"/>
      <c r="U70" s="34"/>
      <c r="V70" s="34">
        <v>226600</v>
      </c>
      <c r="W70" s="34">
        <v>0</v>
      </c>
      <c r="X70" s="34">
        <v>0</v>
      </c>
      <c r="Y70" s="34">
        <v>0</v>
      </c>
      <c r="Z70" s="34">
        <v>226600</v>
      </c>
      <c r="AA70" s="34">
        <v>136474</v>
      </c>
      <c r="AB70" s="22">
        <v>1222475026</v>
      </c>
      <c r="AC70" s="34">
        <v>90126</v>
      </c>
      <c r="AD70" s="34">
        <v>0</v>
      </c>
      <c r="AE70" s="56">
        <v>2201529819</v>
      </c>
      <c r="AF70" s="56" t="s">
        <v>225</v>
      </c>
      <c r="AG70" s="34">
        <v>0</v>
      </c>
      <c r="AH70" s="34">
        <v>0</v>
      </c>
      <c r="AI70" s="22"/>
      <c r="AJ70" s="26"/>
      <c r="AK70" s="34">
        <v>0</v>
      </c>
      <c r="AL70" s="22"/>
      <c r="AM70" s="22"/>
      <c r="AN70" s="22"/>
      <c r="AO70" s="26">
        <v>45473</v>
      </c>
    </row>
    <row r="71" spans="1:41" x14ac:dyDescent="0.35">
      <c r="A71" s="22">
        <v>31886736</v>
      </c>
      <c r="B71" s="31" t="s">
        <v>11</v>
      </c>
      <c r="C71" s="31" t="s">
        <v>12</v>
      </c>
      <c r="D71" s="22">
        <v>606</v>
      </c>
      <c r="E71" s="23" t="s">
        <v>80</v>
      </c>
      <c r="F71" s="39" t="s">
        <v>164</v>
      </c>
      <c r="G71" s="26">
        <v>45444</v>
      </c>
      <c r="H71" s="26">
        <v>45446</v>
      </c>
      <c r="I71" s="24">
        <v>45447.291666666664</v>
      </c>
      <c r="J71" s="34">
        <v>222200</v>
      </c>
      <c r="K71" s="34">
        <v>222200</v>
      </c>
      <c r="L71" s="25" t="s">
        <v>14</v>
      </c>
      <c r="M71" s="25" t="s">
        <v>13</v>
      </c>
      <c r="N71" s="25" t="s">
        <v>15</v>
      </c>
      <c r="O71" s="22" t="s">
        <v>190</v>
      </c>
      <c r="P71" s="22" t="s">
        <v>148</v>
      </c>
      <c r="Q71" s="22" t="s">
        <v>190</v>
      </c>
      <c r="R71" s="34">
        <v>226600</v>
      </c>
      <c r="S71" s="34">
        <v>0</v>
      </c>
      <c r="T71" s="34"/>
      <c r="U71" s="34"/>
      <c r="V71" s="34">
        <v>226600</v>
      </c>
      <c r="W71" s="34">
        <v>0</v>
      </c>
      <c r="X71" s="34">
        <v>0</v>
      </c>
      <c r="Y71" s="34">
        <v>0</v>
      </c>
      <c r="Z71" s="34">
        <v>226600</v>
      </c>
      <c r="AA71" s="34">
        <v>136474</v>
      </c>
      <c r="AB71" s="22">
        <v>1222475027</v>
      </c>
      <c r="AC71" s="34">
        <v>90126</v>
      </c>
      <c r="AD71" s="34">
        <v>0</v>
      </c>
      <c r="AE71" s="56">
        <v>2201529819</v>
      </c>
      <c r="AF71" s="56" t="s">
        <v>225</v>
      </c>
      <c r="AG71" s="34">
        <v>0</v>
      </c>
      <c r="AH71" s="34">
        <v>0</v>
      </c>
      <c r="AI71" s="22"/>
      <c r="AJ71" s="26"/>
      <c r="AK71" s="34">
        <v>0</v>
      </c>
      <c r="AL71" s="22"/>
      <c r="AM71" s="22"/>
      <c r="AN71" s="22"/>
      <c r="AO71" s="26">
        <v>45473</v>
      </c>
    </row>
    <row r="72" spans="1:41" x14ac:dyDescent="0.35">
      <c r="A72" s="22">
        <v>31886736</v>
      </c>
      <c r="B72" s="31" t="s">
        <v>11</v>
      </c>
      <c r="C72" s="31" t="s">
        <v>12</v>
      </c>
      <c r="D72" s="31">
        <v>607</v>
      </c>
      <c r="E72" s="23" t="s">
        <v>81</v>
      </c>
      <c r="F72" s="39" t="s">
        <v>165</v>
      </c>
      <c r="G72" s="26">
        <v>45444</v>
      </c>
      <c r="H72" s="26">
        <v>45446</v>
      </c>
      <c r="I72" s="24">
        <v>45447.291666666664</v>
      </c>
      <c r="J72" s="34">
        <v>1350000</v>
      </c>
      <c r="K72" s="34">
        <v>1350000</v>
      </c>
      <c r="L72" s="25" t="s">
        <v>14</v>
      </c>
      <c r="M72" s="25" t="s">
        <v>13</v>
      </c>
      <c r="N72" s="25" t="s">
        <v>15</v>
      </c>
      <c r="O72" s="22" t="s">
        <v>190</v>
      </c>
      <c r="P72" s="22" t="s">
        <v>148</v>
      </c>
      <c r="Q72" s="22" t="s">
        <v>190</v>
      </c>
      <c r="R72" s="34">
        <v>1350000</v>
      </c>
      <c r="S72" s="34">
        <v>0</v>
      </c>
      <c r="T72" s="34"/>
      <c r="U72" s="34"/>
      <c r="V72" s="34">
        <v>1350000</v>
      </c>
      <c r="W72" s="34">
        <v>0</v>
      </c>
      <c r="X72" s="34">
        <v>0</v>
      </c>
      <c r="Y72" s="34">
        <v>0</v>
      </c>
      <c r="Z72" s="34">
        <v>1350000</v>
      </c>
      <c r="AA72" s="34">
        <v>1350000</v>
      </c>
      <c r="AB72" s="22">
        <v>1222468788</v>
      </c>
      <c r="AC72" s="34">
        <v>0</v>
      </c>
      <c r="AD72" s="34">
        <v>0</v>
      </c>
      <c r="AE72" s="22"/>
      <c r="AF72" s="22"/>
      <c r="AG72" s="34">
        <v>0</v>
      </c>
      <c r="AH72" s="34">
        <v>0</v>
      </c>
      <c r="AI72" s="22"/>
      <c r="AJ72" s="26"/>
      <c r="AK72" s="34">
        <v>0</v>
      </c>
      <c r="AL72" s="22"/>
      <c r="AM72" s="22"/>
      <c r="AN72" s="22"/>
      <c r="AO72" s="26">
        <v>45473</v>
      </c>
    </row>
    <row r="73" spans="1:41" x14ac:dyDescent="0.35">
      <c r="A73" s="22">
        <v>31886736</v>
      </c>
      <c r="B73" s="31" t="s">
        <v>11</v>
      </c>
      <c r="C73" s="31" t="s">
        <v>12</v>
      </c>
      <c r="D73" s="31">
        <v>608</v>
      </c>
      <c r="E73" s="23" t="s">
        <v>82</v>
      </c>
      <c r="F73" s="39" t="s">
        <v>166</v>
      </c>
      <c r="G73" s="26">
        <v>45444</v>
      </c>
      <c r="H73" s="26">
        <v>45446</v>
      </c>
      <c r="I73" s="24">
        <v>45447.291666666664</v>
      </c>
      <c r="J73" s="34">
        <v>5861600</v>
      </c>
      <c r="K73" s="34">
        <v>5861600</v>
      </c>
      <c r="L73" s="25" t="s">
        <v>14</v>
      </c>
      <c r="M73" s="25" t="s">
        <v>13</v>
      </c>
      <c r="N73" s="25" t="s">
        <v>15</v>
      </c>
      <c r="O73" s="22" t="s">
        <v>190</v>
      </c>
      <c r="P73" s="22" t="s">
        <v>148</v>
      </c>
      <c r="Q73" s="22" t="s">
        <v>190</v>
      </c>
      <c r="R73" s="34">
        <v>6300000</v>
      </c>
      <c r="S73" s="34">
        <v>0</v>
      </c>
      <c r="T73" s="34"/>
      <c r="U73" s="34"/>
      <c r="V73" s="34">
        <v>6300000</v>
      </c>
      <c r="W73" s="34">
        <v>0</v>
      </c>
      <c r="X73" s="34">
        <v>0</v>
      </c>
      <c r="Y73" s="34">
        <v>0</v>
      </c>
      <c r="Z73" s="34">
        <v>6300000</v>
      </c>
      <c r="AA73" s="34">
        <v>6300000</v>
      </c>
      <c r="AB73" s="22">
        <v>1222475028</v>
      </c>
      <c r="AC73" s="34">
        <v>0</v>
      </c>
      <c r="AD73" s="34">
        <v>0</v>
      </c>
      <c r="AE73" s="22"/>
      <c r="AF73" s="22"/>
      <c r="AG73" s="34">
        <v>0</v>
      </c>
      <c r="AH73" s="34">
        <v>0</v>
      </c>
      <c r="AI73" s="22"/>
      <c r="AJ73" s="26"/>
      <c r="AK73" s="34">
        <v>0</v>
      </c>
      <c r="AL73" s="22"/>
      <c r="AM73" s="22"/>
      <c r="AN73" s="22"/>
      <c r="AO73" s="26">
        <v>45473</v>
      </c>
    </row>
    <row r="74" spans="1:41" x14ac:dyDescent="0.35">
      <c r="A74" s="22">
        <v>31886736</v>
      </c>
      <c r="B74" s="31" t="s">
        <v>11</v>
      </c>
      <c r="C74" s="31" t="s">
        <v>12</v>
      </c>
      <c r="D74" s="22">
        <v>609</v>
      </c>
      <c r="E74" s="23" t="s">
        <v>83</v>
      </c>
      <c r="F74" s="39" t="s">
        <v>167</v>
      </c>
      <c r="G74" s="26">
        <v>45444</v>
      </c>
      <c r="H74" s="26">
        <v>45446</v>
      </c>
      <c r="I74" s="24">
        <v>45447.291666666664</v>
      </c>
      <c r="J74" s="34">
        <v>191425</v>
      </c>
      <c r="K74" s="34">
        <v>191425</v>
      </c>
      <c r="L74" s="25" t="s">
        <v>14</v>
      </c>
      <c r="M74" s="25" t="s">
        <v>13</v>
      </c>
      <c r="N74" s="25" t="s">
        <v>15</v>
      </c>
      <c r="O74" s="22" t="s">
        <v>190</v>
      </c>
      <c r="P74" s="22" t="s">
        <v>148</v>
      </c>
      <c r="Q74" s="22" t="s">
        <v>190</v>
      </c>
      <c r="R74" s="34">
        <v>216300</v>
      </c>
      <c r="S74" s="34">
        <v>0</v>
      </c>
      <c r="T74" s="34"/>
      <c r="U74" s="34"/>
      <c r="V74" s="34">
        <v>216300</v>
      </c>
      <c r="W74" s="34">
        <v>0</v>
      </c>
      <c r="X74" s="34">
        <v>0</v>
      </c>
      <c r="Y74" s="34">
        <v>0</v>
      </c>
      <c r="Z74" s="34">
        <v>191425</v>
      </c>
      <c r="AA74" s="34">
        <v>191425</v>
      </c>
      <c r="AB74" s="22">
        <v>1222475022</v>
      </c>
      <c r="AC74" s="34">
        <v>0</v>
      </c>
      <c r="AD74" s="34">
        <v>0</v>
      </c>
      <c r="AE74" s="22"/>
      <c r="AF74" s="22"/>
      <c r="AG74" s="34">
        <v>0</v>
      </c>
      <c r="AH74" s="34">
        <v>0</v>
      </c>
      <c r="AI74" s="22"/>
      <c r="AJ74" s="26"/>
      <c r="AK74" s="34">
        <v>0</v>
      </c>
      <c r="AL74" s="22"/>
      <c r="AM74" s="22"/>
      <c r="AN74" s="22"/>
      <c r="AO74" s="26">
        <v>45473</v>
      </c>
    </row>
    <row r="75" spans="1:41" x14ac:dyDescent="0.35">
      <c r="A75" s="22">
        <v>31886736</v>
      </c>
      <c r="B75" s="31" t="s">
        <v>11</v>
      </c>
      <c r="C75" s="31" t="s">
        <v>12</v>
      </c>
      <c r="D75" s="22">
        <v>610</v>
      </c>
      <c r="E75" s="23" t="s">
        <v>84</v>
      </c>
      <c r="F75" s="39" t="s">
        <v>168</v>
      </c>
      <c r="G75" s="26">
        <v>45444</v>
      </c>
      <c r="H75" s="26">
        <v>45446</v>
      </c>
      <c r="I75" s="24">
        <v>45447.291666666664</v>
      </c>
      <c r="J75" s="34">
        <v>191425</v>
      </c>
      <c r="K75" s="34">
        <v>191425</v>
      </c>
      <c r="L75" s="25" t="s">
        <v>14</v>
      </c>
      <c r="M75" s="25" t="s">
        <v>13</v>
      </c>
      <c r="N75" s="25" t="s">
        <v>15</v>
      </c>
      <c r="O75" s="22" t="s">
        <v>190</v>
      </c>
      <c r="P75" s="22" t="s">
        <v>148</v>
      </c>
      <c r="Q75" s="22" t="s">
        <v>190</v>
      </c>
      <c r="R75" s="34">
        <v>216300</v>
      </c>
      <c r="S75" s="34">
        <v>0</v>
      </c>
      <c r="T75" s="34"/>
      <c r="U75" s="34"/>
      <c r="V75" s="34">
        <v>216300</v>
      </c>
      <c r="W75" s="34">
        <v>0</v>
      </c>
      <c r="X75" s="34">
        <v>0</v>
      </c>
      <c r="Y75" s="34">
        <v>0</v>
      </c>
      <c r="Z75" s="34">
        <v>191425</v>
      </c>
      <c r="AA75" s="34">
        <v>191425</v>
      </c>
      <c r="AB75" s="22">
        <v>1222475023</v>
      </c>
      <c r="AC75" s="34">
        <v>0</v>
      </c>
      <c r="AD75" s="34">
        <v>0</v>
      </c>
      <c r="AE75" s="22"/>
      <c r="AF75" s="22"/>
      <c r="AG75" s="34">
        <v>0</v>
      </c>
      <c r="AH75" s="34">
        <v>0</v>
      </c>
      <c r="AI75" s="22"/>
      <c r="AJ75" s="26"/>
      <c r="AK75" s="34">
        <v>0</v>
      </c>
      <c r="AL75" s="22"/>
      <c r="AM75" s="22"/>
      <c r="AN75" s="22"/>
      <c r="AO75" s="26">
        <v>45473</v>
      </c>
    </row>
    <row r="76" spans="1:41" x14ac:dyDescent="0.35">
      <c r="A76" s="22">
        <v>31886736</v>
      </c>
      <c r="B76" s="31" t="s">
        <v>11</v>
      </c>
      <c r="C76" s="31" t="s">
        <v>12</v>
      </c>
      <c r="D76" s="22">
        <v>611</v>
      </c>
      <c r="E76" s="23" t="s">
        <v>85</v>
      </c>
      <c r="F76" s="39" t="s">
        <v>169</v>
      </c>
      <c r="G76" s="26">
        <v>45444</v>
      </c>
      <c r="H76" s="26">
        <v>45446</v>
      </c>
      <c r="I76" s="24">
        <v>45447.291666666664</v>
      </c>
      <c r="J76" s="34">
        <v>191425</v>
      </c>
      <c r="K76" s="34">
        <v>191425</v>
      </c>
      <c r="L76" s="25" t="s">
        <v>14</v>
      </c>
      <c r="M76" s="25" t="s">
        <v>13</v>
      </c>
      <c r="N76" s="25" t="s">
        <v>15</v>
      </c>
      <c r="O76" s="22" t="s">
        <v>190</v>
      </c>
      <c r="P76" s="22" t="s">
        <v>148</v>
      </c>
      <c r="Q76" s="22" t="s">
        <v>190</v>
      </c>
      <c r="R76" s="34">
        <v>216300</v>
      </c>
      <c r="S76" s="34">
        <v>0</v>
      </c>
      <c r="T76" s="34"/>
      <c r="U76" s="34"/>
      <c r="V76" s="34">
        <v>216300</v>
      </c>
      <c r="W76" s="34">
        <v>0</v>
      </c>
      <c r="X76" s="34">
        <v>0</v>
      </c>
      <c r="Y76" s="34">
        <v>0</v>
      </c>
      <c r="Z76" s="34">
        <v>191425</v>
      </c>
      <c r="AA76" s="34">
        <v>191425</v>
      </c>
      <c r="AB76" s="22">
        <v>1222475024</v>
      </c>
      <c r="AC76" s="34">
        <v>0</v>
      </c>
      <c r="AD76" s="34">
        <v>0</v>
      </c>
      <c r="AE76" s="22"/>
      <c r="AF76" s="22"/>
      <c r="AG76" s="34">
        <v>0</v>
      </c>
      <c r="AH76" s="34">
        <v>0</v>
      </c>
      <c r="AI76" s="22"/>
      <c r="AJ76" s="26"/>
      <c r="AK76" s="34">
        <v>0</v>
      </c>
      <c r="AL76" s="22"/>
      <c r="AM76" s="22"/>
      <c r="AN76" s="22"/>
      <c r="AO76" s="26">
        <v>45473</v>
      </c>
    </row>
    <row r="77" spans="1:41" x14ac:dyDescent="0.35">
      <c r="A77" s="22">
        <v>31886736</v>
      </c>
      <c r="B77" s="31" t="s">
        <v>11</v>
      </c>
      <c r="C77" s="31" t="s">
        <v>12</v>
      </c>
      <c r="D77" s="22">
        <v>614</v>
      </c>
      <c r="E77" s="23" t="s">
        <v>86</v>
      </c>
      <c r="F77" s="39" t="s">
        <v>170</v>
      </c>
      <c r="G77" s="26">
        <v>45444</v>
      </c>
      <c r="H77" s="26">
        <v>45444</v>
      </c>
      <c r="I77" s="24">
        <v>45447.291666666664</v>
      </c>
      <c r="J77" s="34">
        <v>191425</v>
      </c>
      <c r="K77" s="34">
        <v>191425</v>
      </c>
      <c r="L77" s="25" t="s">
        <v>14</v>
      </c>
      <c r="M77" s="25" t="s">
        <v>13</v>
      </c>
      <c r="N77" s="25" t="s">
        <v>15</v>
      </c>
      <c r="O77" s="22" t="s">
        <v>190</v>
      </c>
      <c r="P77" s="22" t="s">
        <v>148</v>
      </c>
      <c r="Q77" s="22" t="s">
        <v>190</v>
      </c>
      <c r="R77" s="34">
        <v>216300</v>
      </c>
      <c r="S77" s="34">
        <v>0</v>
      </c>
      <c r="T77" s="34"/>
      <c r="U77" s="34"/>
      <c r="V77" s="34">
        <v>216300</v>
      </c>
      <c r="W77" s="34">
        <v>0</v>
      </c>
      <c r="X77" s="34">
        <v>0</v>
      </c>
      <c r="Y77" s="34">
        <v>0</v>
      </c>
      <c r="Z77" s="34">
        <v>191425</v>
      </c>
      <c r="AA77" s="34">
        <v>191425</v>
      </c>
      <c r="AB77" s="22">
        <f>VLOOKUP(F77,'[1]PA MARIA'!$D:$E,2,0)</f>
        <v>1222475025</v>
      </c>
      <c r="AC77" s="34">
        <v>0</v>
      </c>
      <c r="AD77" s="34">
        <v>0</v>
      </c>
      <c r="AE77" s="22"/>
      <c r="AF77" s="22"/>
      <c r="AG77" s="34">
        <v>0</v>
      </c>
      <c r="AH77" s="34">
        <v>0</v>
      </c>
      <c r="AI77" s="22"/>
      <c r="AJ77" s="26"/>
      <c r="AK77" s="34">
        <v>0</v>
      </c>
      <c r="AL77" s="22"/>
      <c r="AM77" s="22"/>
      <c r="AN77" s="22"/>
      <c r="AO77" s="26">
        <v>45473</v>
      </c>
    </row>
    <row r="78" spans="1:41" x14ac:dyDescent="0.35">
      <c r="A78" s="22">
        <v>31886736</v>
      </c>
      <c r="B78" s="31" t="s">
        <v>11</v>
      </c>
      <c r="C78" s="31" t="s">
        <v>12</v>
      </c>
      <c r="D78" s="31">
        <v>618</v>
      </c>
      <c r="E78" s="23" t="s">
        <v>87</v>
      </c>
      <c r="F78" s="39" t="s">
        <v>171</v>
      </c>
      <c r="G78" s="26">
        <v>45476</v>
      </c>
      <c r="H78" s="26">
        <v>45476</v>
      </c>
      <c r="I78" s="24">
        <v>45476.754622800923</v>
      </c>
      <c r="J78" s="33">
        <v>191425</v>
      </c>
      <c r="K78" s="33">
        <v>191425</v>
      </c>
      <c r="L78" s="25" t="s">
        <v>14</v>
      </c>
      <c r="M78" s="25" t="s">
        <v>13</v>
      </c>
      <c r="N78" s="25" t="s">
        <v>15</v>
      </c>
      <c r="O78" s="22" t="s">
        <v>190</v>
      </c>
      <c r="P78" s="22" t="s">
        <v>148</v>
      </c>
      <c r="Q78" s="22" t="e">
        <v>#N/A</v>
      </c>
      <c r="R78" s="34">
        <v>216300</v>
      </c>
      <c r="S78" s="34">
        <v>0</v>
      </c>
      <c r="T78" s="34"/>
      <c r="U78" s="34"/>
      <c r="V78" s="34">
        <v>216300</v>
      </c>
      <c r="W78" s="34">
        <v>0</v>
      </c>
      <c r="X78" s="34">
        <v>0</v>
      </c>
      <c r="Y78" s="34">
        <v>0</v>
      </c>
      <c r="Z78" s="34">
        <v>191425</v>
      </c>
      <c r="AA78" s="34">
        <v>0</v>
      </c>
      <c r="AB78" s="22"/>
      <c r="AC78" s="34">
        <v>0</v>
      </c>
      <c r="AD78" s="34">
        <v>0</v>
      </c>
      <c r="AE78" s="22"/>
      <c r="AF78" s="22"/>
      <c r="AG78" s="34">
        <v>0</v>
      </c>
      <c r="AH78" s="34">
        <v>0</v>
      </c>
      <c r="AI78" s="22"/>
      <c r="AJ78" s="26"/>
      <c r="AK78" s="34">
        <v>0</v>
      </c>
      <c r="AL78" s="22"/>
      <c r="AM78" s="22"/>
      <c r="AN78" s="22"/>
      <c r="AO78" s="26">
        <v>45473</v>
      </c>
    </row>
    <row r="79" spans="1:41" x14ac:dyDescent="0.35">
      <c r="A79" s="22">
        <v>31886736</v>
      </c>
      <c r="B79" s="31" t="s">
        <v>11</v>
      </c>
      <c r="C79" s="31" t="s">
        <v>12</v>
      </c>
      <c r="D79" s="31">
        <v>619</v>
      </c>
      <c r="E79" s="23" t="s">
        <v>88</v>
      </c>
      <c r="F79" s="39" t="s">
        <v>172</v>
      </c>
      <c r="G79" s="26">
        <v>45476</v>
      </c>
      <c r="H79" s="26">
        <v>45476</v>
      </c>
      <c r="I79" s="24">
        <v>45476.754677164354</v>
      </c>
      <c r="J79" s="33">
        <v>191425</v>
      </c>
      <c r="K79" s="33">
        <v>191425</v>
      </c>
      <c r="L79" s="25" t="s">
        <v>14</v>
      </c>
      <c r="M79" s="25" t="s">
        <v>13</v>
      </c>
      <c r="N79" s="25" t="s">
        <v>15</v>
      </c>
      <c r="O79" s="22" t="s">
        <v>190</v>
      </c>
      <c r="P79" s="22" t="s">
        <v>148</v>
      </c>
      <c r="Q79" s="22" t="e">
        <v>#N/A</v>
      </c>
      <c r="R79" s="34">
        <v>216300</v>
      </c>
      <c r="S79" s="34">
        <v>0</v>
      </c>
      <c r="T79" s="34"/>
      <c r="U79" s="34"/>
      <c r="V79" s="34">
        <v>216300</v>
      </c>
      <c r="W79" s="34">
        <v>0</v>
      </c>
      <c r="X79" s="34">
        <v>0</v>
      </c>
      <c r="Y79" s="34">
        <v>0</v>
      </c>
      <c r="Z79" s="34">
        <v>191425</v>
      </c>
      <c r="AA79" s="34">
        <v>0</v>
      </c>
      <c r="AB79" s="22"/>
      <c r="AC79" s="34">
        <v>0</v>
      </c>
      <c r="AD79" s="34">
        <v>0</v>
      </c>
      <c r="AE79" s="22"/>
      <c r="AF79" s="22"/>
      <c r="AG79" s="34">
        <v>0</v>
      </c>
      <c r="AH79" s="34">
        <v>0</v>
      </c>
      <c r="AI79" s="22"/>
      <c r="AJ79" s="26"/>
      <c r="AK79" s="34">
        <v>0</v>
      </c>
      <c r="AL79" s="22"/>
      <c r="AM79" s="22"/>
      <c r="AN79" s="22"/>
      <c r="AO79" s="26">
        <v>45473</v>
      </c>
    </row>
    <row r="80" spans="1:41" x14ac:dyDescent="0.35">
      <c r="A80" s="22">
        <v>31886736</v>
      </c>
      <c r="B80" s="31" t="s">
        <v>11</v>
      </c>
      <c r="C80" s="31" t="s">
        <v>12</v>
      </c>
      <c r="D80" s="31">
        <v>620</v>
      </c>
      <c r="E80" s="23" t="s">
        <v>89</v>
      </c>
      <c r="F80" s="39" t="s">
        <v>173</v>
      </c>
      <c r="G80" s="26">
        <v>45476</v>
      </c>
      <c r="H80" s="26">
        <v>45476</v>
      </c>
      <c r="I80" s="24">
        <v>45476.755539849539</v>
      </c>
      <c r="J80" s="33">
        <v>2119100</v>
      </c>
      <c r="K80" s="33">
        <v>2119100</v>
      </c>
      <c r="L80" s="25" t="s">
        <v>14</v>
      </c>
      <c r="M80" s="25" t="s">
        <v>13</v>
      </c>
      <c r="N80" s="25" t="s">
        <v>15</v>
      </c>
      <c r="O80" s="22" t="s">
        <v>190</v>
      </c>
      <c r="P80" s="22" t="s">
        <v>148</v>
      </c>
      <c r="Q80" s="22" t="e">
        <v>#N/A</v>
      </c>
      <c r="R80" s="34">
        <v>2250000</v>
      </c>
      <c r="S80" s="34">
        <v>0</v>
      </c>
      <c r="T80" s="34"/>
      <c r="U80" s="34"/>
      <c r="V80" s="34">
        <v>2250000</v>
      </c>
      <c r="W80" s="34">
        <v>0</v>
      </c>
      <c r="X80" s="34">
        <v>0</v>
      </c>
      <c r="Y80" s="34">
        <v>0</v>
      </c>
      <c r="Z80" s="34">
        <v>2119100</v>
      </c>
      <c r="AA80" s="34">
        <v>0</v>
      </c>
      <c r="AB80" s="22"/>
      <c r="AC80" s="34">
        <v>0</v>
      </c>
      <c r="AD80" s="34">
        <v>0</v>
      </c>
      <c r="AE80" s="22"/>
      <c r="AF80" s="22"/>
      <c r="AG80" s="34">
        <v>0</v>
      </c>
      <c r="AH80" s="34">
        <v>0</v>
      </c>
      <c r="AI80" s="22"/>
      <c r="AJ80" s="26"/>
      <c r="AK80" s="34">
        <v>0</v>
      </c>
      <c r="AL80" s="22"/>
      <c r="AM80" s="22"/>
      <c r="AN80" s="22"/>
      <c r="AO80" s="26">
        <v>45473</v>
      </c>
    </row>
    <row r="81" spans="1:41" x14ac:dyDescent="0.35">
      <c r="A81" s="22">
        <v>31886736</v>
      </c>
      <c r="B81" s="31" t="s">
        <v>11</v>
      </c>
      <c r="C81" s="31" t="s">
        <v>12</v>
      </c>
      <c r="D81" s="31">
        <v>621</v>
      </c>
      <c r="E81" s="23" t="s">
        <v>90</v>
      </c>
      <c r="F81" s="39" t="s">
        <v>174</v>
      </c>
      <c r="G81" s="26">
        <v>45476</v>
      </c>
      <c r="H81" s="26">
        <v>45476</v>
      </c>
      <c r="I81" s="24">
        <v>45476.757446377313</v>
      </c>
      <c r="J81" s="33">
        <v>360000</v>
      </c>
      <c r="K81" s="33">
        <v>360000</v>
      </c>
      <c r="L81" s="25" t="s">
        <v>14</v>
      </c>
      <c r="M81" s="25" t="s">
        <v>13</v>
      </c>
      <c r="N81" s="25" t="s">
        <v>15</v>
      </c>
      <c r="O81" s="22" t="s">
        <v>190</v>
      </c>
      <c r="P81" s="22" t="s">
        <v>148</v>
      </c>
      <c r="Q81" s="22" t="e">
        <v>#N/A</v>
      </c>
      <c r="R81" s="34">
        <v>360000</v>
      </c>
      <c r="S81" s="34">
        <v>0</v>
      </c>
      <c r="T81" s="34"/>
      <c r="U81" s="34"/>
      <c r="V81" s="34">
        <v>360000</v>
      </c>
      <c r="W81" s="34">
        <v>0</v>
      </c>
      <c r="X81" s="34">
        <v>0</v>
      </c>
      <c r="Y81" s="34">
        <v>0</v>
      </c>
      <c r="Z81" s="34">
        <v>360000</v>
      </c>
      <c r="AA81" s="34">
        <v>360000</v>
      </c>
      <c r="AB81" s="22">
        <v>1222477468</v>
      </c>
      <c r="AC81" s="34">
        <v>0</v>
      </c>
      <c r="AD81" s="34">
        <v>0</v>
      </c>
      <c r="AE81" s="22"/>
      <c r="AF81" s="22"/>
      <c r="AG81" s="34">
        <v>0</v>
      </c>
      <c r="AH81" s="34">
        <v>0</v>
      </c>
      <c r="AI81" s="22"/>
      <c r="AJ81" s="26"/>
      <c r="AK81" s="34">
        <v>0</v>
      </c>
      <c r="AL81" s="22"/>
      <c r="AM81" s="22"/>
      <c r="AN81" s="22"/>
      <c r="AO81" s="26">
        <v>45473</v>
      </c>
    </row>
  </sheetData>
  <dataValidations count="1">
    <dataValidation type="whole" operator="greaterThan" allowBlank="1" showInputMessage="1" showErrorMessage="1" errorTitle="DATO ERRADO" error="El valor debe ser diferente de cero" sqref="R1:AA1 AC1 AG1 AK1 J1:K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N25" sqref="N25"/>
    </sheetView>
  </sheetViews>
  <sheetFormatPr baseColWidth="10" defaultRowHeight="12.5" x14ac:dyDescent="0.25"/>
  <cols>
    <col min="1" max="1" width="1" style="70" customWidth="1"/>
    <col min="2" max="2" width="7.81640625" style="70" customWidth="1"/>
    <col min="3" max="3" width="17.54296875" style="70" customWidth="1"/>
    <col min="4" max="4" width="11.54296875" style="70" customWidth="1"/>
    <col min="5" max="6" width="11.453125" style="70" customWidth="1"/>
    <col min="7" max="7" width="8.1796875" style="70" customWidth="1"/>
    <col min="8" max="8" width="20.81640625" style="70" customWidth="1"/>
    <col min="9" max="9" width="25.453125" style="70" customWidth="1"/>
    <col min="10" max="10" width="12.453125" style="70" customWidth="1"/>
    <col min="11" max="11" width="1.7265625" style="70" customWidth="1"/>
    <col min="12" max="12" width="8.7265625" style="70" customWidth="1"/>
    <col min="13" max="13" width="16.54296875" style="99" bestFit="1" customWidth="1"/>
    <col min="14" max="14" width="13.81640625" style="70" bestFit="1" customWidth="1"/>
    <col min="15" max="15" width="7.453125" style="70" bestFit="1" customWidth="1"/>
    <col min="16" max="16" width="13.26953125" style="70" bestFit="1" customWidth="1"/>
    <col min="17" max="225" width="10.90625" style="70"/>
    <col min="226" max="226" width="4.453125" style="70" customWidth="1"/>
    <col min="227" max="227" width="10.90625" style="70"/>
    <col min="228" max="228" width="17.54296875" style="70" customWidth="1"/>
    <col min="229" max="229" width="11.54296875" style="70" customWidth="1"/>
    <col min="230" max="233" width="10.90625" style="70"/>
    <col min="234" max="234" width="22.54296875" style="70" customWidth="1"/>
    <col min="235" max="235" width="14" style="70" customWidth="1"/>
    <col min="236" max="236" width="1.7265625" style="70" customWidth="1"/>
    <col min="237" max="481" width="10.90625" style="70"/>
    <col min="482" max="482" width="4.453125" style="70" customWidth="1"/>
    <col min="483" max="483" width="10.90625" style="70"/>
    <col min="484" max="484" width="17.54296875" style="70" customWidth="1"/>
    <col min="485" max="485" width="11.54296875" style="70" customWidth="1"/>
    <col min="486" max="489" width="10.90625" style="70"/>
    <col min="490" max="490" width="22.54296875" style="70" customWidth="1"/>
    <col min="491" max="491" width="14" style="70" customWidth="1"/>
    <col min="492" max="492" width="1.7265625" style="70" customWidth="1"/>
    <col min="493" max="737" width="10.90625" style="70"/>
    <col min="738" max="738" width="4.453125" style="70" customWidth="1"/>
    <col min="739" max="739" width="10.90625" style="70"/>
    <col min="740" max="740" width="17.54296875" style="70" customWidth="1"/>
    <col min="741" max="741" width="11.54296875" style="70" customWidth="1"/>
    <col min="742" max="745" width="10.90625" style="70"/>
    <col min="746" max="746" width="22.54296875" style="70" customWidth="1"/>
    <col min="747" max="747" width="14" style="70" customWidth="1"/>
    <col min="748" max="748" width="1.7265625" style="70" customWidth="1"/>
    <col min="749" max="993" width="10.90625" style="70"/>
    <col min="994" max="994" width="4.453125" style="70" customWidth="1"/>
    <col min="995" max="995" width="10.90625" style="70"/>
    <col min="996" max="996" width="17.54296875" style="70" customWidth="1"/>
    <col min="997" max="997" width="11.54296875" style="70" customWidth="1"/>
    <col min="998" max="1001" width="10.90625" style="70"/>
    <col min="1002" max="1002" width="22.54296875" style="70" customWidth="1"/>
    <col min="1003" max="1003" width="14" style="70" customWidth="1"/>
    <col min="1004" max="1004" width="1.7265625" style="70" customWidth="1"/>
    <col min="1005" max="1249" width="10.90625" style="70"/>
    <col min="1250" max="1250" width="4.453125" style="70" customWidth="1"/>
    <col min="1251" max="1251" width="10.90625" style="70"/>
    <col min="1252" max="1252" width="17.54296875" style="70" customWidth="1"/>
    <col min="1253" max="1253" width="11.54296875" style="70" customWidth="1"/>
    <col min="1254" max="1257" width="10.90625" style="70"/>
    <col min="1258" max="1258" width="22.54296875" style="70" customWidth="1"/>
    <col min="1259" max="1259" width="14" style="70" customWidth="1"/>
    <col min="1260" max="1260" width="1.7265625" style="70" customWidth="1"/>
    <col min="1261" max="1505" width="10.90625" style="70"/>
    <col min="1506" max="1506" width="4.453125" style="70" customWidth="1"/>
    <col min="1507" max="1507" width="10.90625" style="70"/>
    <col min="1508" max="1508" width="17.54296875" style="70" customWidth="1"/>
    <col min="1509" max="1509" width="11.54296875" style="70" customWidth="1"/>
    <col min="1510" max="1513" width="10.90625" style="70"/>
    <col min="1514" max="1514" width="22.54296875" style="70" customWidth="1"/>
    <col min="1515" max="1515" width="14" style="70" customWidth="1"/>
    <col min="1516" max="1516" width="1.7265625" style="70" customWidth="1"/>
    <col min="1517" max="1761" width="10.90625" style="70"/>
    <col min="1762" max="1762" width="4.453125" style="70" customWidth="1"/>
    <col min="1763" max="1763" width="10.90625" style="70"/>
    <col min="1764" max="1764" width="17.54296875" style="70" customWidth="1"/>
    <col min="1765" max="1765" width="11.54296875" style="70" customWidth="1"/>
    <col min="1766" max="1769" width="10.90625" style="70"/>
    <col min="1770" max="1770" width="22.54296875" style="70" customWidth="1"/>
    <col min="1771" max="1771" width="14" style="70" customWidth="1"/>
    <col min="1772" max="1772" width="1.7265625" style="70" customWidth="1"/>
    <col min="1773" max="2017" width="10.90625" style="70"/>
    <col min="2018" max="2018" width="4.453125" style="70" customWidth="1"/>
    <col min="2019" max="2019" width="10.90625" style="70"/>
    <col min="2020" max="2020" width="17.54296875" style="70" customWidth="1"/>
    <col min="2021" max="2021" width="11.54296875" style="70" customWidth="1"/>
    <col min="2022" max="2025" width="10.90625" style="70"/>
    <col min="2026" max="2026" width="22.54296875" style="70" customWidth="1"/>
    <col min="2027" max="2027" width="14" style="70" customWidth="1"/>
    <col min="2028" max="2028" width="1.7265625" style="70" customWidth="1"/>
    <col min="2029" max="2273" width="10.90625" style="70"/>
    <col min="2274" max="2274" width="4.453125" style="70" customWidth="1"/>
    <col min="2275" max="2275" width="10.90625" style="70"/>
    <col min="2276" max="2276" width="17.54296875" style="70" customWidth="1"/>
    <col min="2277" max="2277" width="11.54296875" style="70" customWidth="1"/>
    <col min="2278" max="2281" width="10.90625" style="70"/>
    <col min="2282" max="2282" width="22.54296875" style="70" customWidth="1"/>
    <col min="2283" max="2283" width="14" style="70" customWidth="1"/>
    <col min="2284" max="2284" width="1.7265625" style="70" customWidth="1"/>
    <col min="2285" max="2529" width="10.90625" style="70"/>
    <col min="2530" max="2530" width="4.453125" style="70" customWidth="1"/>
    <col min="2531" max="2531" width="10.90625" style="70"/>
    <col min="2532" max="2532" width="17.54296875" style="70" customWidth="1"/>
    <col min="2533" max="2533" width="11.54296875" style="70" customWidth="1"/>
    <col min="2534" max="2537" width="10.90625" style="70"/>
    <col min="2538" max="2538" width="22.54296875" style="70" customWidth="1"/>
    <col min="2539" max="2539" width="14" style="70" customWidth="1"/>
    <col min="2540" max="2540" width="1.7265625" style="70" customWidth="1"/>
    <col min="2541" max="2785" width="10.90625" style="70"/>
    <col min="2786" max="2786" width="4.453125" style="70" customWidth="1"/>
    <col min="2787" max="2787" width="10.90625" style="70"/>
    <col min="2788" max="2788" width="17.54296875" style="70" customWidth="1"/>
    <col min="2789" max="2789" width="11.54296875" style="70" customWidth="1"/>
    <col min="2790" max="2793" width="10.90625" style="70"/>
    <col min="2794" max="2794" width="22.54296875" style="70" customWidth="1"/>
    <col min="2795" max="2795" width="14" style="70" customWidth="1"/>
    <col min="2796" max="2796" width="1.7265625" style="70" customWidth="1"/>
    <col min="2797" max="3041" width="10.90625" style="70"/>
    <col min="3042" max="3042" width="4.453125" style="70" customWidth="1"/>
    <col min="3043" max="3043" width="10.90625" style="70"/>
    <col min="3044" max="3044" width="17.54296875" style="70" customWidth="1"/>
    <col min="3045" max="3045" width="11.54296875" style="70" customWidth="1"/>
    <col min="3046" max="3049" width="10.90625" style="70"/>
    <col min="3050" max="3050" width="22.54296875" style="70" customWidth="1"/>
    <col min="3051" max="3051" width="14" style="70" customWidth="1"/>
    <col min="3052" max="3052" width="1.7265625" style="70" customWidth="1"/>
    <col min="3053" max="3297" width="10.90625" style="70"/>
    <col min="3298" max="3298" width="4.453125" style="70" customWidth="1"/>
    <col min="3299" max="3299" width="10.90625" style="70"/>
    <col min="3300" max="3300" width="17.54296875" style="70" customWidth="1"/>
    <col min="3301" max="3301" width="11.54296875" style="70" customWidth="1"/>
    <col min="3302" max="3305" width="10.90625" style="70"/>
    <col min="3306" max="3306" width="22.54296875" style="70" customWidth="1"/>
    <col min="3307" max="3307" width="14" style="70" customWidth="1"/>
    <col min="3308" max="3308" width="1.7265625" style="70" customWidth="1"/>
    <col min="3309" max="3553" width="10.90625" style="70"/>
    <col min="3554" max="3554" width="4.453125" style="70" customWidth="1"/>
    <col min="3555" max="3555" width="10.90625" style="70"/>
    <col min="3556" max="3556" width="17.54296875" style="70" customWidth="1"/>
    <col min="3557" max="3557" width="11.54296875" style="70" customWidth="1"/>
    <col min="3558" max="3561" width="10.90625" style="70"/>
    <col min="3562" max="3562" width="22.54296875" style="70" customWidth="1"/>
    <col min="3563" max="3563" width="14" style="70" customWidth="1"/>
    <col min="3564" max="3564" width="1.7265625" style="70" customWidth="1"/>
    <col min="3565" max="3809" width="10.90625" style="70"/>
    <col min="3810" max="3810" width="4.453125" style="70" customWidth="1"/>
    <col min="3811" max="3811" width="10.90625" style="70"/>
    <col min="3812" max="3812" width="17.54296875" style="70" customWidth="1"/>
    <col min="3813" max="3813" width="11.54296875" style="70" customWidth="1"/>
    <col min="3814" max="3817" width="10.90625" style="70"/>
    <col min="3818" max="3818" width="22.54296875" style="70" customWidth="1"/>
    <col min="3819" max="3819" width="14" style="70" customWidth="1"/>
    <col min="3820" max="3820" width="1.7265625" style="70" customWidth="1"/>
    <col min="3821" max="4065" width="10.90625" style="70"/>
    <col min="4066" max="4066" width="4.453125" style="70" customWidth="1"/>
    <col min="4067" max="4067" width="10.90625" style="70"/>
    <col min="4068" max="4068" width="17.54296875" style="70" customWidth="1"/>
    <col min="4069" max="4069" width="11.54296875" style="70" customWidth="1"/>
    <col min="4070" max="4073" width="10.90625" style="70"/>
    <col min="4074" max="4074" width="22.54296875" style="70" customWidth="1"/>
    <col min="4075" max="4075" width="14" style="70" customWidth="1"/>
    <col min="4076" max="4076" width="1.7265625" style="70" customWidth="1"/>
    <col min="4077" max="4321" width="10.90625" style="70"/>
    <col min="4322" max="4322" width="4.453125" style="70" customWidth="1"/>
    <col min="4323" max="4323" width="10.90625" style="70"/>
    <col min="4324" max="4324" width="17.54296875" style="70" customWidth="1"/>
    <col min="4325" max="4325" width="11.54296875" style="70" customWidth="1"/>
    <col min="4326" max="4329" width="10.90625" style="70"/>
    <col min="4330" max="4330" width="22.54296875" style="70" customWidth="1"/>
    <col min="4331" max="4331" width="14" style="70" customWidth="1"/>
    <col min="4332" max="4332" width="1.7265625" style="70" customWidth="1"/>
    <col min="4333" max="4577" width="10.90625" style="70"/>
    <col min="4578" max="4578" width="4.453125" style="70" customWidth="1"/>
    <col min="4579" max="4579" width="10.90625" style="70"/>
    <col min="4580" max="4580" width="17.54296875" style="70" customWidth="1"/>
    <col min="4581" max="4581" width="11.54296875" style="70" customWidth="1"/>
    <col min="4582" max="4585" width="10.90625" style="70"/>
    <col min="4586" max="4586" width="22.54296875" style="70" customWidth="1"/>
    <col min="4587" max="4587" width="14" style="70" customWidth="1"/>
    <col min="4588" max="4588" width="1.7265625" style="70" customWidth="1"/>
    <col min="4589" max="4833" width="10.90625" style="70"/>
    <col min="4834" max="4834" width="4.453125" style="70" customWidth="1"/>
    <col min="4835" max="4835" width="10.90625" style="70"/>
    <col min="4836" max="4836" width="17.54296875" style="70" customWidth="1"/>
    <col min="4837" max="4837" width="11.54296875" style="70" customWidth="1"/>
    <col min="4838" max="4841" width="10.90625" style="70"/>
    <col min="4842" max="4842" width="22.54296875" style="70" customWidth="1"/>
    <col min="4843" max="4843" width="14" style="70" customWidth="1"/>
    <col min="4844" max="4844" width="1.7265625" style="70" customWidth="1"/>
    <col min="4845" max="5089" width="10.90625" style="70"/>
    <col min="5090" max="5090" width="4.453125" style="70" customWidth="1"/>
    <col min="5091" max="5091" width="10.90625" style="70"/>
    <col min="5092" max="5092" width="17.54296875" style="70" customWidth="1"/>
    <col min="5093" max="5093" width="11.54296875" style="70" customWidth="1"/>
    <col min="5094" max="5097" width="10.90625" style="70"/>
    <col min="5098" max="5098" width="22.54296875" style="70" customWidth="1"/>
    <col min="5099" max="5099" width="14" style="70" customWidth="1"/>
    <col min="5100" max="5100" width="1.7265625" style="70" customWidth="1"/>
    <col min="5101" max="5345" width="10.90625" style="70"/>
    <col min="5346" max="5346" width="4.453125" style="70" customWidth="1"/>
    <col min="5347" max="5347" width="10.90625" style="70"/>
    <col min="5348" max="5348" width="17.54296875" style="70" customWidth="1"/>
    <col min="5349" max="5349" width="11.54296875" style="70" customWidth="1"/>
    <col min="5350" max="5353" width="10.90625" style="70"/>
    <col min="5354" max="5354" width="22.54296875" style="70" customWidth="1"/>
    <col min="5355" max="5355" width="14" style="70" customWidth="1"/>
    <col min="5356" max="5356" width="1.7265625" style="70" customWidth="1"/>
    <col min="5357" max="5601" width="10.90625" style="70"/>
    <col min="5602" max="5602" width="4.453125" style="70" customWidth="1"/>
    <col min="5603" max="5603" width="10.90625" style="70"/>
    <col min="5604" max="5604" width="17.54296875" style="70" customWidth="1"/>
    <col min="5605" max="5605" width="11.54296875" style="70" customWidth="1"/>
    <col min="5606" max="5609" width="10.90625" style="70"/>
    <col min="5610" max="5610" width="22.54296875" style="70" customWidth="1"/>
    <col min="5611" max="5611" width="14" style="70" customWidth="1"/>
    <col min="5612" max="5612" width="1.7265625" style="70" customWidth="1"/>
    <col min="5613" max="5857" width="10.90625" style="70"/>
    <col min="5858" max="5858" width="4.453125" style="70" customWidth="1"/>
    <col min="5859" max="5859" width="10.90625" style="70"/>
    <col min="5860" max="5860" width="17.54296875" style="70" customWidth="1"/>
    <col min="5861" max="5861" width="11.54296875" style="70" customWidth="1"/>
    <col min="5862" max="5865" width="10.90625" style="70"/>
    <col min="5866" max="5866" width="22.54296875" style="70" customWidth="1"/>
    <col min="5867" max="5867" width="14" style="70" customWidth="1"/>
    <col min="5868" max="5868" width="1.7265625" style="70" customWidth="1"/>
    <col min="5869" max="6113" width="10.90625" style="70"/>
    <col min="6114" max="6114" width="4.453125" style="70" customWidth="1"/>
    <col min="6115" max="6115" width="10.90625" style="70"/>
    <col min="6116" max="6116" width="17.54296875" style="70" customWidth="1"/>
    <col min="6117" max="6117" width="11.54296875" style="70" customWidth="1"/>
    <col min="6118" max="6121" width="10.90625" style="70"/>
    <col min="6122" max="6122" width="22.54296875" style="70" customWidth="1"/>
    <col min="6123" max="6123" width="14" style="70" customWidth="1"/>
    <col min="6124" max="6124" width="1.7265625" style="70" customWidth="1"/>
    <col min="6125" max="6369" width="10.90625" style="70"/>
    <col min="6370" max="6370" width="4.453125" style="70" customWidth="1"/>
    <col min="6371" max="6371" width="10.90625" style="70"/>
    <col min="6372" max="6372" width="17.54296875" style="70" customWidth="1"/>
    <col min="6373" max="6373" width="11.54296875" style="70" customWidth="1"/>
    <col min="6374" max="6377" width="10.90625" style="70"/>
    <col min="6378" max="6378" width="22.54296875" style="70" customWidth="1"/>
    <col min="6379" max="6379" width="14" style="70" customWidth="1"/>
    <col min="6380" max="6380" width="1.7265625" style="70" customWidth="1"/>
    <col min="6381" max="6625" width="10.90625" style="70"/>
    <col min="6626" max="6626" width="4.453125" style="70" customWidth="1"/>
    <col min="6627" max="6627" width="10.90625" style="70"/>
    <col min="6628" max="6628" width="17.54296875" style="70" customWidth="1"/>
    <col min="6629" max="6629" width="11.54296875" style="70" customWidth="1"/>
    <col min="6630" max="6633" width="10.90625" style="70"/>
    <col min="6634" max="6634" width="22.54296875" style="70" customWidth="1"/>
    <col min="6635" max="6635" width="14" style="70" customWidth="1"/>
    <col min="6636" max="6636" width="1.7265625" style="70" customWidth="1"/>
    <col min="6637" max="6881" width="10.90625" style="70"/>
    <col min="6882" max="6882" width="4.453125" style="70" customWidth="1"/>
    <col min="6883" max="6883" width="10.90625" style="70"/>
    <col min="6884" max="6884" width="17.54296875" style="70" customWidth="1"/>
    <col min="6885" max="6885" width="11.54296875" style="70" customWidth="1"/>
    <col min="6886" max="6889" width="10.90625" style="70"/>
    <col min="6890" max="6890" width="22.54296875" style="70" customWidth="1"/>
    <col min="6891" max="6891" width="14" style="70" customWidth="1"/>
    <col min="6892" max="6892" width="1.7265625" style="70" customWidth="1"/>
    <col min="6893" max="7137" width="10.90625" style="70"/>
    <col min="7138" max="7138" width="4.453125" style="70" customWidth="1"/>
    <col min="7139" max="7139" width="10.90625" style="70"/>
    <col min="7140" max="7140" width="17.54296875" style="70" customWidth="1"/>
    <col min="7141" max="7141" width="11.54296875" style="70" customWidth="1"/>
    <col min="7142" max="7145" width="10.90625" style="70"/>
    <col min="7146" max="7146" width="22.54296875" style="70" customWidth="1"/>
    <col min="7147" max="7147" width="14" style="70" customWidth="1"/>
    <col min="7148" max="7148" width="1.7265625" style="70" customWidth="1"/>
    <col min="7149" max="7393" width="10.90625" style="70"/>
    <col min="7394" max="7394" width="4.453125" style="70" customWidth="1"/>
    <col min="7395" max="7395" width="10.90625" style="70"/>
    <col min="7396" max="7396" width="17.54296875" style="70" customWidth="1"/>
    <col min="7397" max="7397" width="11.54296875" style="70" customWidth="1"/>
    <col min="7398" max="7401" width="10.90625" style="70"/>
    <col min="7402" max="7402" width="22.54296875" style="70" customWidth="1"/>
    <col min="7403" max="7403" width="14" style="70" customWidth="1"/>
    <col min="7404" max="7404" width="1.7265625" style="70" customWidth="1"/>
    <col min="7405" max="7649" width="10.90625" style="70"/>
    <col min="7650" max="7650" width="4.453125" style="70" customWidth="1"/>
    <col min="7651" max="7651" width="10.90625" style="70"/>
    <col min="7652" max="7652" width="17.54296875" style="70" customWidth="1"/>
    <col min="7653" max="7653" width="11.54296875" style="70" customWidth="1"/>
    <col min="7654" max="7657" width="10.90625" style="70"/>
    <col min="7658" max="7658" width="22.54296875" style="70" customWidth="1"/>
    <col min="7659" max="7659" width="14" style="70" customWidth="1"/>
    <col min="7660" max="7660" width="1.7265625" style="70" customWidth="1"/>
    <col min="7661" max="7905" width="10.90625" style="70"/>
    <col min="7906" max="7906" width="4.453125" style="70" customWidth="1"/>
    <col min="7907" max="7907" width="10.90625" style="70"/>
    <col min="7908" max="7908" width="17.54296875" style="70" customWidth="1"/>
    <col min="7909" max="7909" width="11.54296875" style="70" customWidth="1"/>
    <col min="7910" max="7913" width="10.90625" style="70"/>
    <col min="7914" max="7914" width="22.54296875" style="70" customWidth="1"/>
    <col min="7915" max="7915" width="14" style="70" customWidth="1"/>
    <col min="7916" max="7916" width="1.7265625" style="70" customWidth="1"/>
    <col min="7917" max="8161" width="10.90625" style="70"/>
    <col min="8162" max="8162" width="4.453125" style="70" customWidth="1"/>
    <col min="8163" max="8163" width="10.90625" style="70"/>
    <col min="8164" max="8164" width="17.54296875" style="70" customWidth="1"/>
    <col min="8165" max="8165" width="11.54296875" style="70" customWidth="1"/>
    <col min="8166" max="8169" width="10.90625" style="70"/>
    <col min="8170" max="8170" width="22.54296875" style="70" customWidth="1"/>
    <col min="8171" max="8171" width="14" style="70" customWidth="1"/>
    <col min="8172" max="8172" width="1.7265625" style="70" customWidth="1"/>
    <col min="8173" max="8417" width="10.90625" style="70"/>
    <col min="8418" max="8418" width="4.453125" style="70" customWidth="1"/>
    <col min="8419" max="8419" width="10.90625" style="70"/>
    <col min="8420" max="8420" width="17.54296875" style="70" customWidth="1"/>
    <col min="8421" max="8421" width="11.54296875" style="70" customWidth="1"/>
    <col min="8422" max="8425" width="10.90625" style="70"/>
    <col min="8426" max="8426" width="22.54296875" style="70" customWidth="1"/>
    <col min="8427" max="8427" width="14" style="70" customWidth="1"/>
    <col min="8428" max="8428" width="1.7265625" style="70" customWidth="1"/>
    <col min="8429" max="8673" width="10.90625" style="70"/>
    <col min="8674" max="8674" width="4.453125" style="70" customWidth="1"/>
    <col min="8675" max="8675" width="10.90625" style="70"/>
    <col min="8676" max="8676" width="17.54296875" style="70" customWidth="1"/>
    <col min="8677" max="8677" width="11.54296875" style="70" customWidth="1"/>
    <col min="8678" max="8681" width="10.90625" style="70"/>
    <col min="8682" max="8682" width="22.54296875" style="70" customWidth="1"/>
    <col min="8683" max="8683" width="14" style="70" customWidth="1"/>
    <col min="8684" max="8684" width="1.7265625" style="70" customWidth="1"/>
    <col min="8685" max="8929" width="10.90625" style="70"/>
    <col min="8930" max="8930" width="4.453125" style="70" customWidth="1"/>
    <col min="8931" max="8931" width="10.90625" style="70"/>
    <col min="8932" max="8932" width="17.54296875" style="70" customWidth="1"/>
    <col min="8933" max="8933" width="11.54296875" style="70" customWidth="1"/>
    <col min="8934" max="8937" width="10.90625" style="70"/>
    <col min="8938" max="8938" width="22.54296875" style="70" customWidth="1"/>
    <col min="8939" max="8939" width="14" style="70" customWidth="1"/>
    <col min="8940" max="8940" width="1.7265625" style="70" customWidth="1"/>
    <col min="8941" max="9185" width="10.90625" style="70"/>
    <col min="9186" max="9186" width="4.453125" style="70" customWidth="1"/>
    <col min="9187" max="9187" width="10.90625" style="70"/>
    <col min="9188" max="9188" width="17.54296875" style="70" customWidth="1"/>
    <col min="9189" max="9189" width="11.54296875" style="70" customWidth="1"/>
    <col min="9190" max="9193" width="10.90625" style="70"/>
    <col min="9194" max="9194" width="22.54296875" style="70" customWidth="1"/>
    <col min="9195" max="9195" width="14" style="70" customWidth="1"/>
    <col min="9196" max="9196" width="1.7265625" style="70" customWidth="1"/>
    <col min="9197" max="9441" width="10.90625" style="70"/>
    <col min="9442" max="9442" width="4.453125" style="70" customWidth="1"/>
    <col min="9443" max="9443" width="10.90625" style="70"/>
    <col min="9444" max="9444" width="17.54296875" style="70" customWidth="1"/>
    <col min="9445" max="9445" width="11.54296875" style="70" customWidth="1"/>
    <col min="9446" max="9449" width="10.90625" style="70"/>
    <col min="9450" max="9450" width="22.54296875" style="70" customWidth="1"/>
    <col min="9451" max="9451" width="14" style="70" customWidth="1"/>
    <col min="9452" max="9452" width="1.7265625" style="70" customWidth="1"/>
    <col min="9453" max="9697" width="10.90625" style="70"/>
    <col min="9698" max="9698" width="4.453125" style="70" customWidth="1"/>
    <col min="9699" max="9699" width="10.90625" style="70"/>
    <col min="9700" max="9700" width="17.54296875" style="70" customWidth="1"/>
    <col min="9701" max="9701" width="11.54296875" style="70" customWidth="1"/>
    <col min="9702" max="9705" width="10.90625" style="70"/>
    <col min="9706" max="9706" width="22.54296875" style="70" customWidth="1"/>
    <col min="9707" max="9707" width="14" style="70" customWidth="1"/>
    <col min="9708" max="9708" width="1.7265625" style="70" customWidth="1"/>
    <col min="9709" max="9953" width="10.90625" style="70"/>
    <col min="9954" max="9954" width="4.453125" style="70" customWidth="1"/>
    <col min="9955" max="9955" width="10.90625" style="70"/>
    <col min="9956" max="9956" width="17.54296875" style="70" customWidth="1"/>
    <col min="9957" max="9957" width="11.54296875" style="70" customWidth="1"/>
    <col min="9958" max="9961" width="10.90625" style="70"/>
    <col min="9962" max="9962" width="22.54296875" style="70" customWidth="1"/>
    <col min="9963" max="9963" width="14" style="70" customWidth="1"/>
    <col min="9964" max="9964" width="1.7265625" style="70" customWidth="1"/>
    <col min="9965" max="10209" width="10.90625" style="70"/>
    <col min="10210" max="10210" width="4.453125" style="70" customWidth="1"/>
    <col min="10211" max="10211" width="10.90625" style="70"/>
    <col min="10212" max="10212" width="17.54296875" style="70" customWidth="1"/>
    <col min="10213" max="10213" width="11.54296875" style="70" customWidth="1"/>
    <col min="10214" max="10217" width="10.90625" style="70"/>
    <col min="10218" max="10218" width="22.54296875" style="70" customWidth="1"/>
    <col min="10219" max="10219" width="14" style="70" customWidth="1"/>
    <col min="10220" max="10220" width="1.7265625" style="70" customWidth="1"/>
    <col min="10221" max="10465" width="10.90625" style="70"/>
    <col min="10466" max="10466" width="4.453125" style="70" customWidth="1"/>
    <col min="10467" max="10467" width="10.90625" style="70"/>
    <col min="10468" max="10468" width="17.54296875" style="70" customWidth="1"/>
    <col min="10469" max="10469" width="11.54296875" style="70" customWidth="1"/>
    <col min="10470" max="10473" width="10.90625" style="70"/>
    <col min="10474" max="10474" width="22.54296875" style="70" customWidth="1"/>
    <col min="10475" max="10475" width="14" style="70" customWidth="1"/>
    <col min="10476" max="10476" width="1.7265625" style="70" customWidth="1"/>
    <col min="10477" max="10721" width="10.90625" style="70"/>
    <col min="10722" max="10722" width="4.453125" style="70" customWidth="1"/>
    <col min="10723" max="10723" width="10.90625" style="70"/>
    <col min="10724" max="10724" width="17.54296875" style="70" customWidth="1"/>
    <col min="10725" max="10725" width="11.54296875" style="70" customWidth="1"/>
    <col min="10726" max="10729" width="10.90625" style="70"/>
    <col min="10730" max="10730" width="22.54296875" style="70" customWidth="1"/>
    <col min="10731" max="10731" width="14" style="70" customWidth="1"/>
    <col min="10732" max="10732" width="1.7265625" style="70" customWidth="1"/>
    <col min="10733" max="10977" width="10.90625" style="70"/>
    <col min="10978" max="10978" width="4.453125" style="70" customWidth="1"/>
    <col min="10979" max="10979" width="10.90625" style="70"/>
    <col min="10980" max="10980" width="17.54296875" style="70" customWidth="1"/>
    <col min="10981" max="10981" width="11.54296875" style="70" customWidth="1"/>
    <col min="10982" max="10985" width="10.90625" style="70"/>
    <col min="10986" max="10986" width="22.54296875" style="70" customWidth="1"/>
    <col min="10987" max="10987" width="14" style="70" customWidth="1"/>
    <col min="10988" max="10988" width="1.7265625" style="70" customWidth="1"/>
    <col min="10989" max="11233" width="10.90625" style="70"/>
    <col min="11234" max="11234" width="4.453125" style="70" customWidth="1"/>
    <col min="11235" max="11235" width="10.90625" style="70"/>
    <col min="11236" max="11236" width="17.54296875" style="70" customWidth="1"/>
    <col min="11237" max="11237" width="11.54296875" style="70" customWidth="1"/>
    <col min="11238" max="11241" width="10.90625" style="70"/>
    <col min="11242" max="11242" width="22.54296875" style="70" customWidth="1"/>
    <col min="11243" max="11243" width="14" style="70" customWidth="1"/>
    <col min="11244" max="11244" width="1.7265625" style="70" customWidth="1"/>
    <col min="11245" max="11489" width="10.90625" style="70"/>
    <col min="11490" max="11490" width="4.453125" style="70" customWidth="1"/>
    <col min="11491" max="11491" width="10.90625" style="70"/>
    <col min="11492" max="11492" width="17.54296875" style="70" customWidth="1"/>
    <col min="11493" max="11493" width="11.54296875" style="70" customWidth="1"/>
    <col min="11494" max="11497" width="10.90625" style="70"/>
    <col min="11498" max="11498" width="22.54296875" style="70" customWidth="1"/>
    <col min="11499" max="11499" width="14" style="70" customWidth="1"/>
    <col min="11500" max="11500" width="1.7265625" style="70" customWidth="1"/>
    <col min="11501" max="11745" width="10.90625" style="70"/>
    <col min="11746" max="11746" width="4.453125" style="70" customWidth="1"/>
    <col min="11747" max="11747" width="10.90625" style="70"/>
    <col min="11748" max="11748" width="17.54296875" style="70" customWidth="1"/>
    <col min="11749" max="11749" width="11.54296875" style="70" customWidth="1"/>
    <col min="11750" max="11753" width="10.90625" style="70"/>
    <col min="11754" max="11754" width="22.54296875" style="70" customWidth="1"/>
    <col min="11755" max="11755" width="14" style="70" customWidth="1"/>
    <col min="11756" max="11756" width="1.7265625" style="70" customWidth="1"/>
    <col min="11757" max="12001" width="10.90625" style="70"/>
    <col min="12002" max="12002" width="4.453125" style="70" customWidth="1"/>
    <col min="12003" max="12003" width="10.90625" style="70"/>
    <col min="12004" max="12004" width="17.54296875" style="70" customWidth="1"/>
    <col min="12005" max="12005" width="11.54296875" style="70" customWidth="1"/>
    <col min="12006" max="12009" width="10.90625" style="70"/>
    <col min="12010" max="12010" width="22.54296875" style="70" customWidth="1"/>
    <col min="12011" max="12011" width="14" style="70" customWidth="1"/>
    <col min="12012" max="12012" width="1.7265625" style="70" customWidth="1"/>
    <col min="12013" max="12257" width="10.90625" style="70"/>
    <col min="12258" max="12258" width="4.453125" style="70" customWidth="1"/>
    <col min="12259" max="12259" width="10.90625" style="70"/>
    <col min="12260" max="12260" width="17.54296875" style="70" customWidth="1"/>
    <col min="12261" max="12261" width="11.54296875" style="70" customWidth="1"/>
    <col min="12262" max="12265" width="10.90625" style="70"/>
    <col min="12266" max="12266" width="22.54296875" style="70" customWidth="1"/>
    <col min="12267" max="12267" width="14" style="70" customWidth="1"/>
    <col min="12268" max="12268" width="1.7265625" style="70" customWidth="1"/>
    <col min="12269" max="12513" width="10.90625" style="70"/>
    <col min="12514" max="12514" width="4.453125" style="70" customWidth="1"/>
    <col min="12515" max="12515" width="10.90625" style="70"/>
    <col min="12516" max="12516" width="17.54296875" style="70" customWidth="1"/>
    <col min="12517" max="12517" width="11.54296875" style="70" customWidth="1"/>
    <col min="12518" max="12521" width="10.90625" style="70"/>
    <col min="12522" max="12522" width="22.54296875" style="70" customWidth="1"/>
    <col min="12523" max="12523" width="14" style="70" customWidth="1"/>
    <col min="12524" max="12524" width="1.7265625" style="70" customWidth="1"/>
    <col min="12525" max="12769" width="10.90625" style="70"/>
    <col min="12770" max="12770" width="4.453125" style="70" customWidth="1"/>
    <col min="12771" max="12771" width="10.90625" style="70"/>
    <col min="12772" max="12772" width="17.54296875" style="70" customWidth="1"/>
    <col min="12773" max="12773" width="11.54296875" style="70" customWidth="1"/>
    <col min="12774" max="12777" width="10.90625" style="70"/>
    <col min="12778" max="12778" width="22.54296875" style="70" customWidth="1"/>
    <col min="12779" max="12779" width="14" style="70" customWidth="1"/>
    <col min="12780" max="12780" width="1.7265625" style="70" customWidth="1"/>
    <col min="12781" max="13025" width="10.90625" style="70"/>
    <col min="13026" max="13026" width="4.453125" style="70" customWidth="1"/>
    <col min="13027" max="13027" width="10.90625" style="70"/>
    <col min="13028" max="13028" width="17.54296875" style="70" customWidth="1"/>
    <col min="13029" max="13029" width="11.54296875" style="70" customWidth="1"/>
    <col min="13030" max="13033" width="10.90625" style="70"/>
    <col min="13034" max="13034" width="22.54296875" style="70" customWidth="1"/>
    <col min="13035" max="13035" width="14" style="70" customWidth="1"/>
    <col min="13036" max="13036" width="1.7265625" style="70" customWidth="1"/>
    <col min="13037" max="13281" width="10.90625" style="70"/>
    <col min="13282" max="13282" width="4.453125" style="70" customWidth="1"/>
    <col min="13283" max="13283" width="10.90625" style="70"/>
    <col min="13284" max="13284" width="17.54296875" style="70" customWidth="1"/>
    <col min="13285" max="13285" width="11.54296875" style="70" customWidth="1"/>
    <col min="13286" max="13289" width="10.90625" style="70"/>
    <col min="13290" max="13290" width="22.54296875" style="70" customWidth="1"/>
    <col min="13291" max="13291" width="14" style="70" customWidth="1"/>
    <col min="13292" max="13292" width="1.7265625" style="70" customWidth="1"/>
    <col min="13293" max="13537" width="10.90625" style="70"/>
    <col min="13538" max="13538" width="4.453125" style="70" customWidth="1"/>
    <col min="13539" max="13539" width="10.90625" style="70"/>
    <col min="13540" max="13540" width="17.54296875" style="70" customWidth="1"/>
    <col min="13541" max="13541" width="11.54296875" style="70" customWidth="1"/>
    <col min="13542" max="13545" width="10.90625" style="70"/>
    <col min="13546" max="13546" width="22.54296875" style="70" customWidth="1"/>
    <col min="13547" max="13547" width="14" style="70" customWidth="1"/>
    <col min="13548" max="13548" width="1.7265625" style="70" customWidth="1"/>
    <col min="13549" max="13793" width="10.90625" style="70"/>
    <col min="13794" max="13794" width="4.453125" style="70" customWidth="1"/>
    <col min="13795" max="13795" width="10.90625" style="70"/>
    <col min="13796" max="13796" width="17.54296875" style="70" customWidth="1"/>
    <col min="13797" max="13797" width="11.54296875" style="70" customWidth="1"/>
    <col min="13798" max="13801" width="10.90625" style="70"/>
    <col min="13802" max="13802" width="22.54296875" style="70" customWidth="1"/>
    <col min="13803" max="13803" width="14" style="70" customWidth="1"/>
    <col min="13804" max="13804" width="1.7265625" style="70" customWidth="1"/>
    <col min="13805" max="14049" width="10.90625" style="70"/>
    <col min="14050" max="14050" width="4.453125" style="70" customWidth="1"/>
    <col min="14051" max="14051" width="10.90625" style="70"/>
    <col min="14052" max="14052" width="17.54296875" style="70" customWidth="1"/>
    <col min="14053" max="14053" width="11.54296875" style="70" customWidth="1"/>
    <col min="14054" max="14057" width="10.90625" style="70"/>
    <col min="14058" max="14058" width="22.54296875" style="70" customWidth="1"/>
    <col min="14059" max="14059" width="14" style="70" customWidth="1"/>
    <col min="14060" max="14060" width="1.7265625" style="70" customWidth="1"/>
    <col min="14061" max="14305" width="10.90625" style="70"/>
    <col min="14306" max="14306" width="4.453125" style="70" customWidth="1"/>
    <col min="14307" max="14307" width="10.90625" style="70"/>
    <col min="14308" max="14308" width="17.54296875" style="70" customWidth="1"/>
    <col min="14309" max="14309" width="11.54296875" style="70" customWidth="1"/>
    <col min="14310" max="14313" width="10.90625" style="70"/>
    <col min="14314" max="14314" width="22.54296875" style="70" customWidth="1"/>
    <col min="14315" max="14315" width="14" style="70" customWidth="1"/>
    <col min="14316" max="14316" width="1.7265625" style="70" customWidth="1"/>
    <col min="14317" max="14561" width="10.90625" style="70"/>
    <col min="14562" max="14562" width="4.453125" style="70" customWidth="1"/>
    <col min="14563" max="14563" width="10.90625" style="70"/>
    <col min="14564" max="14564" width="17.54296875" style="70" customWidth="1"/>
    <col min="14565" max="14565" width="11.54296875" style="70" customWidth="1"/>
    <col min="14566" max="14569" width="10.90625" style="70"/>
    <col min="14570" max="14570" width="22.54296875" style="70" customWidth="1"/>
    <col min="14571" max="14571" width="14" style="70" customWidth="1"/>
    <col min="14572" max="14572" width="1.7265625" style="70" customWidth="1"/>
    <col min="14573" max="14817" width="10.90625" style="70"/>
    <col min="14818" max="14818" width="4.453125" style="70" customWidth="1"/>
    <col min="14819" max="14819" width="10.90625" style="70"/>
    <col min="14820" max="14820" width="17.54296875" style="70" customWidth="1"/>
    <col min="14821" max="14821" width="11.54296875" style="70" customWidth="1"/>
    <col min="14822" max="14825" width="10.90625" style="70"/>
    <col min="14826" max="14826" width="22.54296875" style="70" customWidth="1"/>
    <col min="14827" max="14827" width="14" style="70" customWidth="1"/>
    <col min="14828" max="14828" width="1.7265625" style="70" customWidth="1"/>
    <col min="14829" max="15073" width="10.90625" style="70"/>
    <col min="15074" max="15074" width="4.453125" style="70" customWidth="1"/>
    <col min="15075" max="15075" width="10.90625" style="70"/>
    <col min="15076" max="15076" width="17.54296875" style="70" customWidth="1"/>
    <col min="15077" max="15077" width="11.54296875" style="70" customWidth="1"/>
    <col min="15078" max="15081" width="10.90625" style="70"/>
    <col min="15082" max="15082" width="22.54296875" style="70" customWidth="1"/>
    <col min="15083" max="15083" width="14" style="70" customWidth="1"/>
    <col min="15084" max="15084" width="1.7265625" style="70" customWidth="1"/>
    <col min="15085" max="15329" width="10.90625" style="70"/>
    <col min="15330" max="15330" width="4.453125" style="70" customWidth="1"/>
    <col min="15331" max="15331" width="10.90625" style="70"/>
    <col min="15332" max="15332" width="17.54296875" style="70" customWidth="1"/>
    <col min="15333" max="15333" width="11.54296875" style="70" customWidth="1"/>
    <col min="15334" max="15337" width="10.90625" style="70"/>
    <col min="15338" max="15338" width="22.54296875" style="70" customWidth="1"/>
    <col min="15339" max="15339" width="14" style="70" customWidth="1"/>
    <col min="15340" max="15340" width="1.7265625" style="70" customWidth="1"/>
    <col min="15341" max="15585" width="10.90625" style="70"/>
    <col min="15586" max="15586" width="4.453125" style="70" customWidth="1"/>
    <col min="15587" max="15587" width="10.90625" style="70"/>
    <col min="15588" max="15588" width="17.54296875" style="70" customWidth="1"/>
    <col min="15589" max="15589" width="11.54296875" style="70" customWidth="1"/>
    <col min="15590" max="15593" width="10.90625" style="70"/>
    <col min="15594" max="15594" width="22.54296875" style="70" customWidth="1"/>
    <col min="15595" max="15595" width="14" style="70" customWidth="1"/>
    <col min="15596" max="15596" width="1.7265625" style="70" customWidth="1"/>
    <col min="15597" max="15841" width="10.90625" style="70"/>
    <col min="15842" max="15842" width="4.453125" style="70" customWidth="1"/>
    <col min="15843" max="15843" width="10.90625" style="70"/>
    <col min="15844" max="15844" width="17.54296875" style="70" customWidth="1"/>
    <col min="15845" max="15845" width="11.54296875" style="70" customWidth="1"/>
    <col min="15846" max="15849" width="10.90625" style="70"/>
    <col min="15850" max="15850" width="22.54296875" style="70" customWidth="1"/>
    <col min="15851" max="15851" width="14" style="70" customWidth="1"/>
    <col min="15852" max="15852" width="1.7265625" style="70" customWidth="1"/>
    <col min="15853" max="16097" width="10.90625" style="70"/>
    <col min="16098" max="16098" width="4.453125" style="70" customWidth="1"/>
    <col min="16099" max="16099" width="10.90625" style="70"/>
    <col min="16100" max="16100" width="17.54296875" style="70" customWidth="1"/>
    <col min="16101" max="16101" width="11.54296875" style="70" customWidth="1"/>
    <col min="16102" max="16105" width="10.90625" style="70"/>
    <col min="16106" max="16106" width="22.54296875" style="70" customWidth="1"/>
    <col min="16107" max="16107" width="14" style="70" customWidth="1"/>
    <col min="16108" max="16108" width="1.7265625" style="70" customWidth="1"/>
    <col min="16109" max="16384" width="10.90625" style="70"/>
  </cols>
  <sheetData>
    <row r="1" spans="2:10" ht="6" customHeight="1" thickBot="1" x14ac:dyDescent="0.3"/>
    <row r="2" spans="2:10" ht="19.5" customHeight="1" x14ac:dyDescent="0.25">
      <c r="B2" s="71"/>
      <c r="C2" s="72"/>
      <c r="D2" s="73" t="s">
        <v>234</v>
      </c>
      <c r="E2" s="74"/>
      <c r="F2" s="74"/>
      <c r="G2" s="74"/>
      <c r="H2" s="74"/>
      <c r="I2" s="75"/>
      <c r="J2" s="76" t="s">
        <v>235</v>
      </c>
    </row>
    <row r="3" spans="2:10" ht="4.5" customHeight="1" thickBot="1" x14ac:dyDescent="0.3">
      <c r="B3" s="77"/>
      <c r="C3" s="78"/>
      <c r="D3" s="79"/>
      <c r="E3" s="80"/>
      <c r="F3" s="80"/>
      <c r="G3" s="80"/>
      <c r="H3" s="80"/>
      <c r="I3" s="81"/>
      <c r="J3" s="82"/>
    </row>
    <row r="4" spans="2:10" ht="13" x14ac:dyDescent="0.25">
      <c r="B4" s="77"/>
      <c r="C4" s="78"/>
      <c r="D4" s="73" t="s">
        <v>236</v>
      </c>
      <c r="E4" s="74"/>
      <c r="F4" s="74"/>
      <c r="G4" s="74"/>
      <c r="H4" s="74"/>
      <c r="I4" s="75"/>
      <c r="J4" s="76" t="s">
        <v>237</v>
      </c>
    </row>
    <row r="5" spans="2:10" ht="5.25" customHeight="1" x14ac:dyDescent="0.25">
      <c r="B5" s="77"/>
      <c r="C5" s="78"/>
      <c r="D5" s="83"/>
      <c r="E5" s="84"/>
      <c r="F5" s="84"/>
      <c r="G5" s="84"/>
      <c r="H5" s="84"/>
      <c r="I5" s="85"/>
      <c r="J5" s="86"/>
    </row>
    <row r="6" spans="2:10" ht="4.5" customHeight="1" thickBot="1" x14ac:dyDescent="0.3">
      <c r="B6" s="87"/>
      <c r="C6" s="88"/>
      <c r="D6" s="79"/>
      <c r="E6" s="80"/>
      <c r="F6" s="80"/>
      <c r="G6" s="80"/>
      <c r="H6" s="80"/>
      <c r="I6" s="81"/>
      <c r="J6" s="82"/>
    </row>
    <row r="7" spans="2:10" ht="6" customHeight="1" x14ac:dyDescent="0.25">
      <c r="B7" s="89"/>
      <c r="J7" s="90"/>
    </row>
    <row r="8" spans="2:10" ht="9" customHeight="1" x14ac:dyDescent="0.25">
      <c r="B8" s="89"/>
      <c r="J8" s="90"/>
    </row>
    <row r="9" spans="2:10" ht="13" x14ac:dyDescent="0.3">
      <c r="B9" s="89"/>
      <c r="C9" s="91" t="s">
        <v>261</v>
      </c>
      <c r="E9" s="92"/>
      <c r="H9" s="93"/>
      <c r="J9" s="90"/>
    </row>
    <row r="10" spans="2:10" ht="8.25" customHeight="1" x14ac:dyDescent="0.25">
      <c r="B10" s="89"/>
      <c r="J10" s="90"/>
    </row>
    <row r="11" spans="2:10" ht="13" x14ac:dyDescent="0.3">
      <c r="B11" s="89"/>
      <c r="C11" s="91" t="s">
        <v>259</v>
      </c>
      <c r="J11" s="90"/>
    </row>
    <row r="12" spans="2:10" ht="13" x14ac:dyDescent="0.3">
      <c r="B12" s="89"/>
      <c r="C12" s="91" t="s">
        <v>260</v>
      </c>
      <c r="J12" s="90"/>
    </row>
    <row r="13" spans="2:10" x14ac:dyDescent="0.25">
      <c r="B13" s="89"/>
      <c r="J13" s="90"/>
    </row>
    <row r="14" spans="2:10" x14ac:dyDescent="0.25">
      <c r="B14" s="89"/>
      <c r="C14" s="70" t="s">
        <v>238</v>
      </c>
      <c r="G14" s="94"/>
      <c r="H14" s="94"/>
      <c r="I14" s="94"/>
      <c r="J14" s="90"/>
    </row>
    <row r="15" spans="2:10" ht="9" customHeight="1" x14ac:dyDescent="0.25">
      <c r="B15" s="89"/>
      <c r="C15" s="95"/>
      <c r="G15" s="94"/>
      <c r="H15" s="94"/>
      <c r="I15" s="94"/>
      <c r="J15" s="90"/>
    </row>
    <row r="16" spans="2:10" ht="13" x14ac:dyDescent="0.3">
      <c r="B16" s="89"/>
      <c r="C16" s="70" t="s">
        <v>262</v>
      </c>
      <c r="D16" s="92"/>
      <c r="G16" s="94"/>
      <c r="H16" s="96" t="s">
        <v>239</v>
      </c>
      <c r="I16" s="96" t="s">
        <v>240</v>
      </c>
      <c r="J16" s="90"/>
    </row>
    <row r="17" spans="2:14" ht="13" x14ac:dyDescent="0.3">
      <c r="B17" s="89"/>
      <c r="C17" s="91" t="s">
        <v>241</v>
      </c>
      <c r="D17" s="91"/>
      <c r="E17" s="91"/>
      <c r="F17" s="91"/>
      <c r="G17" s="94"/>
      <c r="H17" s="97">
        <v>79</v>
      </c>
      <c r="I17" s="98">
        <v>52404045</v>
      </c>
      <c r="J17" s="90"/>
    </row>
    <row r="18" spans="2:14" x14ac:dyDescent="0.25">
      <c r="B18" s="89"/>
      <c r="C18" s="70" t="s">
        <v>242</v>
      </c>
      <c r="G18" s="94"/>
      <c r="H18" s="100">
        <v>50</v>
      </c>
      <c r="I18" s="101">
        <v>27923486</v>
      </c>
      <c r="J18" s="90"/>
    </row>
    <row r="19" spans="2:14" x14ac:dyDescent="0.25">
      <c r="B19" s="89"/>
      <c r="C19" s="70" t="s">
        <v>243</v>
      </c>
      <c r="G19" s="94"/>
      <c r="H19" s="100">
        <v>2</v>
      </c>
      <c r="I19" s="101">
        <v>382800</v>
      </c>
      <c r="J19" s="90"/>
    </row>
    <row r="20" spans="2:14" x14ac:dyDescent="0.25">
      <c r="B20" s="89"/>
      <c r="C20" s="70" t="s">
        <v>244</v>
      </c>
      <c r="H20" s="102">
        <v>0</v>
      </c>
      <c r="I20" s="103">
        <v>0</v>
      </c>
      <c r="J20" s="90"/>
    </row>
    <row r="21" spans="2:14" x14ac:dyDescent="0.25">
      <c r="B21" s="89"/>
      <c r="C21" s="70" t="s">
        <v>188</v>
      </c>
      <c r="H21" s="102">
        <v>5</v>
      </c>
      <c r="I21" s="103">
        <v>656660</v>
      </c>
      <c r="J21" s="90"/>
      <c r="N21" s="104"/>
    </row>
    <row r="22" spans="2:14" ht="13" thickBot="1" x14ac:dyDescent="0.3">
      <c r="B22" s="89"/>
      <c r="C22" s="70" t="s">
        <v>246</v>
      </c>
      <c r="H22" s="105">
        <v>0</v>
      </c>
      <c r="I22" s="106">
        <v>0</v>
      </c>
      <c r="J22" s="90"/>
    </row>
    <row r="23" spans="2:14" ht="13" x14ac:dyDescent="0.3">
      <c r="B23" s="89"/>
      <c r="C23" s="91" t="s">
        <v>247</v>
      </c>
      <c r="D23" s="91"/>
      <c r="E23" s="91"/>
      <c r="F23" s="91"/>
      <c r="H23" s="107">
        <f>H18+H19+H20+H21+H22</f>
        <v>57</v>
      </c>
      <c r="I23" s="108">
        <f>I18+I19+I20+I21+I22</f>
        <v>28962946</v>
      </c>
      <c r="J23" s="90"/>
    </row>
    <row r="24" spans="2:14" x14ac:dyDescent="0.25">
      <c r="B24" s="89"/>
      <c r="C24" s="70" t="s">
        <v>248</v>
      </c>
      <c r="H24" s="102">
        <v>22</v>
      </c>
      <c r="I24" s="103">
        <v>23441099</v>
      </c>
      <c r="J24" s="90"/>
    </row>
    <row r="25" spans="2:14" ht="13" thickBot="1" x14ac:dyDescent="0.3">
      <c r="B25" s="89"/>
      <c r="C25" s="70" t="s">
        <v>249</v>
      </c>
      <c r="H25" s="105">
        <v>0</v>
      </c>
      <c r="I25" s="106">
        <v>0</v>
      </c>
      <c r="J25" s="90"/>
    </row>
    <row r="26" spans="2:14" ht="13" x14ac:dyDescent="0.3">
      <c r="B26" s="89"/>
      <c r="C26" s="91" t="s">
        <v>250</v>
      </c>
      <c r="D26" s="91"/>
      <c r="E26" s="91"/>
      <c r="F26" s="91"/>
      <c r="H26" s="107">
        <f>H24+H25</f>
        <v>22</v>
      </c>
      <c r="I26" s="108">
        <f>I24+I25</f>
        <v>23441099</v>
      </c>
      <c r="J26" s="90"/>
    </row>
    <row r="27" spans="2:14" ht="13.5" thickBot="1" x14ac:dyDescent="0.35">
      <c r="B27" s="89"/>
      <c r="C27" s="94" t="s">
        <v>251</v>
      </c>
      <c r="D27" s="109"/>
      <c r="E27" s="109"/>
      <c r="F27" s="109"/>
      <c r="G27" s="94"/>
      <c r="H27" s="110">
        <v>0</v>
      </c>
      <c r="I27" s="111">
        <v>0</v>
      </c>
      <c r="J27" s="112"/>
    </row>
    <row r="28" spans="2:14" ht="13" x14ac:dyDescent="0.3">
      <c r="B28" s="89"/>
      <c r="C28" s="109" t="s">
        <v>252</v>
      </c>
      <c r="D28" s="109"/>
      <c r="E28" s="109"/>
      <c r="F28" s="109"/>
      <c r="G28" s="94"/>
      <c r="H28" s="113">
        <f>H27</f>
        <v>0</v>
      </c>
      <c r="I28" s="101">
        <f>I27</f>
        <v>0</v>
      </c>
      <c r="J28" s="112"/>
    </row>
    <row r="29" spans="2:14" ht="13" x14ac:dyDescent="0.3">
      <c r="B29" s="89"/>
      <c r="C29" s="109"/>
      <c r="D29" s="109"/>
      <c r="E29" s="109"/>
      <c r="F29" s="109"/>
      <c r="G29" s="94"/>
      <c r="H29" s="100"/>
      <c r="I29" s="98"/>
      <c r="J29" s="112"/>
    </row>
    <row r="30" spans="2:14" ht="13.5" thickBot="1" x14ac:dyDescent="0.35">
      <c r="B30" s="89"/>
      <c r="C30" s="109" t="s">
        <v>253</v>
      </c>
      <c r="D30" s="109"/>
      <c r="E30" s="94"/>
      <c r="F30" s="94"/>
      <c r="G30" s="94"/>
      <c r="H30" s="114"/>
      <c r="I30" s="115"/>
      <c r="J30" s="112"/>
    </row>
    <row r="31" spans="2:14" ht="13.5" thickTop="1" x14ac:dyDescent="0.3">
      <c r="B31" s="89"/>
      <c r="C31" s="109"/>
      <c r="D31" s="109"/>
      <c r="E31" s="94"/>
      <c r="F31" s="94"/>
      <c r="G31" s="94"/>
      <c r="H31" s="101">
        <f>H23+H26+H28</f>
        <v>79</v>
      </c>
      <c r="I31" s="101">
        <f>I23+I26+I28</f>
        <v>52404045</v>
      </c>
      <c r="J31" s="112"/>
    </row>
    <row r="32" spans="2:14" ht="9.75" customHeight="1" x14ac:dyDescent="0.25">
      <c r="B32" s="89"/>
      <c r="C32" s="94"/>
      <c r="D32" s="94"/>
      <c r="E32" s="94"/>
      <c r="F32" s="94"/>
      <c r="G32" s="116"/>
      <c r="H32" s="117"/>
      <c r="I32" s="118"/>
      <c r="J32" s="112"/>
    </row>
    <row r="33" spans="2:10" ht="9.75" customHeight="1" x14ac:dyDescent="0.25">
      <c r="B33" s="89"/>
      <c r="C33" s="94"/>
      <c r="D33" s="94"/>
      <c r="E33" s="94"/>
      <c r="F33" s="94"/>
      <c r="G33" s="116"/>
      <c r="H33" s="117"/>
      <c r="I33" s="118"/>
      <c r="J33" s="112"/>
    </row>
    <row r="34" spans="2:10" ht="9.75" customHeight="1" x14ac:dyDescent="0.25">
      <c r="B34" s="89"/>
      <c r="C34" s="94"/>
      <c r="D34" s="94"/>
      <c r="E34" s="94"/>
      <c r="F34" s="94"/>
      <c r="G34" s="116"/>
      <c r="H34" s="117"/>
      <c r="I34" s="118"/>
      <c r="J34" s="112"/>
    </row>
    <row r="35" spans="2:10" ht="9.75" customHeight="1" x14ac:dyDescent="0.25">
      <c r="B35" s="89"/>
      <c r="C35" s="94"/>
      <c r="D35" s="94"/>
      <c r="E35" s="94"/>
      <c r="F35" s="94"/>
      <c r="G35" s="116"/>
      <c r="H35" s="117"/>
      <c r="I35" s="118"/>
      <c r="J35" s="112"/>
    </row>
    <row r="36" spans="2:10" ht="9.75" customHeight="1" x14ac:dyDescent="0.25">
      <c r="B36" s="89"/>
      <c r="C36" s="94"/>
      <c r="D36" s="94"/>
      <c r="E36" s="94"/>
      <c r="F36" s="94"/>
      <c r="G36" s="116"/>
      <c r="H36" s="117"/>
      <c r="I36" s="118"/>
      <c r="J36" s="112"/>
    </row>
    <row r="37" spans="2:10" ht="13.5" thickBot="1" x14ac:dyDescent="0.35">
      <c r="B37" s="89"/>
      <c r="C37" s="119"/>
      <c r="D37" s="120"/>
      <c r="E37" s="94"/>
      <c r="F37" s="94"/>
      <c r="G37" s="94"/>
      <c r="H37" s="121"/>
      <c r="I37" s="122"/>
      <c r="J37" s="112"/>
    </row>
    <row r="38" spans="2:10" ht="13" x14ac:dyDescent="0.3">
      <c r="B38" s="89"/>
      <c r="C38" s="109" t="s">
        <v>254</v>
      </c>
      <c r="D38" s="116"/>
      <c r="E38" s="94"/>
      <c r="F38" s="94"/>
      <c r="G38" s="94"/>
      <c r="H38" s="123" t="s">
        <v>255</v>
      </c>
      <c r="I38" s="116"/>
      <c r="J38" s="112"/>
    </row>
    <row r="39" spans="2:10" ht="13" x14ac:dyDescent="0.3">
      <c r="B39" s="89"/>
      <c r="C39" s="109" t="s">
        <v>276</v>
      </c>
      <c r="D39" s="94"/>
      <c r="E39" s="94"/>
      <c r="F39" s="94"/>
      <c r="G39" s="94"/>
      <c r="H39" s="109" t="s">
        <v>256</v>
      </c>
      <c r="I39" s="116"/>
      <c r="J39" s="112"/>
    </row>
    <row r="40" spans="2:10" ht="13" x14ac:dyDescent="0.3">
      <c r="B40" s="89"/>
      <c r="C40" s="94"/>
      <c r="D40" s="94"/>
      <c r="E40" s="94"/>
      <c r="F40" s="94"/>
      <c r="G40" s="94"/>
      <c r="H40" s="109" t="s">
        <v>257</v>
      </c>
      <c r="I40" s="116"/>
      <c r="J40" s="112"/>
    </row>
    <row r="41" spans="2:10" ht="13" x14ac:dyDescent="0.3">
      <c r="B41" s="89"/>
      <c r="C41" s="94"/>
      <c r="D41" s="94"/>
      <c r="E41" s="94"/>
      <c r="F41" s="94"/>
      <c r="G41" s="109"/>
      <c r="H41" s="116"/>
      <c r="I41" s="116"/>
      <c r="J41" s="112"/>
    </row>
    <row r="42" spans="2:10" x14ac:dyDescent="0.25">
      <c r="B42" s="89"/>
      <c r="C42" s="124" t="s">
        <v>258</v>
      </c>
      <c r="D42" s="124"/>
      <c r="E42" s="124"/>
      <c r="F42" s="124"/>
      <c r="G42" s="124"/>
      <c r="H42" s="124"/>
      <c r="I42" s="124"/>
      <c r="J42" s="112"/>
    </row>
    <row r="43" spans="2:10" x14ac:dyDescent="0.25">
      <c r="B43" s="89"/>
      <c r="C43" s="124"/>
      <c r="D43" s="124"/>
      <c r="E43" s="124"/>
      <c r="F43" s="124"/>
      <c r="G43" s="124"/>
      <c r="H43" s="124"/>
      <c r="I43" s="124"/>
      <c r="J43" s="112"/>
    </row>
    <row r="44" spans="2:10" ht="7.5" customHeight="1" thickBot="1" x14ac:dyDescent="0.3">
      <c r="B44" s="125"/>
      <c r="C44" s="126"/>
      <c r="D44" s="126"/>
      <c r="E44" s="126"/>
      <c r="F44" s="126"/>
      <c r="G44" s="127"/>
      <c r="H44" s="127"/>
      <c r="I44" s="127"/>
      <c r="J44" s="128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H17" sqref="H17"/>
    </sheetView>
  </sheetViews>
  <sheetFormatPr baseColWidth="10" defaultRowHeight="14.5" x14ac:dyDescent="0.35"/>
  <cols>
    <col min="8" max="8" width="11.54296875" bestFit="1" customWidth="1"/>
    <col min="9" max="9" width="25.81640625" customWidth="1"/>
  </cols>
  <sheetData>
    <row r="1" spans="1:9" ht="15" thickBot="1" x14ac:dyDescent="0.4">
      <c r="A1" s="129"/>
      <c r="B1" s="130"/>
      <c r="C1" s="131" t="s">
        <v>263</v>
      </c>
      <c r="D1" s="132"/>
      <c r="E1" s="132"/>
      <c r="F1" s="132"/>
      <c r="G1" s="132"/>
      <c r="H1" s="133"/>
      <c r="I1" s="134" t="s">
        <v>235</v>
      </c>
    </row>
    <row r="2" spans="1:9" ht="53.5" customHeight="1" thickBot="1" x14ac:dyDescent="0.4">
      <c r="A2" s="135"/>
      <c r="B2" s="136"/>
      <c r="C2" s="137" t="s">
        <v>264</v>
      </c>
      <c r="D2" s="138"/>
      <c r="E2" s="138"/>
      <c r="F2" s="138"/>
      <c r="G2" s="138"/>
      <c r="H2" s="139"/>
      <c r="I2" s="140" t="s">
        <v>265</v>
      </c>
    </row>
    <row r="3" spans="1:9" x14ac:dyDescent="0.35">
      <c r="A3" s="141"/>
      <c r="B3" s="94"/>
      <c r="C3" s="94"/>
      <c r="D3" s="94"/>
      <c r="E3" s="94"/>
      <c r="F3" s="94"/>
      <c r="G3" s="94"/>
      <c r="H3" s="94"/>
      <c r="I3" s="112"/>
    </row>
    <row r="4" spans="1:9" x14ac:dyDescent="0.35">
      <c r="A4" s="141"/>
      <c r="B4" s="94"/>
      <c r="C4" s="94"/>
      <c r="D4" s="94"/>
      <c r="E4" s="94"/>
      <c r="F4" s="94"/>
      <c r="G4" s="94"/>
      <c r="H4" s="94"/>
      <c r="I4" s="112"/>
    </row>
    <row r="5" spans="1:9" x14ac:dyDescent="0.35">
      <c r="A5" s="141"/>
      <c r="B5" s="91" t="s">
        <v>261</v>
      </c>
      <c r="C5" s="142"/>
      <c r="D5" s="143"/>
      <c r="E5" s="94"/>
      <c r="F5" s="94"/>
      <c r="G5" s="94"/>
      <c r="H5" s="94"/>
      <c r="I5" s="112"/>
    </row>
    <row r="6" spans="1:9" x14ac:dyDescent="0.35">
      <c r="A6" s="141"/>
      <c r="B6" s="70"/>
      <c r="C6" s="94"/>
      <c r="D6" s="94"/>
      <c r="E6" s="94"/>
      <c r="F6" s="94"/>
      <c r="G6" s="94"/>
      <c r="H6" s="94"/>
      <c r="I6" s="112"/>
    </row>
    <row r="7" spans="1:9" x14ac:dyDescent="0.35">
      <c r="A7" s="141"/>
      <c r="B7" s="91" t="s">
        <v>259</v>
      </c>
      <c r="C7" s="94"/>
      <c r="D7" s="94"/>
      <c r="E7" s="94"/>
      <c r="F7" s="94"/>
      <c r="G7" s="94"/>
      <c r="H7" s="94"/>
      <c r="I7" s="112"/>
    </row>
    <row r="8" spans="1:9" x14ac:dyDescent="0.35">
      <c r="A8" s="141"/>
      <c r="B8" s="91" t="s">
        <v>260</v>
      </c>
      <c r="C8" s="94"/>
      <c r="D8" s="94"/>
      <c r="E8" s="94"/>
      <c r="F8" s="94"/>
      <c r="G8" s="94"/>
      <c r="H8" s="94"/>
      <c r="I8" s="112"/>
    </row>
    <row r="9" spans="1:9" x14ac:dyDescent="0.35">
      <c r="A9" s="141"/>
      <c r="B9" s="94"/>
      <c r="C9" s="94"/>
      <c r="D9" s="94"/>
      <c r="E9" s="94"/>
      <c r="F9" s="94"/>
      <c r="G9" s="94"/>
      <c r="H9" s="94"/>
      <c r="I9" s="112"/>
    </row>
    <row r="10" spans="1:9" x14ac:dyDescent="0.35">
      <c r="A10" s="141"/>
      <c r="B10" s="94" t="s">
        <v>266</v>
      </c>
      <c r="C10" s="94"/>
      <c r="D10" s="94"/>
      <c r="E10" s="94"/>
      <c r="F10" s="94"/>
      <c r="G10" s="94"/>
      <c r="H10" s="94"/>
      <c r="I10" s="112"/>
    </row>
    <row r="11" spans="1:9" x14ac:dyDescent="0.35">
      <c r="A11" s="141"/>
      <c r="B11" s="144"/>
      <c r="C11" s="94"/>
      <c r="D11" s="94"/>
      <c r="E11" s="94"/>
      <c r="F11" s="94"/>
      <c r="G11" s="94"/>
      <c r="H11" s="94"/>
      <c r="I11" s="112"/>
    </row>
    <row r="12" spans="1:9" x14ac:dyDescent="0.35">
      <c r="A12" s="141"/>
      <c r="B12" s="70" t="s">
        <v>262</v>
      </c>
      <c r="C12" s="143"/>
      <c r="D12" s="94"/>
      <c r="E12" s="94"/>
      <c r="F12" s="94"/>
      <c r="G12" s="96" t="s">
        <v>267</v>
      </c>
      <c r="H12" s="96" t="s">
        <v>268</v>
      </c>
      <c r="I12" s="112"/>
    </row>
    <row r="13" spans="1:9" x14ac:dyDescent="0.35">
      <c r="A13" s="141"/>
      <c r="B13" s="109" t="s">
        <v>241</v>
      </c>
      <c r="C13" s="109"/>
      <c r="D13" s="109"/>
      <c r="E13" s="109"/>
      <c r="F13" s="94"/>
      <c r="G13" s="145">
        <f>G19</f>
        <v>57</v>
      </c>
      <c r="H13" s="146">
        <f>H19</f>
        <v>28962946</v>
      </c>
      <c r="I13" s="112"/>
    </row>
    <row r="14" spans="1:9" x14ac:dyDescent="0.35">
      <c r="A14" s="141"/>
      <c r="B14" s="94" t="s">
        <v>242</v>
      </c>
      <c r="C14" s="94"/>
      <c r="D14" s="94"/>
      <c r="E14" s="94"/>
      <c r="F14" s="94"/>
      <c r="G14" s="147">
        <v>50</v>
      </c>
      <c r="H14" s="148">
        <v>27923486</v>
      </c>
      <c r="I14" s="112"/>
    </row>
    <row r="15" spans="1:9" x14ac:dyDescent="0.35">
      <c r="A15" s="141"/>
      <c r="B15" s="94" t="s">
        <v>243</v>
      </c>
      <c r="C15" s="94"/>
      <c r="D15" s="94"/>
      <c r="E15" s="94"/>
      <c r="F15" s="94"/>
      <c r="G15" s="147">
        <v>2</v>
      </c>
      <c r="H15" s="148">
        <v>382800</v>
      </c>
      <c r="I15" s="112"/>
    </row>
    <row r="16" spans="1:9" x14ac:dyDescent="0.35">
      <c r="A16" s="141"/>
      <c r="B16" s="94" t="s">
        <v>244</v>
      </c>
      <c r="C16" s="94"/>
      <c r="D16" s="94"/>
      <c r="E16" s="94"/>
      <c r="F16" s="94"/>
      <c r="G16" s="147">
        <v>0</v>
      </c>
      <c r="H16" s="148">
        <v>0</v>
      </c>
      <c r="I16" s="112"/>
    </row>
    <row r="17" spans="1:9" x14ac:dyDescent="0.35">
      <c r="A17" s="141"/>
      <c r="B17" s="94" t="s">
        <v>245</v>
      </c>
      <c r="C17" s="94"/>
      <c r="D17" s="94"/>
      <c r="E17" s="94"/>
      <c r="F17" s="94"/>
      <c r="G17" s="147">
        <v>5</v>
      </c>
      <c r="H17" s="148">
        <v>656660</v>
      </c>
      <c r="I17" s="112"/>
    </row>
    <row r="18" spans="1:9" x14ac:dyDescent="0.35">
      <c r="A18" s="141"/>
      <c r="B18" s="94" t="s">
        <v>269</v>
      </c>
      <c r="C18" s="94"/>
      <c r="D18" s="94"/>
      <c r="E18" s="94"/>
      <c r="F18" s="94"/>
      <c r="G18" s="149">
        <v>0</v>
      </c>
      <c r="H18" s="150">
        <v>0</v>
      </c>
      <c r="I18" s="112"/>
    </row>
    <row r="19" spans="1:9" x14ac:dyDescent="0.35">
      <c r="A19" s="141"/>
      <c r="B19" s="109" t="s">
        <v>270</v>
      </c>
      <c r="C19" s="109"/>
      <c r="D19" s="109"/>
      <c r="E19" s="109"/>
      <c r="F19" s="94"/>
      <c r="G19" s="147">
        <f>SUM(G14:G18)</f>
        <v>57</v>
      </c>
      <c r="H19" s="146">
        <f>(H14+H15+H16+H17+H18)</f>
        <v>28962946</v>
      </c>
      <c r="I19" s="112"/>
    </row>
    <row r="20" spans="1:9" ht="15" thickBot="1" x14ac:dyDescent="0.4">
      <c r="A20" s="141"/>
      <c r="B20" s="109"/>
      <c r="C20" s="109"/>
      <c r="D20" s="94"/>
      <c r="E20" s="94"/>
      <c r="F20" s="94"/>
      <c r="G20" s="151"/>
      <c r="H20" s="152"/>
      <c r="I20" s="112"/>
    </row>
    <row r="21" spans="1:9" ht="15" thickTop="1" x14ac:dyDescent="0.35">
      <c r="A21" s="141"/>
      <c r="B21" s="109"/>
      <c r="C21" s="109"/>
      <c r="D21" s="94"/>
      <c r="E21" s="94"/>
      <c r="F21" s="94"/>
      <c r="G21" s="116"/>
      <c r="H21" s="153"/>
      <c r="I21" s="112"/>
    </row>
    <row r="22" spans="1:9" x14ac:dyDescent="0.35">
      <c r="A22" s="141"/>
      <c r="B22" s="94"/>
      <c r="C22" s="94"/>
      <c r="D22" s="94"/>
      <c r="E22" s="94"/>
      <c r="F22" s="116"/>
      <c r="G22" s="116"/>
      <c r="H22" s="116"/>
      <c r="I22" s="112"/>
    </row>
    <row r="23" spans="1:9" ht="15" thickBot="1" x14ac:dyDescent="0.4">
      <c r="A23" s="141"/>
      <c r="B23" s="120"/>
      <c r="C23" s="120"/>
      <c r="D23" s="94"/>
      <c r="E23" s="94"/>
      <c r="F23" s="120"/>
      <c r="G23" s="120"/>
      <c r="H23" s="116"/>
      <c r="I23" s="112"/>
    </row>
    <row r="24" spans="1:9" x14ac:dyDescent="0.35">
      <c r="A24" s="141"/>
      <c r="B24" s="116" t="s">
        <v>271</v>
      </c>
      <c r="C24" s="116"/>
      <c r="D24" s="94"/>
      <c r="E24" s="94"/>
      <c r="F24" s="116"/>
      <c r="G24" s="116"/>
      <c r="H24" s="116"/>
      <c r="I24" s="112"/>
    </row>
    <row r="25" spans="1:9" x14ac:dyDescent="0.35">
      <c r="A25" s="141"/>
      <c r="B25" s="116" t="s">
        <v>272</v>
      </c>
      <c r="C25" s="116"/>
      <c r="D25" s="94"/>
      <c r="E25" s="94"/>
      <c r="F25" s="116" t="s">
        <v>273</v>
      </c>
      <c r="G25" s="116"/>
      <c r="H25" s="116"/>
      <c r="I25" s="112"/>
    </row>
    <row r="26" spans="1:9" x14ac:dyDescent="0.35">
      <c r="A26" s="141"/>
      <c r="B26" s="116" t="s">
        <v>276</v>
      </c>
      <c r="C26" s="116"/>
      <c r="D26" s="94"/>
      <c r="E26" s="94"/>
      <c r="F26" s="116" t="s">
        <v>274</v>
      </c>
      <c r="G26" s="116"/>
      <c r="H26" s="116"/>
      <c r="I26" s="112"/>
    </row>
    <row r="27" spans="1:9" x14ac:dyDescent="0.35">
      <c r="A27" s="141"/>
      <c r="B27" s="116"/>
      <c r="C27" s="116"/>
      <c r="D27" s="94"/>
      <c r="E27" s="94"/>
      <c r="F27" s="116"/>
      <c r="G27" s="116"/>
      <c r="H27" s="116"/>
      <c r="I27" s="112"/>
    </row>
    <row r="28" spans="1:9" ht="18.5" customHeight="1" x14ac:dyDescent="0.35">
      <c r="A28" s="141"/>
      <c r="B28" s="154" t="s">
        <v>275</v>
      </c>
      <c r="C28" s="154"/>
      <c r="D28" s="154"/>
      <c r="E28" s="154"/>
      <c r="F28" s="154"/>
      <c r="G28" s="154"/>
      <c r="H28" s="154"/>
      <c r="I28" s="112"/>
    </row>
    <row r="29" spans="1:9" ht="15" thickBot="1" x14ac:dyDescent="0.4">
      <c r="A29" s="155"/>
      <c r="B29" s="156"/>
      <c r="C29" s="156"/>
      <c r="D29" s="156"/>
      <c r="E29" s="156"/>
      <c r="F29" s="120"/>
      <c r="G29" s="120"/>
      <c r="H29" s="120"/>
      <c r="I29" s="157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2024-07-30T21:34:14Z</cp:lastPrinted>
  <dcterms:created xsi:type="dcterms:W3CDTF">2022-06-01T14:39:12Z</dcterms:created>
  <dcterms:modified xsi:type="dcterms:W3CDTF">2024-07-30T21:46:01Z</dcterms:modified>
</cp:coreProperties>
</file>