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19877 ENDOCIRUJANOS LTD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G1" i="2"/>
  <c r="F1" i="2"/>
  <c r="I28" i="3"/>
  <c r="H28" i="3"/>
  <c r="I26" i="3"/>
  <c r="H26" i="3"/>
  <c r="I23" i="3"/>
  <c r="H23" i="3"/>
  <c r="I30" i="3" l="1"/>
  <c r="H30" i="3"/>
  <c r="H8" i="1"/>
</calcChain>
</file>

<file path=xl/comments1.xml><?xml version="1.0" encoding="utf-8"?>
<comments xmlns="http://schemas.openxmlformats.org/spreadsheetml/2006/main">
  <authors>
    <author>Juan Camilo Paez Ramirez</author>
    <author>DELL CPU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BRUTO DE LA FACTURA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VALOR NETO DE LA FACTURA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AMBULATORIO</t>
        </r>
      </text>
    </comment>
    <comment ref="H2" authorId="1" shapeId="0">
      <text>
        <r>
          <rPr>
            <sz val="9"/>
            <color indexed="81"/>
            <rFont val="Tahoma"/>
            <family val="2"/>
          </rPr>
          <t>aux contable:
Glosa por valor de 150.000</t>
        </r>
      </text>
    </comment>
  </commentList>
</comments>
</file>

<file path=xl/sharedStrings.xml><?xml version="1.0" encoding="utf-8"?>
<sst xmlns="http://schemas.openxmlformats.org/spreadsheetml/2006/main" count="108" uniqueCount="71">
  <si>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</si>
  <si>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</si>
  <si>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</si>
  <si>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</si>
  <si>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</si>
  <si>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</si>
  <si>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</si>
  <si>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</si>
  <si>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</si>
  <si>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</si>
  <si>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</si>
  <si>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AMBULATORIO</t>
  </si>
  <si>
    <t>CALI</t>
  </si>
  <si>
    <t>EVENTO</t>
  </si>
  <si>
    <t>ENDOCIRUJANOS SAS</t>
  </si>
  <si>
    <t>FECR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</si>
  <si>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</si>
  <si>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</si>
  <si>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</si>
  <si>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</si>
  <si>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</si>
  <si>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</si>
  <si>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05</t>
  </si>
  <si>
    <t>Boxalud</t>
  </si>
  <si>
    <t>Fecha Corte</t>
  </si>
  <si>
    <t>FOR-CSA-018</t>
  </si>
  <si>
    <t>HOJA 1 DE 2</t>
  </si>
  <si>
    <t>RESUMEN DE CARTERA REVISADA POR LA EPS</t>
  </si>
  <si>
    <t>VERSION 2</t>
  </si>
  <si>
    <t>SANTIAGO DE CALI , ENERO 05 DE 2024</t>
  </si>
  <si>
    <t>A continuacion me permito remitir nuestra respuesta al estado de cartera presentado en la fecha: 03/01/2024</t>
  </si>
  <si>
    <t>Con Corte al dia :31/12/2024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</si>
  <si>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</si>
  <si>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</si>
  <si>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</si>
  <si>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</si>
  <si>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</si>
  <si>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</si>
  <si>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</si>
  <si>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</si>
  <si>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</si>
  <si>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</si>
  <si>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</si>
  <si>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</si>
  <si>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</si>
  <si>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</si>
  <si>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</si>
  <si>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</si>
  <si>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</si>
  <si>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</si>
  <si>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FECR9224</t>
  </si>
  <si>
    <t>FECR9608</t>
  </si>
  <si>
    <t>FECR9899</t>
  </si>
  <si>
    <t>FECR9973</t>
  </si>
  <si>
    <t>FECR9974</t>
  </si>
  <si>
    <t>FECR10004</t>
  </si>
  <si>
    <t>Número Factura</t>
  </si>
  <si>
    <t>Señores : ENDOCIRUJANOS SAS</t>
  </si>
  <si>
    <t>NIT: 805019877</t>
  </si>
  <si>
    <t>Glosa Aceptada por IPS</t>
  </si>
  <si>
    <t>Finalizada</t>
  </si>
  <si>
    <t>Valor Glosa Pendiente</t>
  </si>
  <si>
    <t>Para respuesta prestador</t>
  </si>
  <si>
    <t>se realiza objecion al validar los datos dela factura ,los procedimientos al cargarlos en el aplicativo se encontraban anulados ,y tenian que verificar 4 numeros de la autorizacion.122300032561 cups 890446 consulta gastroenterologo,122300061126 cups 452301 colonoscopia total y 452301 colonoscopia total 122300085106</t>
  </si>
  <si>
    <t>Objeción</t>
  </si>
  <si>
    <t>Para auditoria de pertinencia</t>
  </si>
  <si>
    <t>FACTURA PENDIENTE EN PROGRAMACION DE PAGO</t>
  </si>
  <si>
    <t>FACTURA PENDIENTE EN PROGRAMACION DE PAGO - GLOSA PENDIENTE POR CONCILIAR</t>
  </si>
  <si>
    <t>FACTURA PENDIENTE EN PROGRAMACION DE PAGO - GLOSA ACEPTADA POR IPS</t>
  </si>
  <si>
    <t>Carolina Rodriguez</t>
  </si>
  <si>
    <t>Auxiliar Contable - Endocirujanos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</si>
</sst>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9" xfId="2" applyNumberFormat="1" applyFont="1" applyBorder="1"/>
    <xf numFmtId="167" fontId="8" fillId="0" borderId="0" xfId="2" applyNumberFormat="1" applyFont="1"/>
    <xf numFmtId="0" fontId="9" fillId="0" borderId="0" xfId="2" applyFont="1" applyAlignment="1">
      <alignment horizontal="center" vertical="center" wrapText="1"/>
    </xf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165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168" fontId="8" fillId="0" borderId="0" xfId="2" applyNumberFormat="1" applyFont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1" max="1" width="12.26953125" customWidth="1"/>
    <col min="2" max="2" width="20.54296875" customWidth="1"/>
    <col min="3" max="3" width="9" customWidth="1"/>
    <col min="4" max="4" width="8.81640625" customWidth="1"/>
    <col min="5" max="5" width="11.26953125" customWidth="1"/>
    <col min="6" max="6" width="11.1796875" customWidth="1"/>
    <col min="7" max="7" width="12" customWidth="1"/>
    <col min="8" max="8" width="12.54296875" customWidth="1"/>
    <col min="9" max="9" width="15.7265625" bestFit="1" customWidth="1"/>
    <col min="10" max="10" width="11.453125" customWidth="1"/>
    <col min="11" max="11" width="16.7265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805019877</v>
      </c>
      <c r="B2" s="1" t="s">
        <v>14</v>
      </c>
      <c r="C2" s="1" t="s">
        <v>15</v>
      </c>
      <c r="D2" s="1">
        <v>9224</v>
      </c>
      <c r="E2" s="5">
        <v>45201</v>
      </c>
      <c r="F2" s="5">
        <v>45202</v>
      </c>
      <c r="G2" s="6">
        <v>12282450</v>
      </c>
      <c r="H2" s="6">
        <v>12138332</v>
      </c>
      <c r="I2" s="4" t="s">
        <v>13</v>
      </c>
      <c r="J2" s="4" t="s">
        <v>12</v>
      </c>
      <c r="K2" s="4" t="s">
        <v>11</v>
      </c>
    </row>
    <row r="3" spans="1:11" x14ac:dyDescent="0.35">
      <c r="A3" s="1">
        <v>805019878</v>
      </c>
      <c r="B3" s="1" t="s">
        <v>14</v>
      </c>
      <c r="C3" s="1" t="s">
        <v>15</v>
      </c>
      <c r="D3" s="1">
        <v>9608</v>
      </c>
      <c r="E3" s="5">
        <v>45226</v>
      </c>
      <c r="F3" s="5">
        <v>45231</v>
      </c>
      <c r="G3" s="6">
        <v>4978490</v>
      </c>
      <c r="H3" s="6">
        <v>4909690</v>
      </c>
      <c r="I3" s="4" t="s">
        <v>13</v>
      </c>
      <c r="J3" s="4" t="s">
        <v>12</v>
      </c>
      <c r="K3" s="4" t="s">
        <v>11</v>
      </c>
    </row>
    <row r="4" spans="1:11" x14ac:dyDescent="0.35">
      <c r="A4" s="1">
        <v>805019879</v>
      </c>
      <c r="B4" s="1" t="s">
        <v>14</v>
      </c>
      <c r="C4" s="1" t="s">
        <v>15</v>
      </c>
      <c r="D4" s="1">
        <v>9899</v>
      </c>
      <c r="E4" s="5">
        <v>45257</v>
      </c>
      <c r="F4" s="5">
        <v>45264</v>
      </c>
      <c r="G4" s="6">
        <v>9829450</v>
      </c>
      <c r="H4" s="6">
        <v>9640650</v>
      </c>
      <c r="I4" s="4" t="s">
        <v>13</v>
      </c>
      <c r="J4" s="4" t="s">
        <v>12</v>
      </c>
      <c r="K4" s="4" t="s">
        <v>11</v>
      </c>
    </row>
    <row r="5" spans="1:11" x14ac:dyDescent="0.35">
      <c r="A5" s="1">
        <v>805019880</v>
      </c>
      <c r="B5" s="1" t="s">
        <v>14</v>
      </c>
      <c r="C5" s="1" t="s">
        <v>15</v>
      </c>
      <c r="D5" s="1">
        <v>9973</v>
      </c>
      <c r="E5" s="5">
        <v>45275</v>
      </c>
      <c r="F5" s="5">
        <v>45275</v>
      </c>
      <c r="G5" s="6">
        <v>5685370</v>
      </c>
      <c r="H5" s="6">
        <v>5650970</v>
      </c>
      <c r="I5" s="4" t="s">
        <v>13</v>
      </c>
      <c r="J5" s="4" t="s">
        <v>12</v>
      </c>
      <c r="K5" s="4" t="s">
        <v>11</v>
      </c>
    </row>
    <row r="6" spans="1:11" x14ac:dyDescent="0.35">
      <c r="A6" s="1">
        <v>805019881</v>
      </c>
      <c r="B6" s="1" t="s">
        <v>14</v>
      </c>
      <c r="C6" s="1" t="s">
        <v>15</v>
      </c>
      <c r="D6" s="1">
        <v>9974</v>
      </c>
      <c r="E6" s="5">
        <v>45275</v>
      </c>
      <c r="F6" s="5">
        <v>45275</v>
      </c>
      <c r="G6" s="6">
        <v>175000</v>
      </c>
      <c r="H6" s="6">
        <v>159000</v>
      </c>
      <c r="I6" s="4" t="s">
        <v>13</v>
      </c>
      <c r="J6" s="4" t="s">
        <v>12</v>
      </c>
      <c r="K6" s="4" t="s">
        <v>11</v>
      </c>
    </row>
    <row r="7" spans="1:11" x14ac:dyDescent="0.35">
      <c r="A7" s="1">
        <v>805019882</v>
      </c>
      <c r="B7" s="1" t="s">
        <v>14</v>
      </c>
      <c r="C7" s="1" t="s">
        <v>15</v>
      </c>
      <c r="D7" s="1">
        <v>10004</v>
      </c>
      <c r="E7" s="5">
        <v>45289</v>
      </c>
      <c r="F7" s="5">
        <v>45293</v>
      </c>
      <c r="G7" s="6">
        <v>569610</v>
      </c>
      <c r="H7" s="6">
        <v>504010</v>
      </c>
      <c r="I7" s="4" t="s">
        <v>13</v>
      </c>
      <c r="J7" s="4" t="s">
        <v>12</v>
      </c>
      <c r="K7" s="4" t="s">
        <v>11</v>
      </c>
    </row>
    <row r="8" spans="1:11" x14ac:dyDescent="0.35">
      <c r="G8" s="7"/>
      <c r="H8" s="7">
        <f>SUM(H2:H7)</f>
        <v>33002652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GridLines="0" zoomScale="73" zoomScaleNormal="73" workbookViewId="0">
      <selection activeCell="G25" sqref="G25"/>
    </sheetView>
  </sheetViews>
  <sheetFormatPr baseColWidth="10" defaultRowHeight="14.5" x14ac:dyDescent="0.35"/>
  <cols>
    <col min="1" max="1" width="12.54296875" bestFit="1" customWidth="1"/>
    <col min="2" max="2" width="18.6328125" bestFit="1" customWidth="1"/>
    <col min="3" max="3" width="14.6328125" bestFit="1" customWidth="1"/>
    <col min="4" max="4" width="12.54296875" style="14" bestFit="1" customWidth="1"/>
    <col min="6" max="7" width="13.6328125" style="58" bestFit="1" customWidth="1"/>
    <col min="8" max="8" width="75.08984375" bestFit="1" customWidth="1"/>
    <col min="9" max="9" width="25.08984375" bestFit="1" customWidth="1"/>
    <col min="10" max="10" width="11.08984375" style="58" bestFit="1" customWidth="1"/>
    <col min="11" max="11" width="11.90625" style="58" customWidth="1"/>
    <col min="12" max="12" width="11.90625" customWidth="1"/>
  </cols>
  <sheetData>
    <row r="1" spans="1:13" s="59" customFormat="1" x14ac:dyDescent="0.35">
      <c r="D1" s="60"/>
      <c r="F1" s="61">
        <f>SUBTOTAL(9,F3:F8)</f>
        <v>33520370</v>
      </c>
      <c r="G1" s="61">
        <f>SUBTOTAL(9,G3:G8)</f>
        <v>33002652</v>
      </c>
      <c r="J1" s="61">
        <f>SUBTOTAL(9,J3:J8)</f>
        <v>561900</v>
      </c>
      <c r="K1" s="61">
        <f>SUBTOTAL(9,K3:K8)</f>
        <v>152000</v>
      </c>
    </row>
    <row r="2" spans="1:13" ht="43.5" x14ac:dyDescent="0.35">
      <c r="A2" s="2" t="s">
        <v>16</v>
      </c>
      <c r="B2" s="2" t="s">
        <v>17</v>
      </c>
      <c r="C2" s="2" t="s">
        <v>56</v>
      </c>
      <c r="D2" s="8" t="s">
        <v>18</v>
      </c>
      <c r="E2" s="8" t="s">
        <v>19</v>
      </c>
      <c r="F2" s="9" t="s">
        <v>20</v>
      </c>
      <c r="G2" s="9" t="s">
        <v>21</v>
      </c>
      <c r="H2" s="10" t="s">
        <v>22</v>
      </c>
      <c r="I2" s="10" t="s">
        <v>23</v>
      </c>
      <c r="J2" s="65" t="s">
        <v>61</v>
      </c>
      <c r="K2" s="65" t="s">
        <v>59</v>
      </c>
      <c r="L2" s="63" t="s">
        <v>64</v>
      </c>
      <c r="M2" s="11" t="s">
        <v>24</v>
      </c>
    </row>
    <row r="3" spans="1:13" x14ac:dyDescent="0.35">
      <c r="A3" s="12">
        <v>805019877</v>
      </c>
      <c r="B3" s="13" t="s">
        <v>14</v>
      </c>
      <c r="C3" s="1" t="s">
        <v>50</v>
      </c>
      <c r="D3" s="5">
        <v>45201</v>
      </c>
      <c r="E3" s="5">
        <v>45202</v>
      </c>
      <c r="F3" s="6">
        <v>12282450</v>
      </c>
      <c r="G3" s="6">
        <v>12138332</v>
      </c>
      <c r="H3" s="1" t="s">
        <v>68</v>
      </c>
      <c r="I3" s="1" t="s">
        <v>60</v>
      </c>
      <c r="J3" s="6">
        <v>0</v>
      </c>
      <c r="K3" s="6">
        <v>152000</v>
      </c>
      <c r="L3" s="64"/>
      <c r="M3" s="5">
        <v>45291</v>
      </c>
    </row>
    <row r="4" spans="1:13" x14ac:dyDescent="0.35">
      <c r="A4" s="1">
        <v>805019877</v>
      </c>
      <c r="B4" s="1" t="s">
        <v>14</v>
      </c>
      <c r="C4" s="1" t="s">
        <v>51</v>
      </c>
      <c r="D4" s="5">
        <v>45226</v>
      </c>
      <c r="E4" s="5">
        <v>45231</v>
      </c>
      <c r="F4" s="6">
        <v>4978490</v>
      </c>
      <c r="G4" s="6">
        <v>4909690</v>
      </c>
      <c r="H4" s="1" t="s">
        <v>66</v>
      </c>
      <c r="I4" s="1" t="s">
        <v>60</v>
      </c>
      <c r="J4" s="6">
        <v>0</v>
      </c>
      <c r="K4" s="6">
        <v>0</v>
      </c>
      <c r="L4" s="1"/>
      <c r="M4" s="5">
        <v>45291</v>
      </c>
    </row>
    <row r="5" spans="1:13" x14ac:dyDescent="0.35">
      <c r="A5" s="1">
        <v>805019877</v>
      </c>
      <c r="B5" s="1" t="s">
        <v>14</v>
      </c>
      <c r="C5" s="1" t="s">
        <v>52</v>
      </c>
      <c r="D5" s="5">
        <v>45257</v>
      </c>
      <c r="E5" s="5">
        <v>45264</v>
      </c>
      <c r="F5" s="6">
        <v>9829450</v>
      </c>
      <c r="G5" s="6">
        <v>9640650</v>
      </c>
      <c r="H5" s="1" t="s">
        <v>67</v>
      </c>
      <c r="I5" s="1" t="s">
        <v>62</v>
      </c>
      <c r="J5" s="6">
        <v>561900</v>
      </c>
      <c r="K5" s="6">
        <v>0</v>
      </c>
      <c r="L5" s="1" t="s">
        <v>63</v>
      </c>
      <c r="M5" s="5">
        <v>45291</v>
      </c>
    </row>
    <row r="6" spans="1:13" x14ac:dyDescent="0.35">
      <c r="A6" s="1">
        <v>805019877</v>
      </c>
      <c r="B6" s="1" t="s">
        <v>14</v>
      </c>
      <c r="C6" s="1" t="s">
        <v>53</v>
      </c>
      <c r="D6" s="5">
        <v>45275</v>
      </c>
      <c r="E6" s="5">
        <v>45275</v>
      </c>
      <c r="F6" s="6">
        <v>5685370</v>
      </c>
      <c r="G6" s="6">
        <v>5650970</v>
      </c>
      <c r="H6" s="1" t="s">
        <v>66</v>
      </c>
      <c r="I6" s="1" t="s">
        <v>60</v>
      </c>
      <c r="J6" s="6">
        <v>0</v>
      </c>
      <c r="K6" s="6">
        <v>0</v>
      </c>
      <c r="L6" s="1"/>
      <c r="M6" s="5">
        <v>45291</v>
      </c>
    </row>
    <row r="7" spans="1:13" x14ac:dyDescent="0.35">
      <c r="A7" s="1">
        <v>805019877</v>
      </c>
      <c r="B7" s="1" t="s">
        <v>14</v>
      </c>
      <c r="C7" s="1" t="s">
        <v>54</v>
      </c>
      <c r="D7" s="5">
        <v>45275</v>
      </c>
      <c r="E7" s="5">
        <v>45275</v>
      </c>
      <c r="F7" s="6">
        <v>175000</v>
      </c>
      <c r="G7" s="6">
        <v>159000</v>
      </c>
      <c r="H7" s="1" t="s">
        <v>66</v>
      </c>
      <c r="I7" s="1" t="s">
        <v>60</v>
      </c>
      <c r="J7" s="6">
        <v>0</v>
      </c>
      <c r="K7" s="6">
        <v>0</v>
      </c>
      <c r="L7" s="1"/>
      <c r="M7" s="5">
        <v>45291</v>
      </c>
    </row>
    <row r="8" spans="1:13" x14ac:dyDescent="0.35">
      <c r="A8" s="1">
        <v>805019877</v>
      </c>
      <c r="B8" s="1" t="s">
        <v>14</v>
      </c>
      <c r="C8" s="1" t="s">
        <v>55</v>
      </c>
      <c r="D8" s="5">
        <v>45289</v>
      </c>
      <c r="E8" s="5">
        <v>45293</v>
      </c>
      <c r="F8" s="6">
        <v>569610</v>
      </c>
      <c r="G8" s="6">
        <v>504010</v>
      </c>
      <c r="H8" s="1" t="s">
        <v>42</v>
      </c>
      <c r="I8" s="1" t="s">
        <v>65</v>
      </c>
      <c r="J8" s="6">
        <v>0</v>
      </c>
      <c r="K8" s="6">
        <v>0</v>
      </c>
      <c r="L8" s="1"/>
      <c r="M8" s="5">
        <v>45291</v>
      </c>
    </row>
    <row r="10" spans="1:13" x14ac:dyDescent="0.35">
      <c r="H10" s="66"/>
      <c r="I10" s="66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19" sqref="N19"/>
    </sheetView>
  </sheetViews>
  <sheetFormatPr baseColWidth="10" defaultRowHeight="12.5" x14ac:dyDescent="0.25"/>
  <cols>
    <col min="1" max="1" width="1" style="15" customWidth="1"/>
    <col min="2" max="2" width="10.90625" style="15"/>
    <col min="3" max="3" width="17.54296875" style="15" customWidth="1"/>
    <col min="4" max="4" width="11.54296875" style="15" customWidth="1"/>
    <col min="5" max="8" width="10.90625" style="15"/>
    <col min="9" max="9" width="22.54296875" style="15" customWidth="1"/>
    <col min="10" max="10" width="14" style="15" customWidth="1"/>
    <col min="11" max="11" width="1.7265625" style="15" customWidth="1"/>
    <col min="12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25</v>
      </c>
      <c r="E2" s="19"/>
      <c r="F2" s="19"/>
      <c r="G2" s="19"/>
      <c r="H2" s="19"/>
      <c r="I2" s="20"/>
      <c r="J2" s="21" t="s">
        <v>26</v>
      </c>
    </row>
    <row r="3" spans="2:10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27</v>
      </c>
      <c r="E4" s="19"/>
      <c r="F4" s="19"/>
      <c r="G4" s="19"/>
      <c r="H4" s="19"/>
      <c r="I4" s="20"/>
      <c r="J4" s="21" t="s">
        <v>28</v>
      </c>
    </row>
    <row r="5" spans="2:10" ht="13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5">
      <c r="B7" s="34"/>
      <c r="J7" s="35"/>
    </row>
    <row r="8" spans="2:10" x14ac:dyDescent="0.25">
      <c r="B8" s="34"/>
      <c r="J8" s="35"/>
    </row>
    <row r="9" spans="2:10" ht="13" x14ac:dyDescent="0.3">
      <c r="B9" s="34"/>
      <c r="C9" s="36" t="s">
        <v>29</v>
      </c>
      <c r="E9" s="37"/>
      <c r="J9" s="35"/>
    </row>
    <row r="10" spans="2:10" x14ac:dyDescent="0.25">
      <c r="B10" s="34"/>
      <c r="J10" s="35"/>
    </row>
    <row r="11" spans="2:10" ht="13" x14ac:dyDescent="0.3">
      <c r="B11" s="34"/>
      <c r="C11" s="36" t="s">
        <v>57</v>
      </c>
      <c r="J11" s="35"/>
    </row>
    <row r="12" spans="2:10" ht="13" x14ac:dyDescent="0.3">
      <c r="B12" s="34"/>
      <c r="C12" s="36" t="s">
        <v>58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30</v>
      </c>
      <c r="J14" s="35"/>
    </row>
    <row r="15" spans="2:10" x14ac:dyDescent="0.25">
      <c r="B15" s="34"/>
      <c r="C15" s="38"/>
      <c r="J15" s="35"/>
    </row>
    <row r="16" spans="2:10" ht="13" x14ac:dyDescent="0.3">
      <c r="B16" s="34"/>
      <c r="C16" s="15" t="s">
        <v>31</v>
      </c>
      <c r="D16" s="37"/>
      <c r="H16" s="39" t="s">
        <v>32</v>
      </c>
      <c r="I16" s="39" t="s">
        <v>33</v>
      </c>
      <c r="J16" s="35"/>
    </row>
    <row r="17" spans="2:10" ht="13" x14ac:dyDescent="0.3">
      <c r="B17" s="34"/>
      <c r="C17" s="36" t="s">
        <v>34</v>
      </c>
      <c r="D17" s="36"/>
      <c r="E17" s="36"/>
      <c r="F17" s="36"/>
      <c r="H17" s="40">
        <v>6</v>
      </c>
      <c r="I17" s="62">
        <v>33002652</v>
      </c>
      <c r="J17" s="35"/>
    </row>
    <row r="18" spans="2:10" x14ac:dyDescent="0.25">
      <c r="B18" s="34"/>
      <c r="C18" s="15" t="s">
        <v>35</v>
      </c>
      <c r="H18" s="41">
        <v>0</v>
      </c>
      <c r="I18" s="42">
        <v>0</v>
      </c>
      <c r="J18" s="35"/>
    </row>
    <row r="19" spans="2:10" x14ac:dyDescent="0.25">
      <c r="B19" s="34"/>
      <c r="C19" s="15" t="s">
        <v>36</v>
      </c>
      <c r="H19" s="41">
        <v>0</v>
      </c>
      <c r="I19" s="42">
        <v>0</v>
      </c>
      <c r="J19" s="35"/>
    </row>
    <row r="20" spans="2:10" x14ac:dyDescent="0.25">
      <c r="B20" s="34"/>
      <c r="C20" s="15" t="s">
        <v>37</v>
      </c>
      <c r="H20" s="41">
        <v>0</v>
      </c>
      <c r="I20" s="43">
        <v>0</v>
      </c>
      <c r="J20" s="35"/>
    </row>
    <row r="21" spans="2:10" x14ac:dyDescent="0.25">
      <c r="B21" s="34"/>
      <c r="C21" s="15" t="s">
        <v>38</v>
      </c>
      <c r="H21" s="41">
        <v>1</v>
      </c>
      <c r="I21" s="42">
        <v>152000</v>
      </c>
      <c r="J21" s="35"/>
    </row>
    <row r="22" spans="2:10" ht="13" thickBot="1" x14ac:dyDescent="0.3">
      <c r="B22" s="34"/>
      <c r="C22" s="15" t="s">
        <v>39</v>
      </c>
      <c r="H22" s="44">
        <v>1</v>
      </c>
      <c r="I22" s="45">
        <v>561900</v>
      </c>
      <c r="J22" s="35"/>
    </row>
    <row r="23" spans="2:10" ht="13" x14ac:dyDescent="0.3">
      <c r="B23" s="34"/>
      <c r="C23" s="36" t="s">
        <v>40</v>
      </c>
      <c r="D23" s="36"/>
      <c r="E23" s="36"/>
      <c r="F23" s="36"/>
      <c r="H23" s="40">
        <f>H18+H19+H20+H21+H22</f>
        <v>2</v>
      </c>
      <c r="I23" s="46">
        <f>I18+I19+I20+I21+I22</f>
        <v>713900</v>
      </c>
      <c r="J23" s="35"/>
    </row>
    <row r="24" spans="2:10" x14ac:dyDescent="0.25">
      <c r="B24" s="34"/>
      <c r="C24" s="15" t="s">
        <v>41</v>
      </c>
      <c r="H24" s="41">
        <v>3</v>
      </c>
      <c r="I24" s="42">
        <v>31784742</v>
      </c>
      <c r="J24" s="35"/>
    </row>
    <row r="25" spans="2:10" ht="13" thickBot="1" x14ac:dyDescent="0.3">
      <c r="B25" s="34"/>
      <c r="C25" s="15" t="s">
        <v>42</v>
      </c>
      <c r="H25" s="44">
        <v>1</v>
      </c>
      <c r="I25" s="45">
        <v>504010</v>
      </c>
      <c r="J25" s="35"/>
    </row>
    <row r="26" spans="2:10" ht="13" x14ac:dyDescent="0.3">
      <c r="B26" s="34"/>
      <c r="C26" s="36" t="s">
        <v>43</v>
      </c>
      <c r="D26" s="36"/>
      <c r="E26" s="36"/>
      <c r="F26" s="36"/>
      <c r="H26" s="40">
        <f>H24+H25</f>
        <v>4</v>
      </c>
      <c r="I26" s="46">
        <f>I24+I25</f>
        <v>32288752</v>
      </c>
      <c r="J26" s="35"/>
    </row>
    <row r="27" spans="2:10" ht="13.5" thickBot="1" x14ac:dyDescent="0.35">
      <c r="B27" s="34"/>
      <c r="C27" s="15" t="s">
        <v>44</v>
      </c>
      <c r="D27" s="36"/>
      <c r="E27" s="36"/>
      <c r="F27" s="36"/>
      <c r="H27" s="44">
        <v>0</v>
      </c>
      <c r="I27" s="45">
        <v>0</v>
      </c>
      <c r="J27" s="35"/>
    </row>
    <row r="28" spans="2:10" ht="13" x14ac:dyDescent="0.3">
      <c r="B28" s="34"/>
      <c r="C28" s="36" t="s">
        <v>45</v>
      </c>
      <c r="D28" s="36"/>
      <c r="E28" s="36"/>
      <c r="F28" s="36"/>
      <c r="H28" s="41">
        <f>H27</f>
        <v>0</v>
      </c>
      <c r="I28" s="42">
        <f>I27</f>
        <v>0</v>
      </c>
      <c r="J28" s="35"/>
    </row>
    <row r="29" spans="2:10" ht="13" x14ac:dyDescent="0.3">
      <c r="B29" s="34"/>
      <c r="C29" s="36"/>
      <c r="D29" s="36"/>
      <c r="E29" s="36"/>
      <c r="F29" s="36"/>
      <c r="H29" s="47"/>
      <c r="I29" s="46"/>
      <c r="J29" s="35"/>
    </row>
    <row r="30" spans="2:10" ht="13.5" thickBot="1" x14ac:dyDescent="0.35">
      <c r="B30" s="34"/>
      <c r="C30" s="36" t="s">
        <v>46</v>
      </c>
      <c r="D30" s="36"/>
      <c r="H30" s="48">
        <f>H23+H26+H28</f>
        <v>6</v>
      </c>
      <c r="I30" s="49">
        <f>I23+I26+I28</f>
        <v>33002652</v>
      </c>
      <c r="J30" s="35"/>
    </row>
    <row r="31" spans="2:10" ht="13.5" thickTop="1" x14ac:dyDescent="0.3">
      <c r="B31" s="34"/>
      <c r="C31" s="36"/>
      <c r="D31" s="36"/>
      <c r="H31" s="50"/>
      <c r="I31" s="42"/>
      <c r="J31" s="35"/>
    </row>
    <row r="32" spans="2:10" x14ac:dyDescent="0.25">
      <c r="B32" s="34"/>
      <c r="G32" s="50"/>
      <c r="H32" s="50"/>
      <c r="I32" s="50"/>
      <c r="J32" s="35"/>
    </row>
    <row r="33" spans="2:10" x14ac:dyDescent="0.25">
      <c r="B33" s="34"/>
      <c r="G33" s="50"/>
      <c r="H33" s="50"/>
      <c r="I33" s="50"/>
      <c r="J33" s="35"/>
    </row>
    <row r="34" spans="2:10" x14ac:dyDescent="0.25">
      <c r="B34" s="34"/>
      <c r="G34" s="50"/>
      <c r="H34" s="50"/>
      <c r="I34" s="50"/>
      <c r="J34" s="35"/>
    </row>
    <row r="35" spans="2:10" ht="13.5" thickBot="1" x14ac:dyDescent="0.35">
      <c r="B35" s="34"/>
      <c r="C35" s="52" t="s">
        <v>69</v>
      </c>
      <c r="D35" s="51"/>
      <c r="G35" s="52" t="s">
        <v>47</v>
      </c>
      <c r="H35" s="51"/>
      <c r="I35" s="50"/>
      <c r="J35" s="35"/>
    </row>
    <row r="36" spans="2:10" ht="4.5" customHeight="1" x14ac:dyDescent="0.25">
      <c r="B36" s="34"/>
      <c r="C36" s="50"/>
      <c r="D36" s="50"/>
      <c r="G36" s="50"/>
      <c r="H36" s="50"/>
      <c r="I36" s="50"/>
      <c r="J36" s="35"/>
    </row>
    <row r="37" spans="2:10" ht="13" x14ac:dyDescent="0.3">
      <c r="B37" s="34"/>
      <c r="C37" s="36" t="s">
        <v>70</v>
      </c>
      <c r="G37" s="53" t="s">
        <v>48</v>
      </c>
      <c r="H37" s="50"/>
      <c r="I37" s="50"/>
      <c r="J37" s="35"/>
    </row>
    <row r="38" spans="2:10" x14ac:dyDescent="0.25">
      <c r="B38" s="34"/>
      <c r="C38" s="54" t="s">
        <v>49</v>
      </c>
      <c r="D38" s="54"/>
      <c r="E38" s="54"/>
      <c r="F38" s="54"/>
      <c r="G38" s="54"/>
      <c r="H38" s="54"/>
      <c r="I38" s="54"/>
      <c r="J38" s="35"/>
    </row>
    <row r="39" spans="2:10" ht="12.75" customHeight="1" x14ac:dyDescent="0.25">
      <c r="B39" s="34"/>
      <c r="C39" s="54"/>
      <c r="D39" s="54"/>
      <c r="E39" s="54"/>
      <c r="F39" s="54"/>
      <c r="G39" s="54"/>
      <c r="H39" s="54"/>
      <c r="I39" s="54"/>
      <c r="J39" s="35"/>
    </row>
    <row r="40" spans="2:10" ht="18.75" customHeight="1" thickBot="1" x14ac:dyDescent="0.3">
      <c r="B40" s="55"/>
      <c r="C40" s="56"/>
      <c r="D40" s="56"/>
      <c r="E40" s="56"/>
      <c r="F40" s="56"/>
      <c r="G40" s="51"/>
      <c r="H40" s="51"/>
      <c r="I40" s="51"/>
      <c r="J40" s="57"/>
    </row>
  </sheetData>
  <mergeCells count="1">
    <mergeCell ref="C38:I39"/>
  </mergeCells>
  <pageMargins left="1.2436614173228349" right="0" top="0" bottom="0" header="0.31496062992125984" footer="0.31496062992125984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2024-01-05T20:02:46Z</cp:lastPrinted>
  <dcterms:created xsi:type="dcterms:W3CDTF">2022-06-01T14:39:12Z</dcterms:created>
  <dcterms:modified xsi:type="dcterms:W3CDTF">2024-01-05T20:26:52Z</dcterms:modified>
</cp:coreProperties>
</file>