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0058016 METROSALUD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FACTURA'!$A$2:$Z$23</definedName>
  </definedNames>
  <calcPr calcId="152511"/>
  <pivotCaches>
    <pivotCache cacheId="3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V1" i="2"/>
  <c r="I31" i="4" l="1"/>
  <c r="H31" i="4"/>
  <c r="T1" i="2" l="1"/>
  <c r="S1" i="2"/>
  <c r="R1" i="2"/>
  <c r="O1" i="2"/>
  <c r="N1" i="2"/>
  <c r="K1" i="2"/>
  <c r="H23" i="1" l="1"/>
</calcChain>
</file>

<file path=xl/sharedStrings.xml><?xml version="1.0" encoding="utf-8"?>
<sst xmlns="http://schemas.openxmlformats.org/spreadsheetml/2006/main" count="365" uniqueCount="151">
  <si>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</si>
  <si>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</si>
  <si>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</si>
  <si>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</si>
  <si>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</si>
  <si>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</si>
  <si>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</si>
  <si>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</si>
  <si>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</si>
  <si>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</si>
  <si>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</si>
  <si>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</si>
  <si>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ESE METROSALUD</t>
  </si>
  <si>
    <t>FS211</t>
  </si>
  <si>
    <t>EVENTO</t>
  </si>
  <si>
    <t>MEDELLIN</t>
  </si>
  <si>
    <t>VACUNACION</t>
  </si>
  <si>
    <t>N/A</t>
  </si>
  <si>
    <t>F218</t>
  </si>
  <si>
    <t>URGENCIA</t>
  </si>
  <si>
    <t>R202</t>
  </si>
  <si>
    <t>F207</t>
  </si>
  <si>
    <t>F206</t>
  </si>
  <si>
    <t>HOSPITALIZACION</t>
  </si>
  <si>
    <t>F203</t>
  </si>
  <si>
    <t>AMBULATORIO</t>
  </si>
  <si>
    <t>F213</t>
  </si>
  <si>
    <t>F227</t>
  </si>
  <si>
    <t>F286</t>
  </si>
  <si>
    <t>TRASLADO AMBULATORIO</t>
  </si>
  <si>
    <t>R213</t>
  </si>
  <si>
    <t>R256</t>
  </si>
  <si>
    <t>F215</t>
  </si>
  <si>
    <t>Alf+Fac</t>
  </si>
  <si>
    <t>FS2115015</t>
  </si>
  <si>
    <t>F21827208</t>
  </si>
  <si>
    <t>R202618</t>
  </si>
  <si>
    <t>R202619</t>
  </si>
  <si>
    <t>F20724051</t>
  </si>
  <si>
    <t>F20621306</t>
  </si>
  <si>
    <t>F2036044</t>
  </si>
  <si>
    <t>F213127041</t>
  </si>
  <si>
    <t>F22728148</t>
  </si>
  <si>
    <t>F28663079</t>
  </si>
  <si>
    <t>R213728</t>
  </si>
  <si>
    <t>R213729</t>
  </si>
  <si>
    <t>R213730</t>
  </si>
  <si>
    <t>R213731</t>
  </si>
  <si>
    <t>F213137356</t>
  </si>
  <si>
    <t>F22729512</t>
  </si>
  <si>
    <t>F22729513</t>
  </si>
  <si>
    <t>R256584</t>
  </si>
  <si>
    <t>R256585</t>
  </si>
  <si>
    <t>R256586</t>
  </si>
  <si>
    <t>F21555853</t>
  </si>
  <si>
    <t>Llave</t>
  </si>
  <si>
    <t>800058016_FS2115015</t>
  </si>
  <si>
    <t>800058016_F21827208</t>
  </si>
  <si>
    <t>800058016_R202618</t>
  </si>
  <si>
    <t>800058016_R202619</t>
  </si>
  <si>
    <t>800058016_F20724051</t>
  </si>
  <si>
    <t>800058016_F20621306</t>
  </si>
  <si>
    <t>800058016_F2036044</t>
  </si>
  <si>
    <t>800058016_F213127041</t>
  </si>
  <si>
    <t>800058016_F22728148</t>
  </si>
  <si>
    <t>800058016_F28663079</t>
  </si>
  <si>
    <t>800058016_R213728</t>
  </si>
  <si>
    <t>800058016_R213729</t>
  </si>
  <si>
    <t>800058016_R213730</t>
  </si>
  <si>
    <t>800058016_R213731</t>
  </si>
  <si>
    <t>800058016_F213137356</t>
  </si>
  <si>
    <t>800058016_F22729512</t>
  </si>
  <si>
    <t>800058016_F22729513</t>
  </si>
  <si>
    <t>800058016_R256584</t>
  </si>
  <si>
    <t>800058016_R256585</t>
  </si>
  <si>
    <t>800058016_R256586</t>
  </si>
  <si>
    <t>800058016_F21555853</t>
  </si>
  <si>
    <t xml:space="preserve">Fecha de radicacion EPS </t>
  </si>
  <si>
    <t>Estado de Factura EPS Mayo 23</t>
  </si>
  <si>
    <t>Boxalud</t>
  </si>
  <si>
    <t>Finalizada</t>
  </si>
  <si>
    <t>Para auditoria de pertinencia</t>
  </si>
  <si>
    <t>Devuelta</t>
  </si>
  <si>
    <t>valor Total Bruto</t>
  </si>
  <si>
    <t>valor Devolucion</t>
  </si>
  <si>
    <t>valor Radicado</t>
  </si>
  <si>
    <t>valor Pagar</t>
  </si>
  <si>
    <t>Observacion objeccion</t>
  </si>
  <si>
    <t xml:space="preserve">Tipificación objeccion </t>
  </si>
  <si>
    <t>Por pagar SAP</t>
  </si>
  <si>
    <t>P. abiertas doc</t>
  </si>
  <si>
    <t>Valor compensacion SAP</t>
  </si>
  <si>
    <t>Doc compensacion</t>
  </si>
  <si>
    <t>Valor TF</t>
  </si>
  <si>
    <t xml:space="preserve">Fecha de compensacion </t>
  </si>
  <si>
    <t>Fecha de corte</t>
  </si>
  <si>
    <t>17.05.2024</t>
  </si>
  <si>
    <t xml:space="preserve">AUTO. SE DEVIUELVE LA FACTURA POR QUE NO ENVIARON AUTO. PARA  ESTE SERVICIO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</si>
  <si>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</t>
  </si>
  <si>
    <t xml:space="preserve">AUT: SE DEVUELVE FACTURA HOSPITALARIA NO CUENTA CON AUTORIZA CION POR ESTANCIA FAVOR SOLICITAR AL CORREO CAPAUTORIZACIONS@EPSDELAGENTE.COM.CO , PARA DAR TRAMITE EL COGIDO ALFANUMER ICO NO ES VALIDO PARA FACTURAR.JENNIFER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</si>
  <si>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REALIZA DEVOLUCIÓN DE FACTURA CON SOPORTES COMPLETOS, FACTURA NO CUENTA CON AUTORIZACIÓN PARA LOS SERVICIOS FACTURADOS, FAVOR COMUNICARSE CON EL ÁREA ENCARGADA, SOLICITARLA A LA capautorizaciones@epsdelagente.com.co</t>
  </si>
  <si>
    <t xml:space="preserve">AUT: SE REALIZA DEVOLUCIÓN DE FACTURA CON SOPORTES COMPLETOS, FACTURA NO CUENTA CON AUTORIZACIÓN PARA LOS SERVICIOS FACTURADOS, FAVOR COMUNICARSE CON EL ÁREA ENCARGADA, SOLICITARLA A LA capautorizaciones@epsdelagente.com.co </t>
  </si>
  <si>
    <t>FACTURA DEVUELTA</t>
  </si>
  <si>
    <t>FACTURA NO RADICADA</t>
  </si>
  <si>
    <t>FACTURA EN PROCESO INTERNO</t>
  </si>
  <si>
    <t>FACTURA PENDIENTE EN PROGRAMACION DE PAGO</t>
  </si>
  <si>
    <t>FACTURA CANCELADA</t>
  </si>
  <si>
    <t>Total general</t>
  </si>
  <si>
    <t>Tipificación</t>
  </si>
  <si>
    <t>Cant. Facturas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</si>
  <si>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</si>
  <si>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</si>
  <si>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</si>
  <si>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</si>
  <si>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</si>
  <si>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</si>
  <si>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</si>
  <si>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</si>
  <si>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</si>
  <si>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</si>
  <si>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</si>
  <si>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</si>
  <si>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</si>
  <si>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</si>
  <si>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</si>
  <si>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</si>
  <si>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</si>
  <si>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</si>
  <si>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</si>
  <si>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</si>
  <si>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</si>
  <si>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</si>
  <si>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</si>
  <si>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</si>
  <si>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</si>
  <si>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</si>
  <si>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</si>
  <si>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</si>
  <si>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</si>
  <si>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</si>
  <si>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</si>
  <si>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</si>
  <si>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</si>
  <si>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</si>
  <si>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ESE METROSALUD</t>
  </si>
  <si>
    <t>NIT: 800058016</t>
  </si>
  <si>
    <t>Santiago de Cali, Mayo 23 del 2024</t>
  </si>
  <si>
    <t>A continuacion me permito remitir nuestra respuesta al estado de cartera presentado en la fecha: 06/05/2024</t>
  </si>
  <si>
    <t>Con Corte al dia: 30/04/2024</t>
  </si>
  <si>
    <t>Adriana del Pilar Celis Osorio</t>
  </si>
  <si>
    <t>Auxiliar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</si>
</sst>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" fillId="0" borderId="0"/>
    <xf numFmtId="167" fontId="3" fillId="0" borderId="0" applyFont="0" applyFill="0" applyBorder="0" applyAlignment="0" applyProtection="0"/>
  </cellStyleXfs>
  <cellXfs count="1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/>
    <xf numFmtId="4" fontId="0" fillId="0" borderId="1" xfId="0" applyNumberFormat="1" applyBorder="1"/>
    <xf numFmtId="0" fontId="0" fillId="2" borderId="1" xfId="0" applyFill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4" fontId="1" fillId="0" borderId="0" xfId="0" applyNumberFormat="1" applyFont="1"/>
    <xf numFmtId="4" fontId="0" fillId="0" borderId="0" xfId="0" applyNumberForma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1" xfId="1" applyNumberFormat="1" applyFont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1" fillId="0" borderId="0" xfId="1" applyNumberFormat="1" applyFont="1"/>
    <xf numFmtId="165" fontId="4" fillId="0" borderId="1" xfId="1" applyNumberFormat="1" applyFont="1" applyBorder="1" applyAlignment="1">
      <alignment horizontal="center" vertical="center" wrapText="1"/>
    </xf>
    <xf numFmtId="165" fontId="4" fillId="7" borderId="1" xfId="1" applyNumberFormat="1" applyFont="1" applyFill="1" applyBorder="1" applyAlignment="1">
      <alignment horizontal="center" vertical="center" wrapText="1"/>
    </xf>
    <xf numFmtId="165" fontId="1" fillId="6" borderId="1" xfId="1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8" xfId="1" applyNumberFormat="1" applyFont="1" applyBorder="1"/>
    <xf numFmtId="0" fontId="0" fillId="0" borderId="8" xfId="0" applyNumberFormat="1" applyBorder="1" applyAlignment="1">
      <alignment horizontal="center" vertical="center"/>
    </xf>
    <xf numFmtId="0" fontId="0" fillId="0" borderId="13" xfId="0" applyBorder="1" applyAlignment="1">
      <alignment horizontal="left"/>
    </xf>
    <xf numFmtId="0" fontId="0" fillId="0" borderId="3" xfId="0" pivotButton="1" applyBorder="1"/>
    <xf numFmtId="0" fontId="0" fillId="0" borderId="15" xfId="0" applyBorder="1" applyAlignment="1">
      <alignment horizontal="center" vertical="center"/>
    </xf>
    <xf numFmtId="165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15" xfId="0" applyNumberFormat="1" applyBorder="1" applyAlignment="1">
      <alignment horizontal="center" vertical="center"/>
    </xf>
    <xf numFmtId="0" fontId="6" fillId="0" borderId="0" xfId="3" applyFont="1"/>
    <xf numFmtId="0" fontId="6" fillId="0" borderId="4" xfId="3" applyFont="1" applyBorder="1" applyAlignment="1">
      <alignment horizontal="centerContinuous"/>
    </xf>
    <xf numFmtId="0" fontId="6" fillId="0" borderId="6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66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6" fillId="0" borderId="0" xfId="2" applyNumberFormat="1" applyFont="1"/>
    <xf numFmtId="168" fontId="5" fillId="0" borderId="0" xfId="4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9" fontId="6" fillId="0" borderId="0" xfId="3" applyNumberFormat="1" applyFont="1"/>
    <xf numFmtId="168" fontId="6" fillId="0" borderId="10" xfId="4" applyNumberFormat="1" applyFont="1" applyBorder="1" applyAlignment="1">
      <alignment horizontal="center"/>
    </xf>
    <xf numFmtId="169" fontId="6" fillId="0" borderId="10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0" fontId="8" fillId="0" borderId="0" xfId="3" applyFont="1"/>
    <xf numFmtId="168" fontId="5" fillId="0" borderId="10" xfId="4" applyNumberFormat="1" applyFont="1" applyBorder="1" applyAlignment="1">
      <alignment horizontal="center"/>
    </xf>
    <xf numFmtId="169" fontId="5" fillId="0" borderId="10" xfId="2" applyNumberFormat="1" applyFont="1" applyBorder="1" applyAlignment="1">
      <alignment horizontal="right"/>
    </xf>
    <xf numFmtId="0" fontId="5" fillId="0" borderId="8" xfId="3" applyFont="1" applyBorder="1"/>
    <xf numFmtId="168" fontId="5" fillId="0" borderId="0" xfId="2" applyNumberFormat="1" applyFont="1" applyAlignment="1">
      <alignment horizontal="right"/>
    </xf>
    <xf numFmtId="168" fontId="8" fillId="0" borderId="16" xfId="4" applyNumberFormat="1" applyFont="1" applyBorder="1" applyAlignment="1">
      <alignment horizontal="center"/>
    </xf>
    <xf numFmtId="169" fontId="8" fillId="0" borderId="16" xfId="2" applyNumberFormat="1" applyFont="1" applyBorder="1" applyAlignment="1">
      <alignment horizontal="right"/>
    </xf>
    <xf numFmtId="170" fontId="5" fillId="0" borderId="0" xfId="3" applyNumberFormat="1" applyFont="1"/>
    <xf numFmtId="167" fontId="5" fillId="0" borderId="0" xfId="4" applyFont="1"/>
    <xf numFmtId="169" fontId="5" fillId="0" borderId="0" xfId="2" applyNumberFormat="1" applyFont="1"/>
    <xf numFmtId="170" fontId="8" fillId="0" borderId="10" xfId="3" applyNumberFormat="1" applyFont="1" applyBorder="1"/>
    <xf numFmtId="170" fontId="5" fillId="0" borderId="10" xfId="3" applyNumberFormat="1" applyFont="1" applyBorder="1"/>
    <xf numFmtId="167" fontId="8" fillId="0" borderId="10" xfId="4" applyFont="1" applyBorder="1"/>
    <xf numFmtId="169" fontId="5" fillId="0" borderId="10" xfId="2" applyNumberFormat="1" applyFont="1" applyBorder="1"/>
    <xf numFmtId="170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170" fontId="6" fillId="0" borderId="10" xfId="3" applyNumberFormat="1" applyFont="1" applyBorder="1"/>
    <xf numFmtId="0" fontId="6" fillId="0" borderId="11" xfId="3" applyFont="1" applyBorder="1"/>
    <xf numFmtId="0" fontId="5" fillId="0" borderId="4" xfId="3" applyFont="1" applyBorder="1" applyAlignment="1">
      <alignment horizontal="center"/>
    </xf>
    <xf numFmtId="0" fontId="5" fillId="0" borderId="6" xfId="3" applyFont="1" applyBorder="1" applyAlignment="1">
      <alignment horizontal="center"/>
    </xf>
    <xf numFmtId="0" fontId="8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6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5" fillId="0" borderId="9" xfId="3" applyFont="1" applyBorder="1" applyAlignment="1">
      <alignment horizontal="center"/>
    </xf>
    <xf numFmtId="0" fontId="5" fillId="0" borderId="11" xfId="3" applyFont="1" applyBorder="1" applyAlignment="1">
      <alignment horizontal="center"/>
    </xf>
    <xf numFmtId="0" fontId="8" fillId="0" borderId="17" xfId="3" applyFont="1" applyBorder="1" applyAlignment="1">
      <alignment horizontal="center" vertical="center" wrapText="1"/>
    </xf>
    <xf numFmtId="0" fontId="8" fillId="0" borderId="18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3" xfId="3" applyFont="1" applyBorder="1" applyAlignment="1">
      <alignment horizontal="center" vertical="center"/>
    </xf>
    <xf numFmtId="0" fontId="5" fillId="0" borderId="7" xfId="3" applyFont="1" applyBorder="1"/>
    <xf numFmtId="166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5" fontId="8" fillId="0" borderId="0" xfId="1" applyNumberFormat="1" applyFont="1"/>
    <xf numFmtId="171" fontId="8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center"/>
    </xf>
    <xf numFmtId="171" fontId="5" fillId="0" borderId="0" xfId="1" applyNumberFormat="1" applyFont="1" applyAlignment="1">
      <alignment horizontal="right"/>
    </xf>
    <xf numFmtId="165" fontId="5" fillId="0" borderId="2" xfId="1" applyNumberFormat="1" applyFont="1" applyBorder="1" applyAlignment="1">
      <alignment horizontal="center"/>
    </xf>
    <xf numFmtId="171" fontId="5" fillId="0" borderId="2" xfId="1" applyNumberFormat="1" applyFont="1" applyBorder="1" applyAlignment="1">
      <alignment horizontal="right"/>
    </xf>
    <xf numFmtId="165" fontId="5" fillId="0" borderId="16" xfId="1" applyNumberFormat="1" applyFont="1" applyBorder="1" applyAlignment="1">
      <alignment horizontal="center"/>
    </xf>
    <xf numFmtId="171" fontId="5" fillId="0" borderId="16" xfId="1" applyNumberFormat="1" applyFont="1" applyBorder="1" applyAlignment="1">
      <alignment horizontal="right"/>
    </xf>
    <xf numFmtId="170" fontId="5" fillId="0" borderId="0" xfId="3" applyNumberFormat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5" fillId="0" borderId="9" xfId="3" applyFont="1" applyBorder="1"/>
    <xf numFmtId="0" fontId="5" fillId="0" borderId="10" xfId="3" applyFont="1" applyBorder="1"/>
    <xf numFmtId="0" fontId="5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35.46685034722" createdVersion="5" refreshedVersion="5" minRefreshableVersion="3" recordCount="21">
  <cacheSource type="worksheet">
    <worksheetSource ref="A2:Z23" sheet="ESTADO DE CADA FACTURA"/>
  </cacheSource>
  <cacheFields count="26">
    <cacheField name="NIT IPS" numFmtId="0">
      <sharedItems containsSemiMixedTypes="0" containsString="0" containsNumber="1" containsInteger="1" minValue="800058016" maxValue="80005801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84" maxValue="137356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0-05-20T00:00:00" maxDate="2024-04-12T00:00:00"/>
    </cacheField>
    <cacheField name="IPS Fecha radicado" numFmtId="0">
      <sharedItems containsNonDate="0" containsDate="1" containsString="0" containsBlank="1" minDate="2021-05-31T00:00:00" maxDate="2024-04-20T00:00:00"/>
    </cacheField>
    <cacheField name="Fecha de radicacion EPS " numFmtId="14">
      <sharedItems containsDate="1" containsMixedTypes="1" minDate="2023-05-22T00:00:00" maxDate="2024-06-04T07:00:00"/>
    </cacheField>
    <cacheField name="IPS Valor Factura" numFmtId="165">
      <sharedItems containsSemiMixedTypes="0" containsString="0" containsNumber="1" containsInteger="1" minValue="15900" maxValue="636300"/>
    </cacheField>
    <cacheField name="IPS Saldo Factura" numFmtId="165">
      <sharedItems containsSemiMixedTypes="0" containsString="0" containsNumber="1" containsInteger="1" minValue="15900" maxValue="636300"/>
    </cacheField>
    <cacheField name="Estado de Factura EPS Mayo 23" numFmtId="0">
      <sharedItems count="5">
        <s v="FACTURA NO RADICADA"/>
        <s v="FACTURA CANCELADA"/>
        <s v="FACTURA EN PROCESO INTERNO"/>
        <s v="FACTURA DEVUELTA"/>
        <s v="FACTURA PENDIENTE EN PROGRAMACION DE PAGO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622147"/>
    </cacheField>
    <cacheField name="valor Devolucion" numFmtId="165">
      <sharedItems containsSemiMixedTypes="0" containsString="0" containsNumber="1" containsInteger="1" minValue="0" maxValue="622147"/>
    </cacheField>
    <cacheField name="Observacion objeccion" numFmtId="165">
      <sharedItems containsBlank="1" longText="1"/>
    </cacheField>
    <cacheField name="Tipificación objeccion " numFmtId="165">
      <sharedItems containsBlank="1"/>
    </cacheField>
    <cacheField name="valor Radicado" numFmtId="165">
      <sharedItems containsSemiMixedTypes="0" containsString="0" containsNumber="1" containsInteger="1" minValue="0" maxValue="622147"/>
    </cacheField>
    <cacheField name="valor Pagar" numFmtId="165">
      <sharedItems containsSemiMixedTypes="0" containsString="0" containsNumber="1" containsInteger="1" minValue="0" maxValue="136700"/>
    </cacheField>
    <cacheField name="Por pagar SAP" numFmtId="165">
      <sharedItems containsSemiMixedTypes="0" containsString="0" containsNumber="1" containsInteger="1" minValue="0" maxValue="136700"/>
    </cacheField>
    <cacheField name="P. abiertas doc" numFmtId="0">
      <sharedItems containsString="0" containsBlank="1" containsNumber="1" containsInteger="1" minValue="1222425645" maxValue="1222425645"/>
    </cacheField>
    <cacheField name="Valor compensacion SAP" numFmtId="0">
      <sharedItems containsString="0" containsBlank="1" containsNumber="1" containsInteger="1" minValue="65700" maxValue="77750"/>
    </cacheField>
    <cacheField name="Doc compensacion" numFmtId="0">
      <sharedItems containsString="0" containsBlank="1" containsNumber="1" containsInteger="1" minValue="2201510456" maxValue="2201510456"/>
    </cacheField>
    <cacheField name="Valor TF" numFmtId="0">
      <sharedItems containsString="0" containsBlank="1" containsNumber="1" containsInteger="1" minValue="219850" maxValue="219850"/>
    </cacheField>
    <cacheField name="Fecha de compensacion " numFmtId="0">
      <sharedItems containsBlank="1"/>
    </cacheField>
    <cacheField name="Fecha de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">
  <r>
    <n v="800058016"/>
    <s v="ESE METROSALUD"/>
    <s v="FS211"/>
    <n v="5015"/>
    <s v="FS2115015"/>
    <s v="800058016_FS2115015"/>
    <d v="2020-05-20T00:00:00"/>
    <d v="2021-05-31T00:00:00"/>
    <e v="#N/A"/>
    <n v="15900"/>
    <n v="15900"/>
    <x v="0"/>
    <e v="#N/A"/>
    <n v="0"/>
    <n v="0"/>
    <m/>
    <m/>
    <n v="0"/>
    <n v="0"/>
    <n v="0"/>
    <m/>
    <m/>
    <m/>
    <m/>
    <m/>
    <m/>
  </r>
  <r>
    <n v="800058016"/>
    <s v="ESE METROSALUD"/>
    <s v="F218"/>
    <n v="27208"/>
    <s v="F21827208"/>
    <s v="800058016_F21827208"/>
    <d v="2022-07-18T00:00:00"/>
    <d v="2022-08-09T00:00:00"/>
    <d v="2024-04-05T10:24:16"/>
    <n v="77750"/>
    <n v="77750"/>
    <x v="1"/>
    <s v="Finalizada"/>
    <n v="77750"/>
    <n v="0"/>
    <m/>
    <m/>
    <n v="77750"/>
    <n v="77750"/>
    <n v="0"/>
    <m/>
    <n v="77750"/>
    <n v="2201510456"/>
    <n v="219850"/>
    <s v="17.05.2024"/>
    <m/>
  </r>
  <r>
    <n v="800058016"/>
    <s v="ESE METROSALUD"/>
    <s v="R202"/>
    <n v="618"/>
    <s v="R202618"/>
    <s v="800058016_R202618"/>
    <d v="2023-03-09T00:00:00"/>
    <d v="2024-03-22T00:00:00"/>
    <d v="2024-05-02T07:00:00"/>
    <n v="225300"/>
    <n v="225300"/>
    <x v="2"/>
    <s v="Para auditoria de pertinencia"/>
    <n v="0"/>
    <n v="0"/>
    <m/>
    <m/>
    <n v="0"/>
    <n v="0"/>
    <n v="0"/>
    <m/>
    <m/>
    <m/>
    <m/>
    <m/>
    <m/>
  </r>
  <r>
    <n v="800058016"/>
    <s v="ESE METROSALUD"/>
    <s v="R202"/>
    <n v="619"/>
    <s v="R202619"/>
    <s v="800058016_R202619"/>
    <d v="2023-03-09T00:00:00"/>
    <d v="2024-03-22T00:00:00"/>
    <d v="2024-04-03T12:37:34"/>
    <n v="76400"/>
    <n v="76400"/>
    <x v="1"/>
    <s v="Finalizada"/>
    <n v="76400"/>
    <n v="0"/>
    <m/>
    <m/>
    <n v="76400"/>
    <n v="76400"/>
    <n v="0"/>
    <m/>
    <n v="76400"/>
    <n v="2201510456"/>
    <n v="219850"/>
    <s v="17.05.2024"/>
    <m/>
  </r>
  <r>
    <n v="800058016"/>
    <s v="ESE METROSALUD"/>
    <s v="F207"/>
    <n v="24051"/>
    <s v="F20724051"/>
    <s v="800058016_F20724051"/>
    <d v="2023-04-12T00:00:00"/>
    <d v="2023-06-21T00:00:00"/>
    <d v="2023-06-21T00:00:00"/>
    <n v="73400"/>
    <n v="73400"/>
    <x v="3"/>
    <s v="Devuelta"/>
    <n v="73400"/>
    <n v="73400"/>
    <s v="AUTO. SE DEVIUELVE LA FACTURA POR QUE NO ENVIARON AUTO. PARA  ESTE SERVICIO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73400"/>
    <n v="0"/>
    <n v="0"/>
    <m/>
    <m/>
    <m/>
    <m/>
    <m/>
    <m/>
  </r>
  <r>
    <n v="800058016"/>
    <s v="ESE METROSALUD"/>
    <s v="F206"/>
    <n v="21306"/>
    <s v="F20621306"/>
    <s v="800058016_F20621306"/>
    <d v="2023-05-12T00:00:00"/>
    <d v="2023-05-27T00:00:00"/>
    <d v="2023-05-22T00:00:00"/>
    <n v="622147"/>
    <n v="622147"/>
    <x v="3"/>
    <s v="Devuelta"/>
    <n v="622147"/>
    <n v="622147"/>
    <s v="AUT: SE DEVUELVE FACTURA HOSPITALARIA NO CUENTA CON AUTORIZA CION POR ESTANCIA FAVOR SOLICITAR AL CORREO CAPAUTORIZACIONS@EPSDELAGENTE.COM.CO , PARA DAR TRAMITE EL COGIDO ALFANUMER ICO NO ES VALIDO PARA FACTURAR.JENNIFER REBOLLE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n v="622147"/>
    <n v="0"/>
    <n v="0"/>
    <m/>
    <m/>
    <m/>
    <m/>
    <m/>
    <m/>
  </r>
  <r>
    <n v="800058016"/>
    <s v="ESE METROSALUD"/>
    <s v="F203"/>
    <n v="6044"/>
    <s v="F2036044"/>
    <s v="800058016_F2036044"/>
    <d v="2023-10-02T00:00:00"/>
    <m/>
    <e v="#N/A"/>
    <n v="26800"/>
    <n v="26800"/>
    <x v="0"/>
    <e v="#N/A"/>
    <n v="0"/>
    <n v="0"/>
    <m/>
    <m/>
    <n v="0"/>
    <n v="0"/>
    <n v="0"/>
    <m/>
    <m/>
    <m/>
    <m/>
    <m/>
    <m/>
  </r>
  <r>
    <n v="800058016"/>
    <s v="ESE METROSALUD"/>
    <s v="F213"/>
    <n v="127041"/>
    <s v="F213127041"/>
    <s v="800058016_F213127041"/>
    <d v="2024-01-09T00:00:00"/>
    <d v="2024-04-12T00:00:00"/>
    <d v="2024-03-14T15:46:33"/>
    <n v="136700"/>
    <n v="136700"/>
    <x v="4"/>
    <s v="Finalizada"/>
    <n v="136700"/>
    <n v="0"/>
    <m/>
    <m/>
    <n v="136700"/>
    <n v="136700"/>
    <n v="136700"/>
    <n v="1222425645"/>
    <m/>
    <m/>
    <m/>
    <m/>
    <m/>
  </r>
  <r>
    <n v="800058016"/>
    <s v="ESE METROSALUD"/>
    <s v="F227"/>
    <n v="28148"/>
    <s v="F22728148"/>
    <s v="800058016_F22728148"/>
    <d v="2024-02-15T00:00:00"/>
    <m/>
    <d v="2024-05-14T07:00:00"/>
    <n v="98800"/>
    <n v="98800"/>
    <x v="2"/>
    <s v="Para auditoria de pertinencia"/>
    <n v="0"/>
    <n v="0"/>
    <m/>
    <m/>
    <n v="0"/>
    <n v="0"/>
    <n v="0"/>
    <m/>
    <m/>
    <m/>
    <m/>
    <m/>
    <m/>
  </r>
  <r>
    <n v="800058016"/>
    <s v="ESE METROSALUD"/>
    <s v="F286"/>
    <n v="63079"/>
    <s v="F28663079"/>
    <s v="800058016_F28663079"/>
    <d v="2024-02-27T00:00:00"/>
    <d v="2024-04-19T00:00:00"/>
    <e v="#N/A"/>
    <n v="636300"/>
    <n v="636300"/>
    <x v="0"/>
    <e v="#N/A"/>
    <n v="0"/>
    <n v="0"/>
    <m/>
    <m/>
    <n v="0"/>
    <n v="0"/>
    <n v="0"/>
    <m/>
    <m/>
    <m/>
    <m/>
    <m/>
    <m/>
  </r>
  <r>
    <n v="800058016"/>
    <s v="ESE METROSALUD"/>
    <s v="R213"/>
    <n v="728"/>
    <s v="R213728"/>
    <s v="800058016_R213728"/>
    <d v="2024-03-13T00:00:00"/>
    <d v="2024-04-03T00:00:00"/>
    <d v="2024-03-14T15:28:02"/>
    <n v="604700"/>
    <n v="604700"/>
    <x v="3"/>
    <s v="Devuelta"/>
    <n v="0"/>
    <n v="604700"/>
    <s v="AUT: SE REALIZA DEVOLUCIÓN DE FACTURA CON SOPORTES COMPLETOS, FACTURA NO CUENTA CON AUTORIZACIÓN PARA LOS SERVICIOS FACTURADOS, FAVOR COMUNICARSE CON EL ÁREA ENCARGADA, SOLICITARLA A LA capautorizaciones@epsdelagente.com.co"/>
    <s v="AUTORIZACION"/>
    <n v="0"/>
    <n v="0"/>
    <n v="0"/>
    <m/>
    <m/>
    <m/>
    <m/>
    <m/>
    <m/>
  </r>
  <r>
    <n v="800058016"/>
    <s v="ESE METROSALUD"/>
    <s v="R213"/>
    <n v="729"/>
    <s v="R213729"/>
    <s v="800058016_R213729"/>
    <d v="2024-03-13T00:00:00"/>
    <d v="2024-04-03T00:00:00"/>
    <d v="2024-03-14T15:34:58"/>
    <n v="248000"/>
    <n v="248000"/>
    <x v="3"/>
    <s v="Devuelta"/>
    <n v="0"/>
    <n v="248000"/>
    <s v="AUT: SE REALIZA DEVOLUCIÓN DE FACTURA CON SOPORTES COMPLETOS, FACTURA NO CUENTA CON AUTORIZACIÓN PARA LOS SERVICIOS FACTURADOS, FAVOR COMUNICARSE CON EL ÁREA ENCARGADA, SOLICITARLA A LA capautorizaciones@epsdelagente.com.co"/>
    <s v="AUTORIZACION"/>
    <n v="0"/>
    <n v="0"/>
    <n v="0"/>
    <m/>
    <m/>
    <m/>
    <m/>
    <m/>
    <m/>
  </r>
  <r>
    <n v="800058016"/>
    <s v="ESE METROSALUD"/>
    <s v="R213"/>
    <n v="730"/>
    <s v="R213730"/>
    <s v="800058016_R213730"/>
    <d v="2024-03-13T00:00:00"/>
    <d v="2024-04-03T00:00:00"/>
    <d v="2024-03-14T15:44:44"/>
    <n v="77700"/>
    <n v="77700"/>
    <x v="3"/>
    <s v="Devuelta"/>
    <n v="0"/>
    <n v="77700"/>
    <s v="AUT: SE REALIZA DEVOLUCIÓN DE FACTURA CON SOPORTES COMPLETOS, FACTURA NO CUENTA CON AUTORIZACIÓN PARA LOS SERVICIOS FACTURADOS, FAVOR COMUNICARSE CON EL ÁREA ENCARGADA, SOLICITARLA A LA capautorizaciones@epsdelagente.com.co "/>
    <s v="AUTORIZACION"/>
    <n v="0"/>
    <n v="0"/>
    <n v="0"/>
    <m/>
    <m/>
    <m/>
    <m/>
    <m/>
    <m/>
  </r>
  <r>
    <n v="800058016"/>
    <s v="ESE METROSALUD"/>
    <s v="R213"/>
    <n v="731"/>
    <s v="R213731"/>
    <s v="800058016_R213731"/>
    <d v="2024-03-14T00:00:00"/>
    <d v="2024-04-03T00:00:00"/>
    <d v="2024-03-15T09:59:40"/>
    <n v="70100"/>
    <n v="70100"/>
    <x v="3"/>
    <s v="Devuelta"/>
    <n v="0"/>
    <n v="70100"/>
    <s v="AUT: SE REALIZA DEVOLUCIÓN DE FACTURA CON SOPORTES COMPLETOS, FACTURA NO CUENTA CON AUTORIZACIÓN PARA LOS SERVICIOS FACTURADOS, FAVOR COMUNICARSE CON EL ÁREA ENCARGADA, SOLICITARLA A LA capautorizaciones@epsdelagente.com.co"/>
    <s v="AUTORIZACION"/>
    <n v="0"/>
    <n v="0"/>
    <n v="0"/>
    <m/>
    <m/>
    <m/>
    <m/>
    <m/>
    <m/>
  </r>
  <r>
    <n v="800058016"/>
    <s v="ESE METROSALUD"/>
    <s v="F213"/>
    <n v="137356"/>
    <s v="F213137356"/>
    <s v="800058016_F213137356"/>
    <d v="2024-03-15T00:00:00"/>
    <d v="2024-04-03T00:00:00"/>
    <d v="2024-03-15T10:59:57"/>
    <n v="73600"/>
    <n v="73600"/>
    <x v="3"/>
    <s v="Devuelta"/>
    <n v="0"/>
    <n v="73600"/>
    <s v="AUT: SE REALIZA DEVOLUCIÓN DE FACTURA CON SOPORTES COMPLETOS, FACTURA NO CUENTA CON AUTORIZACIÓN PARA LOS SERVICIOS FACTURADOS, FAVOR COMUNICARSE CON EL ÁREA ENCARGADA, SOLICITARLA A LA capautorizaciones@epsdelagente.com.co"/>
    <s v="AUTORIZACION"/>
    <n v="0"/>
    <n v="0"/>
    <n v="0"/>
    <m/>
    <m/>
    <m/>
    <m/>
    <m/>
    <m/>
  </r>
  <r>
    <n v="800058016"/>
    <s v="ESE METROSALUD"/>
    <s v="F227"/>
    <n v="29512"/>
    <s v="F22729512"/>
    <s v="800058016_F22729512"/>
    <d v="2024-04-03T00:00:00"/>
    <m/>
    <d v="2024-06-04T07:00:00"/>
    <n v="89000"/>
    <n v="89000"/>
    <x v="2"/>
    <s v="Para auditoria de pertinencia"/>
    <n v="0"/>
    <n v="0"/>
    <m/>
    <m/>
    <n v="0"/>
    <n v="0"/>
    <n v="0"/>
    <m/>
    <m/>
    <m/>
    <m/>
    <m/>
    <m/>
  </r>
  <r>
    <n v="800058016"/>
    <s v="ESE METROSALUD"/>
    <s v="F227"/>
    <n v="29513"/>
    <s v="F22729513"/>
    <s v="800058016_F22729513"/>
    <d v="2024-04-03T00:00:00"/>
    <m/>
    <e v="#N/A"/>
    <n v="74900"/>
    <n v="74900"/>
    <x v="0"/>
    <e v="#N/A"/>
    <n v="0"/>
    <n v="0"/>
    <m/>
    <m/>
    <n v="0"/>
    <n v="0"/>
    <n v="0"/>
    <m/>
    <m/>
    <m/>
    <m/>
    <m/>
    <m/>
  </r>
  <r>
    <n v="800058016"/>
    <s v="ESE METROSALUD"/>
    <s v="R256"/>
    <n v="584"/>
    <s v="R256584"/>
    <s v="800058016_R256584"/>
    <d v="2024-04-03T00:00:00"/>
    <d v="2024-04-10T00:00:00"/>
    <d v="2024-04-10T11:49:33"/>
    <n v="65700"/>
    <n v="65700"/>
    <x v="1"/>
    <s v="Finalizada"/>
    <n v="65700"/>
    <n v="0"/>
    <m/>
    <m/>
    <n v="65700"/>
    <n v="65700"/>
    <n v="0"/>
    <m/>
    <n v="65700"/>
    <n v="2201510456"/>
    <n v="219850"/>
    <s v="17.05.2024"/>
    <m/>
  </r>
  <r>
    <n v="800058016"/>
    <s v="ESE METROSALUD"/>
    <s v="R256"/>
    <n v="585"/>
    <s v="R256585"/>
    <s v="800058016_R256585"/>
    <d v="2024-04-09T00:00:00"/>
    <m/>
    <d v="2024-06-04T07:00:00"/>
    <n v="21200"/>
    <n v="21200"/>
    <x v="2"/>
    <s v="Para auditoria de pertinencia"/>
    <n v="0"/>
    <n v="0"/>
    <m/>
    <m/>
    <n v="0"/>
    <n v="0"/>
    <n v="0"/>
    <m/>
    <m/>
    <m/>
    <m/>
    <m/>
    <m/>
  </r>
  <r>
    <n v="800058016"/>
    <s v="ESE METROSALUD"/>
    <s v="R256"/>
    <n v="586"/>
    <s v="R256586"/>
    <s v="800058016_R256586"/>
    <d v="2024-04-10T00:00:00"/>
    <m/>
    <d v="2024-06-04T07:00:00"/>
    <n v="84250"/>
    <n v="84250"/>
    <x v="2"/>
    <s v="Para auditoria de pertinencia"/>
    <n v="0"/>
    <n v="0"/>
    <m/>
    <m/>
    <n v="0"/>
    <n v="0"/>
    <n v="0"/>
    <m/>
    <m/>
    <m/>
    <m/>
    <m/>
    <m/>
  </r>
  <r>
    <n v="800058016"/>
    <s v="ESE METROSALUD"/>
    <s v="F215"/>
    <n v="55853"/>
    <s v="F21555853"/>
    <s v="800058016_F21555853"/>
    <d v="2024-04-11T00:00:00"/>
    <m/>
    <d v="2024-05-08T11:39:23"/>
    <n v="81400"/>
    <n v="81400"/>
    <x v="2"/>
    <s v="Para auditoria de pertinencia"/>
    <n v="0"/>
    <n v="0"/>
    <m/>
    <m/>
    <n v="0"/>
    <n v="0"/>
    <n v="0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3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9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numFmtId="165" showAll="0"/>
    <pivotField dataField="1" numFmtId="165" showAll="0"/>
    <pivotField axis="axisRow" dataField="1" showAll="0">
      <items count="6">
        <item x="1"/>
        <item x="3"/>
        <item x="2"/>
        <item x="0"/>
        <item x="4"/>
        <item t="default"/>
      </items>
    </pivotField>
    <pivotField showAll="0"/>
    <pivotField numFmtId="165" showAll="0"/>
    <pivotField numFmtId="165" showAll="0"/>
    <pivotField showAll="0"/>
    <pivotField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showAll="0"/>
    <pivotField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 " fld="10" baseField="0" baseItem="0" numFmtId="165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field="11" type="button" dataOnly="0" labelOnly="1" outline="0" axis="axisRow" fieldPosition="0"/>
    </format>
    <format dxfId="5">
      <pivotArea dataOnly="0" labelOnly="1" fieldPosition="0">
        <references count="1">
          <reference field="11" count="0"/>
        </references>
      </pivotArea>
    </format>
    <format dxfId="4">
      <pivotArea dataOnly="0" labelOnly="1" grandRow="1" outline="0" fieldPosition="0"/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opLeftCell="A8" workbookViewId="0">
      <selection activeCell="B20" sqref="B20"/>
    </sheetView>
  </sheetViews>
  <sheetFormatPr baseColWidth="10" defaultRowHeight="14.5" x14ac:dyDescent="0.35"/>
  <cols>
    <col min="2" max="2" width="18.26953125" customWidth="1"/>
    <col min="4" max="4" width="11.453125" style="10"/>
    <col min="7" max="8" width="11.7265625" bestFit="1" customWidth="1"/>
    <col min="11" max="11" width="14" customWidth="1"/>
  </cols>
  <sheetData>
    <row r="1" spans="1:12" ht="29" x14ac:dyDescent="0.3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35">
      <c r="A2" s="3">
        <v>800058016</v>
      </c>
      <c r="B2" s="3" t="s">
        <v>12</v>
      </c>
      <c r="C2" s="4" t="s">
        <v>13</v>
      </c>
      <c r="D2" s="3">
        <v>5015</v>
      </c>
      <c r="E2" s="5">
        <v>43971</v>
      </c>
      <c r="F2" s="5">
        <v>44347</v>
      </c>
      <c r="G2" s="6">
        <v>15900</v>
      </c>
      <c r="H2" s="6">
        <v>15900</v>
      </c>
      <c r="I2" s="4" t="s">
        <v>14</v>
      </c>
      <c r="J2" s="7" t="s">
        <v>15</v>
      </c>
      <c r="K2" s="8" t="s">
        <v>16</v>
      </c>
      <c r="L2" s="9" t="s">
        <v>17</v>
      </c>
    </row>
    <row r="3" spans="1:12" x14ac:dyDescent="0.35">
      <c r="A3" s="3">
        <v>800058016</v>
      </c>
      <c r="B3" s="3" t="s">
        <v>12</v>
      </c>
      <c r="C3" s="4" t="s">
        <v>18</v>
      </c>
      <c r="D3" s="3">
        <v>27208</v>
      </c>
      <c r="E3" s="5">
        <v>44760</v>
      </c>
      <c r="F3" s="5">
        <v>44782</v>
      </c>
      <c r="G3" s="6">
        <v>77750</v>
      </c>
      <c r="H3" s="6">
        <v>77750</v>
      </c>
      <c r="I3" s="4" t="s">
        <v>14</v>
      </c>
      <c r="J3" s="3" t="s">
        <v>15</v>
      </c>
      <c r="K3" s="4" t="s">
        <v>19</v>
      </c>
      <c r="L3" s="9" t="s">
        <v>17</v>
      </c>
    </row>
    <row r="4" spans="1:12" x14ac:dyDescent="0.35">
      <c r="A4" s="3">
        <v>800058016</v>
      </c>
      <c r="B4" s="3" t="s">
        <v>12</v>
      </c>
      <c r="C4" s="4" t="s">
        <v>20</v>
      </c>
      <c r="D4" s="3">
        <v>618</v>
      </c>
      <c r="E4" s="5">
        <v>44994</v>
      </c>
      <c r="F4" s="5">
        <v>45373</v>
      </c>
      <c r="G4" s="6">
        <v>225300</v>
      </c>
      <c r="H4" s="6">
        <v>225300</v>
      </c>
      <c r="I4" s="4" t="s">
        <v>14</v>
      </c>
      <c r="J4" s="7" t="s">
        <v>15</v>
      </c>
      <c r="K4" s="4" t="s">
        <v>19</v>
      </c>
      <c r="L4" s="9" t="s">
        <v>17</v>
      </c>
    </row>
    <row r="5" spans="1:12" x14ac:dyDescent="0.35">
      <c r="A5" s="3">
        <v>800058016</v>
      </c>
      <c r="B5" s="3" t="s">
        <v>12</v>
      </c>
      <c r="C5" s="4" t="s">
        <v>20</v>
      </c>
      <c r="D5" s="3">
        <v>619</v>
      </c>
      <c r="E5" s="5">
        <v>44994</v>
      </c>
      <c r="F5" s="5">
        <v>45373</v>
      </c>
      <c r="G5" s="6">
        <v>76400</v>
      </c>
      <c r="H5" s="6">
        <v>76400</v>
      </c>
      <c r="I5" s="4" t="s">
        <v>14</v>
      </c>
      <c r="J5" s="3" t="s">
        <v>15</v>
      </c>
      <c r="K5" s="4" t="s">
        <v>19</v>
      </c>
      <c r="L5" s="9" t="s">
        <v>17</v>
      </c>
    </row>
    <row r="6" spans="1:12" x14ac:dyDescent="0.35">
      <c r="A6" s="3">
        <v>800058016</v>
      </c>
      <c r="B6" s="3" t="s">
        <v>12</v>
      </c>
      <c r="C6" s="4" t="s">
        <v>21</v>
      </c>
      <c r="D6" s="3">
        <v>24051</v>
      </c>
      <c r="E6" s="5">
        <v>45028</v>
      </c>
      <c r="F6" s="5">
        <v>45098</v>
      </c>
      <c r="G6" s="6">
        <v>73400</v>
      </c>
      <c r="H6" s="6">
        <v>73400</v>
      </c>
      <c r="I6" s="4" t="s">
        <v>14</v>
      </c>
      <c r="J6" s="7" t="s">
        <v>15</v>
      </c>
      <c r="K6" s="4" t="s">
        <v>19</v>
      </c>
      <c r="L6" s="9" t="s">
        <v>17</v>
      </c>
    </row>
    <row r="7" spans="1:12" x14ac:dyDescent="0.35">
      <c r="A7" s="3">
        <v>800058016</v>
      </c>
      <c r="B7" s="3" t="s">
        <v>12</v>
      </c>
      <c r="C7" s="4" t="s">
        <v>22</v>
      </c>
      <c r="D7" s="3">
        <v>21306</v>
      </c>
      <c r="E7" s="5">
        <v>45058</v>
      </c>
      <c r="F7" s="5">
        <v>45073</v>
      </c>
      <c r="G7" s="6">
        <v>622147</v>
      </c>
      <c r="H7" s="6">
        <v>622147</v>
      </c>
      <c r="I7" s="4" t="s">
        <v>14</v>
      </c>
      <c r="J7" s="3" t="s">
        <v>15</v>
      </c>
      <c r="K7" s="4" t="s">
        <v>23</v>
      </c>
      <c r="L7" s="9" t="s">
        <v>17</v>
      </c>
    </row>
    <row r="8" spans="1:12" x14ac:dyDescent="0.35">
      <c r="A8" s="3">
        <v>800058016</v>
      </c>
      <c r="B8" s="3" t="s">
        <v>12</v>
      </c>
      <c r="C8" s="4" t="s">
        <v>24</v>
      </c>
      <c r="D8" s="3">
        <v>6044</v>
      </c>
      <c r="E8" s="5">
        <v>45201</v>
      </c>
      <c r="F8" s="4"/>
      <c r="G8" s="6">
        <v>26800</v>
      </c>
      <c r="H8" s="6">
        <v>26800</v>
      </c>
      <c r="I8" s="4" t="s">
        <v>14</v>
      </c>
      <c r="J8" s="7" t="s">
        <v>15</v>
      </c>
      <c r="K8" s="4" t="s">
        <v>25</v>
      </c>
      <c r="L8" s="9" t="s">
        <v>17</v>
      </c>
    </row>
    <row r="9" spans="1:12" x14ac:dyDescent="0.35">
      <c r="A9" s="3">
        <v>800058016</v>
      </c>
      <c r="B9" s="3" t="s">
        <v>12</v>
      </c>
      <c r="C9" s="4" t="s">
        <v>26</v>
      </c>
      <c r="D9" s="3">
        <v>127041</v>
      </c>
      <c r="E9" s="5">
        <v>45300</v>
      </c>
      <c r="F9" s="5">
        <v>45394</v>
      </c>
      <c r="G9" s="6">
        <v>136700</v>
      </c>
      <c r="H9" s="6">
        <v>136700</v>
      </c>
      <c r="I9" s="4" t="s">
        <v>14</v>
      </c>
      <c r="J9" s="3" t="s">
        <v>15</v>
      </c>
      <c r="K9" s="4" t="s">
        <v>19</v>
      </c>
      <c r="L9" s="9" t="s">
        <v>17</v>
      </c>
    </row>
    <row r="10" spans="1:12" x14ac:dyDescent="0.35">
      <c r="A10" s="3">
        <v>800058016</v>
      </c>
      <c r="B10" s="3" t="s">
        <v>12</v>
      </c>
      <c r="C10" s="4" t="s">
        <v>27</v>
      </c>
      <c r="D10" s="3">
        <v>28148</v>
      </c>
      <c r="E10" s="5">
        <v>45337</v>
      </c>
      <c r="F10" s="4"/>
      <c r="G10" s="6">
        <v>98800</v>
      </c>
      <c r="H10" s="6">
        <v>98800</v>
      </c>
      <c r="I10" s="4" t="s">
        <v>14</v>
      </c>
      <c r="J10" s="7" t="s">
        <v>15</v>
      </c>
      <c r="K10" s="4" t="s">
        <v>19</v>
      </c>
      <c r="L10" s="9" t="s">
        <v>17</v>
      </c>
    </row>
    <row r="11" spans="1:12" x14ac:dyDescent="0.35">
      <c r="A11" s="3">
        <v>800058016</v>
      </c>
      <c r="B11" s="3" t="s">
        <v>12</v>
      </c>
      <c r="C11" s="4" t="s">
        <v>28</v>
      </c>
      <c r="D11" s="3">
        <v>63079</v>
      </c>
      <c r="E11" s="5">
        <v>45349</v>
      </c>
      <c r="F11" s="5">
        <v>45401</v>
      </c>
      <c r="G11" s="6">
        <v>636300</v>
      </c>
      <c r="H11" s="6">
        <v>636300</v>
      </c>
      <c r="I11" s="4" t="s">
        <v>14</v>
      </c>
      <c r="J11" s="3" t="s">
        <v>15</v>
      </c>
      <c r="K11" s="4" t="s">
        <v>29</v>
      </c>
      <c r="L11" s="9" t="s">
        <v>17</v>
      </c>
    </row>
    <row r="12" spans="1:12" x14ac:dyDescent="0.35">
      <c r="A12" s="3">
        <v>800058016</v>
      </c>
      <c r="B12" s="3" t="s">
        <v>12</v>
      </c>
      <c r="C12" s="4" t="s">
        <v>30</v>
      </c>
      <c r="D12" s="3">
        <v>728</v>
      </c>
      <c r="E12" s="5">
        <v>45364</v>
      </c>
      <c r="F12" s="5">
        <v>45385</v>
      </c>
      <c r="G12" s="6">
        <v>604700</v>
      </c>
      <c r="H12" s="6">
        <v>604700</v>
      </c>
      <c r="I12" s="4" t="s">
        <v>14</v>
      </c>
      <c r="J12" s="7" t="s">
        <v>15</v>
      </c>
      <c r="K12" s="4" t="s">
        <v>19</v>
      </c>
      <c r="L12" s="9" t="s">
        <v>17</v>
      </c>
    </row>
    <row r="13" spans="1:12" x14ac:dyDescent="0.35">
      <c r="A13" s="3">
        <v>800058016</v>
      </c>
      <c r="B13" s="3" t="s">
        <v>12</v>
      </c>
      <c r="C13" s="4" t="s">
        <v>30</v>
      </c>
      <c r="D13" s="3">
        <v>729</v>
      </c>
      <c r="E13" s="5">
        <v>45364</v>
      </c>
      <c r="F13" s="5">
        <v>45385</v>
      </c>
      <c r="G13" s="6">
        <v>248000</v>
      </c>
      <c r="H13" s="6">
        <v>248000</v>
      </c>
      <c r="I13" s="4" t="s">
        <v>14</v>
      </c>
      <c r="J13" s="3" t="s">
        <v>15</v>
      </c>
      <c r="K13" s="4" t="s">
        <v>19</v>
      </c>
      <c r="L13" s="9" t="s">
        <v>17</v>
      </c>
    </row>
    <row r="14" spans="1:12" x14ac:dyDescent="0.35">
      <c r="A14" s="3">
        <v>800058016</v>
      </c>
      <c r="B14" s="3" t="s">
        <v>12</v>
      </c>
      <c r="C14" s="4" t="s">
        <v>30</v>
      </c>
      <c r="D14" s="3">
        <v>730</v>
      </c>
      <c r="E14" s="5">
        <v>45364</v>
      </c>
      <c r="F14" s="5">
        <v>45385</v>
      </c>
      <c r="G14" s="6">
        <v>77700</v>
      </c>
      <c r="H14" s="6">
        <v>77700</v>
      </c>
      <c r="I14" s="4" t="s">
        <v>14</v>
      </c>
      <c r="J14" s="7" t="s">
        <v>15</v>
      </c>
      <c r="K14" s="4" t="s">
        <v>19</v>
      </c>
      <c r="L14" s="9" t="s">
        <v>17</v>
      </c>
    </row>
    <row r="15" spans="1:12" x14ac:dyDescent="0.35">
      <c r="A15" s="3">
        <v>800058016</v>
      </c>
      <c r="B15" s="3" t="s">
        <v>12</v>
      </c>
      <c r="C15" s="4" t="s">
        <v>30</v>
      </c>
      <c r="D15" s="3">
        <v>731</v>
      </c>
      <c r="E15" s="5">
        <v>45365</v>
      </c>
      <c r="F15" s="5">
        <v>45385</v>
      </c>
      <c r="G15" s="6">
        <v>70100</v>
      </c>
      <c r="H15" s="6">
        <v>70100</v>
      </c>
      <c r="I15" s="4" t="s">
        <v>14</v>
      </c>
      <c r="J15" s="3" t="s">
        <v>15</v>
      </c>
      <c r="K15" s="4" t="s">
        <v>19</v>
      </c>
      <c r="L15" s="9" t="s">
        <v>17</v>
      </c>
    </row>
    <row r="16" spans="1:12" x14ac:dyDescent="0.35">
      <c r="A16" s="3">
        <v>800058016</v>
      </c>
      <c r="B16" s="3" t="s">
        <v>12</v>
      </c>
      <c r="C16" s="4" t="s">
        <v>26</v>
      </c>
      <c r="D16" s="3">
        <v>137356</v>
      </c>
      <c r="E16" s="5">
        <v>45366</v>
      </c>
      <c r="F16" s="5">
        <v>45385</v>
      </c>
      <c r="G16" s="6">
        <v>73600</v>
      </c>
      <c r="H16" s="6">
        <v>73600</v>
      </c>
      <c r="I16" s="4" t="s">
        <v>14</v>
      </c>
      <c r="J16" s="7" t="s">
        <v>15</v>
      </c>
      <c r="K16" s="4" t="s">
        <v>19</v>
      </c>
      <c r="L16" s="9" t="s">
        <v>17</v>
      </c>
    </row>
    <row r="17" spans="1:12" x14ac:dyDescent="0.35">
      <c r="A17" s="3">
        <v>800058016</v>
      </c>
      <c r="B17" s="3" t="s">
        <v>12</v>
      </c>
      <c r="C17" s="4" t="s">
        <v>27</v>
      </c>
      <c r="D17" s="3">
        <v>29512</v>
      </c>
      <c r="E17" s="5">
        <v>45385</v>
      </c>
      <c r="F17" s="4"/>
      <c r="G17" s="6">
        <v>89000</v>
      </c>
      <c r="H17" s="6">
        <v>89000</v>
      </c>
      <c r="I17" s="4" t="s">
        <v>14</v>
      </c>
      <c r="J17" s="7" t="s">
        <v>15</v>
      </c>
      <c r="K17" s="4" t="s">
        <v>19</v>
      </c>
      <c r="L17" s="9" t="s">
        <v>17</v>
      </c>
    </row>
    <row r="18" spans="1:12" x14ac:dyDescent="0.35">
      <c r="A18" s="3">
        <v>800058016</v>
      </c>
      <c r="B18" s="3" t="s">
        <v>12</v>
      </c>
      <c r="C18" s="4" t="s">
        <v>27</v>
      </c>
      <c r="D18" s="3">
        <v>29513</v>
      </c>
      <c r="E18" s="5">
        <v>45385</v>
      </c>
      <c r="F18" s="4"/>
      <c r="G18" s="6">
        <v>74900</v>
      </c>
      <c r="H18" s="6">
        <v>74900</v>
      </c>
      <c r="I18" s="4" t="s">
        <v>14</v>
      </c>
      <c r="J18" s="3" t="s">
        <v>15</v>
      </c>
      <c r="K18" s="4" t="s">
        <v>19</v>
      </c>
      <c r="L18" s="9" t="s">
        <v>17</v>
      </c>
    </row>
    <row r="19" spans="1:12" x14ac:dyDescent="0.35">
      <c r="A19" s="3">
        <v>800058016</v>
      </c>
      <c r="B19" s="3" t="s">
        <v>12</v>
      </c>
      <c r="C19" s="4" t="s">
        <v>31</v>
      </c>
      <c r="D19" s="3">
        <v>584</v>
      </c>
      <c r="E19" s="5">
        <v>45385</v>
      </c>
      <c r="F19" s="5">
        <v>45392</v>
      </c>
      <c r="G19" s="6">
        <v>65700</v>
      </c>
      <c r="H19" s="6">
        <v>65700</v>
      </c>
      <c r="I19" s="4" t="s">
        <v>14</v>
      </c>
      <c r="J19" s="7" t="s">
        <v>15</v>
      </c>
      <c r="K19" s="4" t="s">
        <v>19</v>
      </c>
      <c r="L19" s="9" t="s">
        <v>17</v>
      </c>
    </row>
    <row r="20" spans="1:12" x14ac:dyDescent="0.35">
      <c r="A20" s="3">
        <v>800058016</v>
      </c>
      <c r="B20" s="3" t="s">
        <v>12</v>
      </c>
      <c r="C20" s="4" t="s">
        <v>31</v>
      </c>
      <c r="D20" s="3">
        <v>585</v>
      </c>
      <c r="E20" s="5">
        <v>45391</v>
      </c>
      <c r="F20" s="4"/>
      <c r="G20" s="6">
        <v>21200</v>
      </c>
      <c r="H20" s="6">
        <v>21200</v>
      </c>
      <c r="I20" s="4" t="s">
        <v>14</v>
      </c>
      <c r="J20" s="3" t="s">
        <v>15</v>
      </c>
      <c r="K20" s="4" t="s">
        <v>19</v>
      </c>
      <c r="L20" s="9" t="s">
        <v>17</v>
      </c>
    </row>
    <row r="21" spans="1:12" x14ac:dyDescent="0.35">
      <c r="A21" s="3">
        <v>800058016</v>
      </c>
      <c r="B21" s="3" t="s">
        <v>12</v>
      </c>
      <c r="C21" s="4" t="s">
        <v>31</v>
      </c>
      <c r="D21" s="3">
        <v>586</v>
      </c>
      <c r="E21" s="5">
        <v>45392</v>
      </c>
      <c r="F21" s="4"/>
      <c r="G21" s="6">
        <v>84250</v>
      </c>
      <c r="H21" s="6">
        <v>84250</v>
      </c>
      <c r="I21" s="4" t="s">
        <v>14</v>
      </c>
      <c r="J21" s="7" t="s">
        <v>15</v>
      </c>
      <c r="K21" s="4" t="s">
        <v>19</v>
      </c>
      <c r="L21" s="9" t="s">
        <v>17</v>
      </c>
    </row>
    <row r="22" spans="1:12" x14ac:dyDescent="0.35">
      <c r="A22" s="3">
        <v>800058016</v>
      </c>
      <c r="B22" s="3" t="s">
        <v>12</v>
      </c>
      <c r="C22" s="4" t="s">
        <v>32</v>
      </c>
      <c r="D22" s="3">
        <v>55853</v>
      </c>
      <c r="E22" s="5">
        <v>45393</v>
      </c>
      <c r="F22" s="4"/>
      <c r="G22" s="6">
        <v>81400</v>
      </c>
      <c r="H22" s="6">
        <v>81400</v>
      </c>
      <c r="I22" s="4" t="s">
        <v>14</v>
      </c>
      <c r="J22" s="3" t="s">
        <v>15</v>
      </c>
      <c r="K22" s="4" t="s">
        <v>19</v>
      </c>
      <c r="L22" s="9" t="s">
        <v>17</v>
      </c>
    </row>
    <row r="23" spans="1:12" x14ac:dyDescent="0.35">
      <c r="G23" s="11"/>
      <c r="H23" s="12">
        <f>SUM(H2:H22)</f>
        <v>3480047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showGridLines="0" zoomScale="80" zoomScaleNormal="80" workbookViewId="0">
      <selection activeCell="C8" sqref="C8:D8"/>
    </sheetView>
  </sheetViews>
  <sheetFormatPr baseColWidth="10" defaultRowHeight="14.5" x14ac:dyDescent="0.35"/>
  <cols>
    <col min="1" max="1" width="4.36328125" customWidth="1"/>
    <col min="2" max="2" width="44.26953125" bestFit="1" customWidth="1"/>
    <col min="3" max="3" width="12.81640625" style="25" bestFit="1" customWidth="1"/>
    <col min="4" max="4" width="12.7265625" style="16" bestFit="1" customWidth="1"/>
  </cols>
  <sheetData>
    <row r="2" spans="2:4" ht="15" thickBot="1" x14ac:dyDescent="0.4"/>
    <row r="3" spans="2:4" ht="15" thickBot="1" x14ac:dyDescent="0.4">
      <c r="B3" s="29" t="s">
        <v>108</v>
      </c>
      <c r="C3" s="30" t="s">
        <v>109</v>
      </c>
      <c r="D3" s="31" t="s">
        <v>110</v>
      </c>
    </row>
    <row r="4" spans="2:4" x14ac:dyDescent="0.35">
      <c r="B4" s="28" t="s">
        <v>106</v>
      </c>
      <c r="C4" s="27">
        <v>3</v>
      </c>
      <c r="D4" s="26">
        <v>219850</v>
      </c>
    </row>
    <row r="5" spans="2:4" x14ac:dyDescent="0.35">
      <c r="B5" s="28" t="s">
        <v>102</v>
      </c>
      <c r="C5" s="27">
        <v>7</v>
      </c>
      <c r="D5" s="26">
        <v>1769647</v>
      </c>
    </row>
    <row r="6" spans="2:4" x14ac:dyDescent="0.35">
      <c r="B6" s="28" t="s">
        <v>104</v>
      </c>
      <c r="C6" s="27">
        <v>6</v>
      </c>
      <c r="D6" s="26">
        <v>599950</v>
      </c>
    </row>
    <row r="7" spans="2:4" x14ac:dyDescent="0.35">
      <c r="B7" s="28" t="s">
        <v>103</v>
      </c>
      <c r="C7" s="27">
        <v>4</v>
      </c>
      <c r="D7" s="26">
        <v>753900</v>
      </c>
    </row>
    <row r="8" spans="2:4" ht="15" thickBot="1" x14ac:dyDescent="0.4">
      <c r="B8" s="28" t="s">
        <v>105</v>
      </c>
      <c r="C8" s="27">
        <v>1</v>
      </c>
      <c r="D8" s="26">
        <v>136700</v>
      </c>
    </row>
    <row r="9" spans="2:4" ht="15" thickBot="1" x14ac:dyDescent="0.4">
      <c r="B9" s="32" t="s">
        <v>107</v>
      </c>
      <c r="C9" s="33">
        <v>21</v>
      </c>
      <c r="D9" s="31">
        <v>3480047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2" max="2" width="18.26953125" customWidth="1"/>
    <col min="4" max="4" width="10.90625" style="10"/>
    <col min="5" max="5" width="12.7265625" style="10" customWidth="1"/>
    <col min="6" max="6" width="20.81640625" style="10" bestFit="1" customWidth="1"/>
    <col min="10" max="10" width="11.81640625" style="16" bestFit="1" customWidth="1"/>
    <col min="11" max="11" width="12.6328125" style="16" bestFit="1" customWidth="1"/>
    <col min="12" max="12" width="21.90625" bestFit="1" customWidth="1"/>
    <col min="13" max="13" width="8.08984375" customWidth="1"/>
    <col min="14" max="14" width="14" style="16" customWidth="1"/>
    <col min="15" max="15" width="11.7265625" style="16" bestFit="1" customWidth="1"/>
    <col min="16" max="16" width="13.54296875" style="16" customWidth="1"/>
    <col min="17" max="17" width="11.7265625" style="16" customWidth="1"/>
    <col min="18" max="20" width="11.54296875" style="16" bestFit="1" customWidth="1"/>
    <col min="21" max="21" width="13.6328125" bestFit="1" customWidth="1"/>
    <col min="22" max="22" width="13.90625" customWidth="1"/>
    <col min="23" max="23" width="14.90625" customWidth="1"/>
    <col min="24" max="24" width="15.7265625" customWidth="1"/>
    <col min="25" max="25" width="16.7265625" customWidth="1"/>
  </cols>
  <sheetData>
    <row r="1" spans="1:26" x14ac:dyDescent="0.35">
      <c r="K1" s="20">
        <f>SUBTOTAL(9,K3:K23)</f>
        <v>3480047</v>
      </c>
      <c r="N1" s="20">
        <f t="shared" ref="N1:V1" si="0">SUBTOTAL(9,N3:N23)</f>
        <v>1052097</v>
      </c>
      <c r="O1" s="20">
        <f t="shared" si="0"/>
        <v>1769647</v>
      </c>
      <c r="P1" s="20"/>
      <c r="Q1" s="20"/>
      <c r="R1" s="20">
        <f t="shared" si="0"/>
        <v>1052097</v>
      </c>
      <c r="S1" s="20">
        <f t="shared" si="0"/>
        <v>356550</v>
      </c>
      <c r="T1" s="20">
        <f t="shared" si="0"/>
        <v>136700</v>
      </c>
      <c r="V1" s="20">
        <f t="shared" si="0"/>
        <v>219850</v>
      </c>
    </row>
    <row r="2" spans="1:26" ht="43.5" x14ac:dyDescent="0.35">
      <c r="A2" s="1" t="s">
        <v>0</v>
      </c>
      <c r="B2" s="1" t="s">
        <v>1</v>
      </c>
      <c r="C2" s="1" t="s">
        <v>2</v>
      </c>
      <c r="D2" s="2" t="s">
        <v>3</v>
      </c>
      <c r="E2" s="2" t="s">
        <v>33</v>
      </c>
      <c r="F2" s="14" t="s">
        <v>55</v>
      </c>
      <c r="G2" s="1" t="s">
        <v>4</v>
      </c>
      <c r="H2" s="1" t="s">
        <v>5</v>
      </c>
      <c r="I2" s="13" t="s">
        <v>77</v>
      </c>
      <c r="J2" s="17" t="s">
        <v>6</v>
      </c>
      <c r="K2" s="18" t="s">
        <v>7</v>
      </c>
      <c r="L2" s="15" t="s">
        <v>78</v>
      </c>
      <c r="M2" s="1" t="s">
        <v>79</v>
      </c>
      <c r="N2" s="21" t="s">
        <v>83</v>
      </c>
      <c r="O2" s="22" t="s">
        <v>84</v>
      </c>
      <c r="P2" s="22" t="s">
        <v>87</v>
      </c>
      <c r="Q2" s="22" t="s">
        <v>88</v>
      </c>
      <c r="R2" s="21" t="s">
        <v>85</v>
      </c>
      <c r="S2" s="21" t="s">
        <v>86</v>
      </c>
      <c r="T2" s="23" t="s">
        <v>89</v>
      </c>
      <c r="U2" s="15" t="s">
        <v>90</v>
      </c>
      <c r="V2" s="24" t="s">
        <v>91</v>
      </c>
      <c r="W2" s="24" t="s">
        <v>92</v>
      </c>
      <c r="X2" s="24" t="s">
        <v>93</v>
      </c>
      <c r="Y2" s="24" t="s">
        <v>94</v>
      </c>
      <c r="Z2" s="1" t="s">
        <v>95</v>
      </c>
    </row>
    <row r="3" spans="1:26" x14ac:dyDescent="0.35">
      <c r="A3" s="3">
        <v>800058016</v>
      </c>
      <c r="B3" s="3" t="s">
        <v>12</v>
      </c>
      <c r="C3" s="4" t="s">
        <v>13</v>
      </c>
      <c r="D3" s="3">
        <v>5015</v>
      </c>
      <c r="E3" s="3" t="s">
        <v>34</v>
      </c>
      <c r="F3" s="3" t="s">
        <v>56</v>
      </c>
      <c r="G3" s="5">
        <v>43971</v>
      </c>
      <c r="H3" s="5">
        <v>44347</v>
      </c>
      <c r="I3" s="5" t="e">
        <v>#N/A</v>
      </c>
      <c r="J3" s="19">
        <v>15900</v>
      </c>
      <c r="K3" s="19">
        <v>15900</v>
      </c>
      <c r="L3" s="4" t="s">
        <v>103</v>
      </c>
      <c r="M3" s="7" t="e">
        <v>#N/A</v>
      </c>
      <c r="N3" s="19">
        <v>0</v>
      </c>
      <c r="O3" s="19">
        <v>0</v>
      </c>
      <c r="P3" s="19"/>
      <c r="Q3" s="19"/>
      <c r="R3" s="19">
        <v>0</v>
      </c>
      <c r="S3" s="19">
        <v>0</v>
      </c>
      <c r="T3" s="19">
        <v>0</v>
      </c>
      <c r="U3" s="4"/>
      <c r="V3" s="4"/>
      <c r="W3" s="4"/>
      <c r="X3" s="4"/>
      <c r="Y3" s="4"/>
      <c r="Z3" s="5">
        <v>45412</v>
      </c>
    </row>
    <row r="4" spans="1:26" x14ac:dyDescent="0.35">
      <c r="A4" s="3">
        <v>800058016</v>
      </c>
      <c r="B4" s="3" t="s">
        <v>12</v>
      </c>
      <c r="C4" s="4" t="s">
        <v>18</v>
      </c>
      <c r="D4" s="3">
        <v>27208</v>
      </c>
      <c r="E4" s="3" t="s">
        <v>35</v>
      </c>
      <c r="F4" s="3" t="s">
        <v>57</v>
      </c>
      <c r="G4" s="5">
        <v>44760</v>
      </c>
      <c r="H4" s="5">
        <v>44782</v>
      </c>
      <c r="I4" s="5">
        <v>45387.433522372688</v>
      </c>
      <c r="J4" s="19">
        <v>77750</v>
      </c>
      <c r="K4" s="19">
        <v>77750</v>
      </c>
      <c r="L4" s="4" t="s">
        <v>106</v>
      </c>
      <c r="M4" s="7" t="s">
        <v>80</v>
      </c>
      <c r="N4" s="19">
        <v>77750</v>
      </c>
      <c r="O4" s="19">
        <v>0</v>
      </c>
      <c r="P4" s="19"/>
      <c r="Q4" s="19"/>
      <c r="R4" s="19">
        <v>77750</v>
      </c>
      <c r="S4" s="19">
        <v>77750</v>
      </c>
      <c r="T4" s="19">
        <v>0</v>
      </c>
      <c r="U4" s="4"/>
      <c r="V4" s="19">
        <v>77750</v>
      </c>
      <c r="W4" s="4">
        <v>2201510456</v>
      </c>
      <c r="X4" s="19">
        <v>219850</v>
      </c>
      <c r="Y4" s="4" t="s">
        <v>96</v>
      </c>
      <c r="Z4" s="5">
        <v>45412</v>
      </c>
    </row>
    <row r="5" spans="1:26" x14ac:dyDescent="0.35">
      <c r="A5" s="3">
        <v>800058016</v>
      </c>
      <c r="B5" s="3" t="s">
        <v>12</v>
      </c>
      <c r="C5" s="4" t="s">
        <v>20</v>
      </c>
      <c r="D5" s="3">
        <v>618</v>
      </c>
      <c r="E5" s="3" t="s">
        <v>36</v>
      </c>
      <c r="F5" s="3" t="s">
        <v>58</v>
      </c>
      <c r="G5" s="5">
        <v>44994</v>
      </c>
      <c r="H5" s="5">
        <v>45373</v>
      </c>
      <c r="I5" s="5">
        <v>45414.291666666664</v>
      </c>
      <c r="J5" s="19">
        <v>225300</v>
      </c>
      <c r="K5" s="19">
        <v>225300</v>
      </c>
      <c r="L5" s="4" t="s">
        <v>104</v>
      </c>
      <c r="M5" s="7" t="s">
        <v>81</v>
      </c>
      <c r="N5" s="19">
        <v>0</v>
      </c>
      <c r="O5" s="19">
        <v>0</v>
      </c>
      <c r="P5" s="19"/>
      <c r="Q5" s="19"/>
      <c r="R5" s="19">
        <v>0</v>
      </c>
      <c r="S5" s="19">
        <v>0</v>
      </c>
      <c r="T5" s="19">
        <v>0</v>
      </c>
      <c r="U5" s="4"/>
      <c r="V5" s="4"/>
      <c r="W5" s="4"/>
      <c r="X5" s="4"/>
      <c r="Y5" s="4"/>
      <c r="Z5" s="5">
        <v>45412</v>
      </c>
    </row>
    <row r="6" spans="1:26" x14ac:dyDescent="0.35">
      <c r="A6" s="3">
        <v>800058016</v>
      </c>
      <c r="B6" s="3" t="s">
        <v>12</v>
      </c>
      <c r="C6" s="4" t="s">
        <v>20</v>
      </c>
      <c r="D6" s="3">
        <v>619</v>
      </c>
      <c r="E6" s="3" t="s">
        <v>37</v>
      </c>
      <c r="F6" s="3" t="s">
        <v>59</v>
      </c>
      <c r="G6" s="5">
        <v>44994</v>
      </c>
      <c r="H6" s="5">
        <v>45373</v>
      </c>
      <c r="I6" s="5">
        <v>45385.526084641206</v>
      </c>
      <c r="J6" s="19">
        <v>76400</v>
      </c>
      <c r="K6" s="19">
        <v>76400</v>
      </c>
      <c r="L6" s="4" t="s">
        <v>106</v>
      </c>
      <c r="M6" s="7" t="s">
        <v>80</v>
      </c>
      <c r="N6" s="19">
        <v>76400</v>
      </c>
      <c r="O6" s="19">
        <v>0</v>
      </c>
      <c r="P6" s="19"/>
      <c r="Q6" s="19"/>
      <c r="R6" s="19">
        <v>76400</v>
      </c>
      <c r="S6" s="19">
        <v>76400</v>
      </c>
      <c r="T6" s="19">
        <v>0</v>
      </c>
      <c r="U6" s="4"/>
      <c r="V6" s="19">
        <v>76400</v>
      </c>
      <c r="W6" s="4">
        <v>2201510456</v>
      </c>
      <c r="X6" s="19">
        <v>219850</v>
      </c>
      <c r="Y6" s="4" t="s">
        <v>96</v>
      </c>
      <c r="Z6" s="5">
        <v>45412</v>
      </c>
    </row>
    <row r="7" spans="1:26" x14ac:dyDescent="0.35">
      <c r="A7" s="3">
        <v>800058016</v>
      </c>
      <c r="B7" s="3" t="s">
        <v>12</v>
      </c>
      <c r="C7" s="4" t="s">
        <v>21</v>
      </c>
      <c r="D7" s="3">
        <v>24051</v>
      </c>
      <c r="E7" s="3" t="s">
        <v>38</v>
      </c>
      <c r="F7" s="3" t="s">
        <v>60</v>
      </c>
      <c r="G7" s="5">
        <v>45028</v>
      </c>
      <c r="H7" s="5">
        <v>45098</v>
      </c>
      <c r="I7" s="5">
        <v>45098</v>
      </c>
      <c r="J7" s="19">
        <v>73400</v>
      </c>
      <c r="K7" s="19">
        <v>73400</v>
      </c>
      <c r="L7" s="4" t="s">
        <v>102</v>
      </c>
      <c r="M7" s="7" t="s">
        <v>82</v>
      </c>
      <c r="N7" s="19">
        <v>73400</v>
      </c>
      <c r="O7" s="19">
        <v>73400</v>
      </c>
      <c r="P7" s="19" t="s">
        <v>97</v>
      </c>
      <c r="Q7" s="19" t="s">
        <v>98</v>
      </c>
      <c r="R7" s="19">
        <v>73400</v>
      </c>
      <c r="S7" s="19">
        <v>0</v>
      </c>
      <c r="T7" s="19">
        <v>0</v>
      </c>
      <c r="U7" s="4"/>
      <c r="V7" s="4"/>
      <c r="W7" s="4"/>
      <c r="X7" s="4"/>
      <c r="Y7" s="4"/>
      <c r="Z7" s="5">
        <v>45412</v>
      </c>
    </row>
    <row r="8" spans="1:26" x14ac:dyDescent="0.35">
      <c r="A8" s="3">
        <v>800058016</v>
      </c>
      <c r="B8" s="3" t="s">
        <v>12</v>
      </c>
      <c r="C8" s="4" t="s">
        <v>22</v>
      </c>
      <c r="D8" s="3">
        <v>21306</v>
      </c>
      <c r="E8" s="3" t="s">
        <v>39</v>
      </c>
      <c r="F8" s="3" t="s">
        <v>61</v>
      </c>
      <c r="G8" s="5">
        <v>45058</v>
      </c>
      <c r="H8" s="5">
        <v>45073</v>
      </c>
      <c r="I8" s="5">
        <v>45068</v>
      </c>
      <c r="J8" s="19">
        <v>622147</v>
      </c>
      <c r="K8" s="19">
        <v>622147</v>
      </c>
      <c r="L8" s="4" t="s">
        <v>102</v>
      </c>
      <c r="M8" s="7" t="s">
        <v>82</v>
      </c>
      <c r="N8" s="19">
        <v>622147</v>
      </c>
      <c r="O8" s="19">
        <v>622147</v>
      </c>
      <c r="P8" s="19" t="s">
        <v>99</v>
      </c>
      <c r="Q8" s="19" t="s">
        <v>98</v>
      </c>
      <c r="R8" s="19">
        <v>622147</v>
      </c>
      <c r="S8" s="19">
        <v>0</v>
      </c>
      <c r="T8" s="19">
        <v>0</v>
      </c>
      <c r="U8" s="4"/>
      <c r="V8" s="4"/>
      <c r="W8" s="4"/>
      <c r="X8" s="4"/>
      <c r="Y8" s="4"/>
      <c r="Z8" s="5">
        <v>45412</v>
      </c>
    </row>
    <row r="9" spans="1:26" x14ac:dyDescent="0.35">
      <c r="A9" s="3">
        <v>800058016</v>
      </c>
      <c r="B9" s="3" t="s">
        <v>12</v>
      </c>
      <c r="C9" s="4" t="s">
        <v>24</v>
      </c>
      <c r="D9" s="3">
        <v>6044</v>
      </c>
      <c r="E9" s="3" t="s">
        <v>40</v>
      </c>
      <c r="F9" s="3" t="s">
        <v>62</v>
      </c>
      <c r="G9" s="5">
        <v>45201</v>
      </c>
      <c r="H9" s="4"/>
      <c r="I9" s="5" t="e">
        <v>#N/A</v>
      </c>
      <c r="J9" s="19">
        <v>26800</v>
      </c>
      <c r="K9" s="19">
        <v>26800</v>
      </c>
      <c r="L9" s="4" t="s">
        <v>103</v>
      </c>
      <c r="M9" s="7" t="e">
        <v>#N/A</v>
      </c>
      <c r="N9" s="19">
        <v>0</v>
      </c>
      <c r="O9" s="19">
        <v>0</v>
      </c>
      <c r="P9" s="19"/>
      <c r="Q9" s="19"/>
      <c r="R9" s="19">
        <v>0</v>
      </c>
      <c r="S9" s="19">
        <v>0</v>
      </c>
      <c r="T9" s="19">
        <v>0</v>
      </c>
      <c r="U9" s="4"/>
      <c r="V9" s="4"/>
      <c r="W9" s="4"/>
      <c r="X9" s="4"/>
      <c r="Y9" s="4"/>
      <c r="Z9" s="5">
        <v>45412</v>
      </c>
    </row>
    <row r="10" spans="1:26" x14ac:dyDescent="0.35">
      <c r="A10" s="3">
        <v>800058016</v>
      </c>
      <c r="B10" s="3" t="s">
        <v>12</v>
      </c>
      <c r="C10" s="4" t="s">
        <v>26</v>
      </c>
      <c r="D10" s="3">
        <v>127041</v>
      </c>
      <c r="E10" s="3" t="s">
        <v>41</v>
      </c>
      <c r="F10" s="3" t="s">
        <v>63</v>
      </c>
      <c r="G10" s="5">
        <v>45300</v>
      </c>
      <c r="H10" s="5">
        <v>45394</v>
      </c>
      <c r="I10" s="5">
        <v>45365.65732175926</v>
      </c>
      <c r="J10" s="19">
        <v>136700</v>
      </c>
      <c r="K10" s="19">
        <v>136700</v>
      </c>
      <c r="L10" s="4" t="s">
        <v>105</v>
      </c>
      <c r="M10" s="7" t="s">
        <v>80</v>
      </c>
      <c r="N10" s="19">
        <v>136700</v>
      </c>
      <c r="O10" s="19">
        <v>0</v>
      </c>
      <c r="P10" s="19"/>
      <c r="Q10" s="19"/>
      <c r="R10" s="19">
        <v>136700</v>
      </c>
      <c r="S10" s="19">
        <v>136700</v>
      </c>
      <c r="T10" s="19">
        <v>136700</v>
      </c>
      <c r="U10" s="4">
        <v>1222425645</v>
      </c>
      <c r="V10" s="4"/>
      <c r="W10" s="4"/>
      <c r="X10" s="4"/>
      <c r="Y10" s="4"/>
      <c r="Z10" s="5">
        <v>45412</v>
      </c>
    </row>
    <row r="11" spans="1:26" x14ac:dyDescent="0.35">
      <c r="A11" s="3">
        <v>800058016</v>
      </c>
      <c r="B11" s="3" t="s">
        <v>12</v>
      </c>
      <c r="C11" s="4" t="s">
        <v>27</v>
      </c>
      <c r="D11" s="3">
        <v>28148</v>
      </c>
      <c r="E11" s="3" t="s">
        <v>42</v>
      </c>
      <c r="F11" s="3" t="s">
        <v>64</v>
      </c>
      <c r="G11" s="5">
        <v>45337</v>
      </c>
      <c r="H11" s="4"/>
      <c r="I11" s="5">
        <v>45426.291666666664</v>
      </c>
      <c r="J11" s="19">
        <v>98800</v>
      </c>
      <c r="K11" s="19">
        <v>98800</v>
      </c>
      <c r="L11" s="4" t="s">
        <v>104</v>
      </c>
      <c r="M11" s="7" t="s">
        <v>81</v>
      </c>
      <c r="N11" s="19">
        <v>0</v>
      </c>
      <c r="O11" s="19">
        <v>0</v>
      </c>
      <c r="P11" s="19"/>
      <c r="Q11" s="19"/>
      <c r="R11" s="19">
        <v>0</v>
      </c>
      <c r="S11" s="19">
        <v>0</v>
      </c>
      <c r="T11" s="19">
        <v>0</v>
      </c>
      <c r="U11" s="4"/>
      <c r="V11" s="4"/>
      <c r="W11" s="4"/>
      <c r="X11" s="4"/>
      <c r="Y11" s="4"/>
      <c r="Z11" s="5">
        <v>45412</v>
      </c>
    </row>
    <row r="12" spans="1:26" x14ac:dyDescent="0.35">
      <c r="A12" s="3">
        <v>800058016</v>
      </c>
      <c r="B12" s="3" t="s">
        <v>12</v>
      </c>
      <c r="C12" s="4" t="s">
        <v>28</v>
      </c>
      <c r="D12" s="3">
        <v>63079</v>
      </c>
      <c r="E12" s="3" t="s">
        <v>43</v>
      </c>
      <c r="F12" s="3" t="s">
        <v>65</v>
      </c>
      <c r="G12" s="5">
        <v>45349</v>
      </c>
      <c r="H12" s="5">
        <v>45401</v>
      </c>
      <c r="I12" s="5" t="e">
        <v>#N/A</v>
      </c>
      <c r="J12" s="19">
        <v>636300</v>
      </c>
      <c r="K12" s="19">
        <v>636300</v>
      </c>
      <c r="L12" s="4" t="s">
        <v>103</v>
      </c>
      <c r="M12" s="7" t="e">
        <v>#N/A</v>
      </c>
      <c r="N12" s="19">
        <v>0</v>
      </c>
      <c r="O12" s="19">
        <v>0</v>
      </c>
      <c r="P12" s="19"/>
      <c r="Q12" s="19"/>
      <c r="R12" s="19">
        <v>0</v>
      </c>
      <c r="S12" s="19">
        <v>0</v>
      </c>
      <c r="T12" s="19">
        <v>0</v>
      </c>
      <c r="U12" s="4"/>
      <c r="V12" s="4"/>
      <c r="W12" s="4"/>
      <c r="X12" s="4"/>
      <c r="Y12" s="4"/>
      <c r="Z12" s="5">
        <v>45412</v>
      </c>
    </row>
    <row r="13" spans="1:26" x14ac:dyDescent="0.35">
      <c r="A13" s="3">
        <v>800058016</v>
      </c>
      <c r="B13" s="3" t="s">
        <v>12</v>
      </c>
      <c r="C13" s="4" t="s">
        <v>30</v>
      </c>
      <c r="D13" s="3">
        <v>728</v>
      </c>
      <c r="E13" s="3" t="s">
        <v>44</v>
      </c>
      <c r="F13" s="3" t="s">
        <v>66</v>
      </c>
      <c r="G13" s="5">
        <v>45364</v>
      </c>
      <c r="H13" s="5">
        <v>45385</v>
      </c>
      <c r="I13" s="5">
        <v>45365.644470335646</v>
      </c>
      <c r="J13" s="19">
        <v>604700</v>
      </c>
      <c r="K13" s="19">
        <v>604700</v>
      </c>
      <c r="L13" s="4" t="s">
        <v>102</v>
      </c>
      <c r="M13" s="7" t="s">
        <v>82</v>
      </c>
      <c r="N13" s="19">
        <v>0</v>
      </c>
      <c r="O13" s="19">
        <v>604700</v>
      </c>
      <c r="P13" s="19" t="s">
        <v>100</v>
      </c>
      <c r="Q13" s="19" t="s">
        <v>98</v>
      </c>
      <c r="R13" s="19">
        <v>0</v>
      </c>
      <c r="S13" s="19">
        <v>0</v>
      </c>
      <c r="T13" s="19">
        <v>0</v>
      </c>
      <c r="U13" s="4"/>
      <c r="V13" s="4"/>
      <c r="W13" s="4"/>
      <c r="X13" s="4"/>
      <c r="Y13" s="4"/>
      <c r="Z13" s="5">
        <v>45412</v>
      </c>
    </row>
    <row r="14" spans="1:26" x14ac:dyDescent="0.35">
      <c r="A14" s="3">
        <v>800058016</v>
      </c>
      <c r="B14" s="3" t="s">
        <v>12</v>
      </c>
      <c r="C14" s="4" t="s">
        <v>30</v>
      </c>
      <c r="D14" s="3">
        <v>729</v>
      </c>
      <c r="E14" s="3" t="s">
        <v>45</v>
      </c>
      <c r="F14" s="3" t="s">
        <v>67</v>
      </c>
      <c r="G14" s="5">
        <v>45364</v>
      </c>
      <c r="H14" s="5">
        <v>45385</v>
      </c>
      <c r="I14" s="5">
        <v>45365.649277199074</v>
      </c>
      <c r="J14" s="19">
        <v>248000</v>
      </c>
      <c r="K14" s="19">
        <v>248000</v>
      </c>
      <c r="L14" s="4" t="s">
        <v>102</v>
      </c>
      <c r="M14" s="7" t="s">
        <v>82</v>
      </c>
      <c r="N14" s="19">
        <v>0</v>
      </c>
      <c r="O14" s="19">
        <v>248000</v>
      </c>
      <c r="P14" s="19" t="s">
        <v>100</v>
      </c>
      <c r="Q14" s="19" t="s">
        <v>98</v>
      </c>
      <c r="R14" s="19">
        <v>0</v>
      </c>
      <c r="S14" s="19">
        <v>0</v>
      </c>
      <c r="T14" s="19">
        <v>0</v>
      </c>
      <c r="U14" s="4"/>
      <c r="V14" s="4"/>
      <c r="W14" s="4"/>
      <c r="X14" s="4"/>
      <c r="Y14" s="4"/>
      <c r="Z14" s="5">
        <v>45412</v>
      </c>
    </row>
    <row r="15" spans="1:26" x14ac:dyDescent="0.35">
      <c r="A15" s="3">
        <v>800058016</v>
      </c>
      <c r="B15" s="3" t="s">
        <v>12</v>
      </c>
      <c r="C15" s="4" t="s">
        <v>30</v>
      </c>
      <c r="D15" s="3">
        <v>730</v>
      </c>
      <c r="E15" s="3" t="s">
        <v>46</v>
      </c>
      <c r="F15" s="3" t="s">
        <v>68</v>
      </c>
      <c r="G15" s="5">
        <v>45364</v>
      </c>
      <c r="H15" s="5">
        <v>45385</v>
      </c>
      <c r="I15" s="5">
        <v>45365.656060729169</v>
      </c>
      <c r="J15" s="19">
        <v>77700</v>
      </c>
      <c r="K15" s="19">
        <v>77700</v>
      </c>
      <c r="L15" s="4" t="s">
        <v>102</v>
      </c>
      <c r="M15" s="7" t="s">
        <v>82</v>
      </c>
      <c r="N15" s="19">
        <v>0</v>
      </c>
      <c r="O15" s="19">
        <v>77700</v>
      </c>
      <c r="P15" s="19" t="s">
        <v>101</v>
      </c>
      <c r="Q15" s="19" t="s">
        <v>98</v>
      </c>
      <c r="R15" s="19">
        <v>0</v>
      </c>
      <c r="S15" s="19">
        <v>0</v>
      </c>
      <c r="T15" s="19">
        <v>0</v>
      </c>
      <c r="U15" s="4"/>
      <c r="V15" s="4"/>
      <c r="W15" s="4"/>
      <c r="X15" s="4"/>
      <c r="Y15" s="4"/>
      <c r="Z15" s="5">
        <v>45412</v>
      </c>
    </row>
    <row r="16" spans="1:26" x14ac:dyDescent="0.35">
      <c r="A16" s="3">
        <v>800058016</v>
      </c>
      <c r="B16" s="3" t="s">
        <v>12</v>
      </c>
      <c r="C16" s="4" t="s">
        <v>30</v>
      </c>
      <c r="D16" s="3">
        <v>731</v>
      </c>
      <c r="E16" s="3" t="s">
        <v>47</v>
      </c>
      <c r="F16" s="3" t="s">
        <v>69</v>
      </c>
      <c r="G16" s="5">
        <v>45365</v>
      </c>
      <c r="H16" s="5">
        <v>45385</v>
      </c>
      <c r="I16" s="5">
        <v>45366.416431446756</v>
      </c>
      <c r="J16" s="19">
        <v>70100</v>
      </c>
      <c r="K16" s="19">
        <v>70100</v>
      </c>
      <c r="L16" s="4" t="s">
        <v>102</v>
      </c>
      <c r="M16" s="7" t="s">
        <v>82</v>
      </c>
      <c r="N16" s="19">
        <v>0</v>
      </c>
      <c r="O16" s="19">
        <v>70100</v>
      </c>
      <c r="P16" s="19" t="s">
        <v>100</v>
      </c>
      <c r="Q16" s="19" t="s">
        <v>98</v>
      </c>
      <c r="R16" s="19">
        <v>0</v>
      </c>
      <c r="S16" s="19">
        <v>0</v>
      </c>
      <c r="T16" s="19">
        <v>0</v>
      </c>
      <c r="U16" s="4"/>
      <c r="V16" s="4"/>
      <c r="W16" s="4"/>
      <c r="X16" s="4"/>
      <c r="Y16" s="4"/>
      <c r="Z16" s="5">
        <v>45412</v>
      </c>
    </row>
    <row r="17" spans="1:26" x14ac:dyDescent="0.35">
      <c r="A17" s="3">
        <v>800058016</v>
      </c>
      <c r="B17" s="3" t="s">
        <v>12</v>
      </c>
      <c r="C17" s="4" t="s">
        <v>26</v>
      </c>
      <c r="D17" s="3">
        <v>137356</v>
      </c>
      <c r="E17" s="3" t="s">
        <v>48</v>
      </c>
      <c r="F17" s="3" t="s">
        <v>70</v>
      </c>
      <c r="G17" s="5">
        <v>45366</v>
      </c>
      <c r="H17" s="5">
        <v>45385</v>
      </c>
      <c r="I17" s="5">
        <v>45366.458294097225</v>
      </c>
      <c r="J17" s="19">
        <v>73600</v>
      </c>
      <c r="K17" s="19">
        <v>73600</v>
      </c>
      <c r="L17" s="4" t="s">
        <v>102</v>
      </c>
      <c r="M17" s="7" t="s">
        <v>82</v>
      </c>
      <c r="N17" s="19">
        <v>0</v>
      </c>
      <c r="O17" s="19">
        <v>73600</v>
      </c>
      <c r="P17" s="19" t="s">
        <v>100</v>
      </c>
      <c r="Q17" s="19" t="s">
        <v>98</v>
      </c>
      <c r="R17" s="19">
        <v>0</v>
      </c>
      <c r="S17" s="19">
        <v>0</v>
      </c>
      <c r="T17" s="19">
        <v>0</v>
      </c>
      <c r="U17" s="4"/>
      <c r="V17" s="4"/>
      <c r="W17" s="4"/>
      <c r="X17" s="4"/>
      <c r="Y17" s="4"/>
      <c r="Z17" s="5">
        <v>45412</v>
      </c>
    </row>
    <row r="18" spans="1:26" x14ac:dyDescent="0.35">
      <c r="A18" s="3">
        <v>800058016</v>
      </c>
      <c r="B18" s="3" t="s">
        <v>12</v>
      </c>
      <c r="C18" s="4" t="s">
        <v>27</v>
      </c>
      <c r="D18" s="3">
        <v>29512</v>
      </c>
      <c r="E18" s="3" t="s">
        <v>49</v>
      </c>
      <c r="F18" s="3" t="s">
        <v>71</v>
      </c>
      <c r="G18" s="5">
        <v>45385</v>
      </c>
      <c r="H18" s="4"/>
      <c r="I18" s="5">
        <v>45447.291666666664</v>
      </c>
      <c r="J18" s="19">
        <v>89000</v>
      </c>
      <c r="K18" s="19">
        <v>89000</v>
      </c>
      <c r="L18" s="4" t="s">
        <v>104</v>
      </c>
      <c r="M18" s="7" t="s">
        <v>81</v>
      </c>
      <c r="N18" s="19">
        <v>0</v>
      </c>
      <c r="O18" s="19">
        <v>0</v>
      </c>
      <c r="P18" s="19"/>
      <c r="Q18" s="19"/>
      <c r="R18" s="19">
        <v>0</v>
      </c>
      <c r="S18" s="19">
        <v>0</v>
      </c>
      <c r="T18" s="19">
        <v>0</v>
      </c>
      <c r="U18" s="4"/>
      <c r="V18" s="4"/>
      <c r="W18" s="4"/>
      <c r="X18" s="4"/>
      <c r="Y18" s="4"/>
      <c r="Z18" s="5">
        <v>45412</v>
      </c>
    </row>
    <row r="19" spans="1:26" x14ac:dyDescent="0.35">
      <c r="A19" s="3">
        <v>800058016</v>
      </c>
      <c r="B19" s="3" t="s">
        <v>12</v>
      </c>
      <c r="C19" s="4" t="s">
        <v>27</v>
      </c>
      <c r="D19" s="3">
        <v>29513</v>
      </c>
      <c r="E19" s="3" t="s">
        <v>50</v>
      </c>
      <c r="F19" s="3" t="s">
        <v>72</v>
      </c>
      <c r="G19" s="5">
        <v>45385</v>
      </c>
      <c r="H19" s="4"/>
      <c r="I19" s="5" t="e">
        <v>#N/A</v>
      </c>
      <c r="J19" s="19">
        <v>74900</v>
      </c>
      <c r="K19" s="19">
        <v>74900</v>
      </c>
      <c r="L19" s="4" t="s">
        <v>103</v>
      </c>
      <c r="M19" s="7" t="e">
        <v>#N/A</v>
      </c>
      <c r="N19" s="19">
        <v>0</v>
      </c>
      <c r="O19" s="19">
        <v>0</v>
      </c>
      <c r="P19" s="19"/>
      <c r="Q19" s="19"/>
      <c r="R19" s="19">
        <v>0</v>
      </c>
      <c r="S19" s="19">
        <v>0</v>
      </c>
      <c r="T19" s="19">
        <v>0</v>
      </c>
      <c r="U19" s="4"/>
      <c r="V19" s="4"/>
      <c r="W19" s="4"/>
      <c r="X19" s="4"/>
      <c r="Y19" s="4"/>
      <c r="Z19" s="5">
        <v>45412</v>
      </c>
    </row>
    <row r="20" spans="1:26" x14ac:dyDescent="0.35">
      <c r="A20" s="3">
        <v>800058016</v>
      </c>
      <c r="B20" s="3" t="s">
        <v>12</v>
      </c>
      <c r="C20" s="4" t="s">
        <v>31</v>
      </c>
      <c r="D20" s="3">
        <v>584</v>
      </c>
      <c r="E20" s="3" t="s">
        <v>51</v>
      </c>
      <c r="F20" s="3" t="s">
        <v>73</v>
      </c>
      <c r="G20" s="5">
        <v>45385</v>
      </c>
      <c r="H20" s="5">
        <v>45392</v>
      </c>
      <c r="I20" s="5">
        <v>45392.49274209491</v>
      </c>
      <c r="J20" s="19">
        <v>65700</v>
      </c>
      <c r="K20" s="19">
        <v>65700</v>
      </c>
      <c r="L20" s="4" t="s">
        <v>106</v>
      </c>
      <c r="M20" s="7" t="s">
        <v>80</v>
      </c>
      <c r="N20" s="19">
        <v>65700</v>
      </c>
      <c r="O20" s="19">
        <v>0</v>
      </c>
      <c r="P20" s="19"/>
      <c r="Q20" s="19"/>
      <c r="R20" s="19">
        <v>65700</v>
      </c>
      <c r="S20" s="19">
        <v>65700</v>
      </c>
      <c r="T20" s="19">
        <v>0</v>
      </c>
      <c r="U20" s="4"/>
      <c r="V20" s="19">
        <v>65700</v>
      </c>
      <c r="W20" s="4">
        <v>2201510456</v>
      </c>
      <c r="X20" s="19">
        <v>219850</v>
      </c>
      <c r="Y20" s="4" t="s">
        <v>96</v>
      </c>
      <c r="Z20" s="5">
        <v>45412</v>
      </c>
    </row>
    <row r="21" spans="1:26" x14ac:dyDescent="0.35">
      <c r="A21" s="3">
        <v>800058016</v>
      </c>
      <c r="B21" s="3" t="s">
        <v>12</v>
      </c>
      <c r="C21" s="4" t="s">
        <v>31</v>
      </c>
      <c r="D21" s="3">
        <v>585</v>
      </c>
      <c r="E21" s="3" t="s">
        <v>52</v>
      </c>
      <c r="F21" s="3" t="s">
        <v>74</v>
      </c>
      <c r="G21" s="5">
        <v>45391</v>
      </c>
      <c r="H21" s="4"/>
      <c r="I21" s="5">
        <v>45447.291666666664</v>
      </c>
      <c r="J21" s="19">
        <v>21200</v>
      </c>
      <c r="K21" s="19">
        <v>21200</v>
      </c>
      <c r="L21" s="4" t="s">
        <v>104</v>
      </c>
      <c r="M21" s="7" t="s">
        <v>81</v>
      </c>
      <c r="N21" s="19">
        <v>0</v>
      </c>
      <c r="O21" s="19">
        <v>0</v>
      </c>
      <c r="P21" s="19"/>
      <c r="Q21" s="19"/>
      <c r="R21" s="19">
        <v>0</v>
      </c>
      <c r="S21" s="19">
        <v>0</v>
      </c>
      <c r="T21" s="19">
        <v>0</v>
      </c>
      <c r="U21" s="4"/>
      <c r="V21" s="4"/>
      <c r="W21" s="4"/>
      <c r="X21" s="4"/>
      <c r="Y21" s="4"/>
      <c r="Z21" s="5">
        <v>45412</v>
      </c>
    </row>
    <row r="22" spans="1:26" x14ac:dyDescent="0.35">
      <c r="A22" s="3">
        <v>800058016</v>
      </c>
      <c r="B22" s="3" t="s">
        <v>12</v>
      </c>
      <c r="C22" s="4" t="s">
        <v>31</v>
      </c>
      <c r="D22" s="3">
        <v>586</v>
      </c>
      <c r="E22" s="3" t="s">
        <v>53</v>
      </c>
      <c r="F22" s="3" t="s">
        <v>75</v>
      </c>
      <c r="G22" s="5">
        <v>45392</v>
      </c>
      <c r="H22" s="4"/>
      <c r="I22" s="5">
        <v>45447.291666666664</v>
      </c>
      <c r="J22" s="19">
        <v>84250</v>
      </c>
      <c r="K22" s="19">
        <v>84250</v>
      </c>
      <c r="L22" s="4" t="s">
        <v>104</v>
      </c>
      <c r="M22" s="7" t="s">
        <v>81</v>
      </c>
      <c r="N22" s="19">
        <v>0</v>
      </c>
      <c r="O22" s="19">
        <v>0</v>
      </c>
      <c r="P22" s="19"/>
      <c r="Q22" s="19"/>
      <c r="R22" s="19">
        <v>0</v>
      </c>
      <c r="S22" s="19">
        <v>0</v>
      </c>
      <c r="T22" s="19">
        <v>0</v>
      </c>
      <c r="U22" s="4"/>
      <c r="V22" s="4"/>
      <c r="W22" s="4"/>
      <c r="X22" s="4"/>
      <c r="Y22" s="4"/>
      <c r="Z22" s="5">
        <v>45412</v>
      </c>
    </row>
    <row r="23" spans="1:26" x14ac:dyDescent="0.35">
      <c r="A23" s="3">
        <v>800058016</v>
      </c>
      <c r="B23" s="3" t="s">
        <v>12</v>
      </c>
      <c r="C23" s="4" t="s">
        <v>32</v>
      </c>
      <c r="D23" s="3">
        <v>55853</v>
      </c>
      <c r="E23" s="3" t="s">
        <v>54</v>
      </c>
      <c r="F23" s="3" t="s">
        <v>76</v>
      </c>
      <c r="G23" s="5">
        <v>45393</v>
      </c>
      <c r="H23" s="4"/>
      <c r="I23" s="5">
        <v>45420.485677430559</v>
      </c>
      <c r="J23" s="19">
        <v>81400</v>
      </c>
      <c r="K23" s="19">
        <v>81400</v>
      </c>
      <c r="L23" s="4" t="s">
        <v>104</v>
      </c>
      <c r="M23" s="7" t="s">
        <v>81</v>
      </c>
      <c r="N23" s="19">
        <v>0</v>
      </c>
      <c r="O23" s="19">
        <v>0</v>
      </c>
      <c r="P23" s="19"/>
      <c r="Q23" s="19"/>
      <c r="R23" s="19">
        <v>0</v>
      </c>
      <c r="S23" s="19">
        <v>0</v>
      </c>
      <c r="T23" s="19">
        <v>0</v>
      </c>
      <c r="U23" s="4"/>
      <c r="V23" s="4"/>
      <c r="W23" s="4"/>
      <c r="X23" s="4"/>
      <c r="Y23" s="4"/>
      <c r="Z23" s="5">
        <v>45412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G30" sqref="G30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3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111</v>
      </c>
      <c r="E2" s="38"/>
      <c r="F2" s="38"/>
      <c r="G2" s="38"/>
      <c r="H2" s="38"/>
      <c r="I2" s="39"/>
      <c r="J2" s="40" t="s">
        <v>112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113</v>
      </c>
      <c r="E4" s="38"/>
      <c r="F4" s="38"/>
      <c r="G4" s="38"/>
      <c r="H4" s="38"/>
      <c r="I4" s="39"/>
      <c r="J4" s="40" t="s">
        <v>114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146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144</v>
      </c>
      <c r="J11" s="54"/>
    </row>
    <row r="12" spans="2:10" ht="13" x14ac:dyDescent="0.3">
      <c r="B12" s="53"/>
      <c r="C12" s="55" t="s">
        <v>145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147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148</v>
      </c>
      <c r="D16" s="56"/>
      <c r="G16" s="58"/>
      <c r="H16" s="60" t="s">
        <v>115</v>
      </c>
      <c r="I16" s="60" t="s">
        <v>116</v>
      </c>
      <c r="J16" s="54"/>
    </row>
    <row r="17" spans="2:14" ht="13" x14ac:dyDescent="0.3">
      <c r="B17" s="53"/>
      <c r="C17" s="55" t="s">
        <v>117</v>
      </c>
      <c r="D17" s="55"/>
      <c r="E17" s="55"/>
      <c r="F17" s="55"/>
      <c r="G17" s="58"/>
      <c r="H17" s="61">
        <v>21</v>
      </c>
      <c r="I17" s="62">
        <v>3480047</v>
      </c>
      <c r="J17" s="54"/>
    </row>
    <row r="18" spans="2:14" x14ac:dyDescent="0.25">
      <c r="B18" s="53"/>
      <c r="C18" s="34" t="s">
        <v>118</v>
      </c>
      <c r="G18" s="58"/>
      <c r="H18" s="64">
        <v>3</v>
      </c>
      <c r="I18" s="65">
        <v>219850</v>
      </c>
      <c r="J18" s="54"/>
    </row>
    <row r="19" spans="2:14" x14ac:dyDescent="0.25">
      <c r="B19" s="53"/>
      <c r="C19" s="34" t="s">
        <v>119</v>
      </c>
      <c r="G19" s="58"/>
      <c r="H19" s="64">
        <v>7</v>
      </c>
      <c r="I19" s="65">
        <v>1769647</v>
      </c>
      <c r="J19" s="54"/>
    </row>
    <row r="20" spans="2:14" x14ac:dyDescent="0.25">
      <c r="B20" s="53"/>
      <c r="C20" s="34" t="s">
        <v>120</v>
      </c>
      <c r="H20" s="66">
        <v>4</v>
      </c>
      <c r="I20" s="67">
        <v>753900</v>
      </c>
      <c r="J20" s="54"/>
    </row>
    <row r="21" spans="2:14" x14ac:dyDescent="0.25">
      <c r="B21" s="53"/>
      <c r="C21" s="34" t="s">
        <v>121</v>
      </c>
      <c r="H21" s="66">
        <v>0</v>
      </c>
      <c r="I21" s="67">
        <v>0</v>
      </c>
      <c r="J21" s="54"/>
      <c r="N21" s="68"/>
    </row>
    <row r="22" spans="2:14" ht="13" thickBot="1" x14ac:dyDescent="0.3">
      <c r="B22" s="53"/>
      <c r="C22" s="34" t="s">
        <v>122</v>
      </c>
      <c r="H22" s="69">
        <v>0</v>
      </c>
      <c r="I22" s="70">
        <v>0</v>
      </c>
      <c r="J22" s="54"/>
    </row>
    <row r="23" spans="2:14" ht="13" x14ac:dyDescent="0.3">
      <c r="B23" s="53"/>
      <c r="C23" s="55" t="s">
        <v>123</v>
      </c>
      <c r="D23" s="55"/>
      <c r="E23" s="55"/>
      <c r="F23" s="55"/>
      <c r="H23" s="71">
        <f>H18+H19+H20+H21+H22</f>
        <v>14</v>
      </c>
      <c r="I23" s="72">
        <f>I18+I19+I20+I21+I22</f>
        <v>2743397</v>
      </c>
      <c r="J23" s="54"/>
    </row>
    <row r="24" spans="2:14" x14ac:dyDescent="0.25">
      <c r="B24" s="53"/>
      <c r="C24" s="34" t="s">
        <v>124</v>
      </c>
      <c r="H24" s="66">
        <v>1</v>
      </c>
      <c r="I24" s="67">
        <v>136700</v>
      </c>
      <c r="J24" s="54"/>
    </row>
    <row r="25" spans="2:14" ht="13" thickBot="1" x14ac:dyDescent="0.3">
      <c r="B25" s="53"/>
      <c r="C25" s="34" t="s">
        <v>104</v>
      </c>
      <c r="H25" s="69">
        <v>6</v>
      </c>
      <c r="I25" s="70">
        <v>599950</v>
      </c>
      <c r="J25" s="54"/>
    </row>
    <row r="26" spans="2:14" ht="13" x14ac:dyDescent="0.3">
      <c r="B26" s="53"/>
      <c r="C26" s="55" t="s">
        <v>125</v>
      </c>
      <c r="D26" s="55"/>
      <c r="E26" s="55"/>
      <c r="F26" s="55"/>
      <c r="H26" s="71">
        <f>H24+H25</f>
        <v>7</v>
      </c>
      <c r="I26" s="72">
        <f>I24+I25</f>
        <v>736650</v>
      </c>
      <c r="J26" s="54"/>
    </row>
    <row r="27" spans="2:14" ht="13.5" thickBot="1" x14ac:dyDescent="0.35">
      <c r="B27" s="53"/>
      <c r="C27" s="58" t="s">
        <v>126</v>
      </c>
      <c r="D27" s="73"/>
      <c r="E27" s="73"/>
      <c r="F27" s="73"/>
      <c r="G27" s="58"/>
      <c r="H27" s="74">
        <v>0</v>
      </c>
      <c r="I27" s="75">
        <v>0</v>
      </c>
      <c r="J27" s="76"/>
    </row>
    <row r="28" spans="2:14" ht="13" x14ac:dyDescent="0.3">
      <c r="B28" s="53"/>
      <c r="C28" s="73" t="s">
        <v>127</v>
      </c>
      <c r="D28" s="73"/>
      <c r="E28" s="73"/>
      <c r="F28" s="73"/>
      <c r="G28" s="58"/>
      <c r="H28" s="77">
        <f>H27</f>
        <v>0</v>
      </c>
      <c r="I28" s="65">
        <f>I27</f>
        <v>0</v>
      </c>
      <c r="J28" s="76"/>
    </row>
    <row r="29" spans="2:14" ht="13" x14ac:dyDescent="0.3">
      <c r="B29" s="53"/>
      <c r="C29" s="73"/>
      <c r="D29" s="73"/>
      <c r="E29" s="73"/>
      <c r="F29" s="73"/>
      <c r="G29" s="58"/>
      <c r="H29" s="64"/>
      <c r="I29" s="62"/>
      <c r="J29" s="76"/>
    </row>
    <row r="30" spans="2:14" ht="13.5" thickBot="1" x14ac:dyDescent="0.35">
      <c r="B30" s="53"/>
      <c r="C30" s="73" t="s">
        <v>128</v>
      </c>
      <c r="D30" s="73"/>
      <c r="E30" s="58"/>
      <c r="F30" s="58"/>
      <c r="G30" s="58"/>
      <c r="H30" s="78"/>
      <c r="I30" s="79"/>
      <c r="J30" s="76"/>
    </row>
    <row r="31" spans="2:14" ht="13.5" thickTop="1" x14ac:dyDescent="0.3">
      <c r="B31" s="53"/>
      <c r="C31" s="73"/>
      <c r="D31" s="73"/>
      <c r="E31" s="58"/>
      <c r="F31" s="58"/>
      <c r="G31" s="58"/>
      <c r="H31" s="65">
        <f>H23+H26+H28</f>
        <v>21</v>
      </c>
      <c r="I31" s="65">
        <f>I23+I26+I28</f>
        <v>3480047</v>
      </c>
      <c r="J31" s="76"/>
    </row>
    <row r="32" spans="2:14" ht="9.75" customHeight="1" x14ac:dyDescent="0.25">
      <c r="B32" s="53"/>
      <c r="C32" s="58"/>
      <c r="D32" s="58"/>
      <c r="E32" s="58"/>
      <c r="F32" s="58"/>
      <c r="G32" s="80"/>
      <c r="H32" s="81"/>
      <c r="I32" s="82"/>
      <c r="J32" s="76"/>
    </row>
    <row r="33" spans="2:10" ht="9.75" customHeight="1" x14ac:dyDescent="0.25">
      <c r="B33" s="53"/>
      <c r="C33" s="58"/>
      <c r="D33" s="58"/>
      <c r="E33" s="58"/>
      <c r="F33" s="58"/>
      <c r="G33" s="80"/>
      <c r="H33" s="81"/>
      <c r="I33" s="82"/>
      <c r="J33" s="76"/>
    </row>
    <row r="34" spans="2:10" ht="9.75" customHeight="1" x14ac:dyDescent="0.25">
      <c r="B34" s="53"/>
      <c r="C34" s="58"/>
      <c r="D34" s="58"/>
      <c r="E34" s="58"/>
      <c r="F34" s="58"/>
      <c r="G34" s="80"/>
      <c r="H34" s="81"/>
      <c r="I34" s="82"/>
      <c r="J34" s="76"/>
    </row>
    <row r="35" spans="2:10" ht="9.75" customHeight="1" x14ac:dyDescent="0.25">
      <c r="B35" s="53"/>
      <c r="C35" s="58"/>
      <c r="D35" s="58"/>
      <c r="E35" s="58"/>
      <c r="F35" s="58"/>
      <c r="G35" s="80"/>
      <c r="H35" s="81"/>
      <c r="I35" s="82"/>
      <c r="J35" s="76"/>
    </row>
    <row r="36" spans="2:10" ht="9.75" customHeight="1" x14ac:dyDescent="0.25">
      <c r="B36" s="53"/>
      <c r="C36" s="58"/>
      <c r="D36" s="58"/>
      <c r="E36" s="58"/>
      <c r="F36" s="58"/>
      <c r="G36" s="80"/>
      <c r="H36" s="81"/>
      <c r="I36" s="82"/>
      <c r="J36" s="76"/>
    </row>
    <row r="37" spans="2:10" ht="13.5" thickBot="1" x14ac:dyDescent="0.35">
      <c r="B37" s="53"/>
      <c r="C37" s="83"/>
      <c r="D37" s="84"/>
      <c r="E37" s="58"/>
      <c r="F37" s="58"/>
      <c r="G37" s="58"/>
      <c r="H37" s="85"/>
      <c r="I37" s="86"/>
      <c r="J37" s="76"/>
    </row>
    <row r="38" spans="2:10" ht="13" x14ac:dyDescent="0.3">
      <c r="B38" s="53"/>
      <c r="C38" s="73" t="s">
        <v>149</v>
      </c>
      <c r="D38" s="80"/>
      <c r="E38" s="58"/>
      <c r="F38" s="58"/>
      <c r="G38" s="58"/>
      <c r="H38" s="87" t="s">
        <v>129</v>
      </c>
      <c r="I38" s="80"/>
      <c r="J38" s="76"/>
    </row>
    <row r="39" spans="2:10" ht="13" x14ac:dyDescent="0.3">
      <c r="B39" s="53"/>
      <c r="C39" s="73" t="s">
        <v>150</v>
      </c>
      <c r="D39" s="58"/>
      <c r="E39" s="58"/>
      <c r="F39" s="58"/>
      <c r="G39" s="58"/>
      <c r="H39" s="73" t="s">
        <v>130</v>
      </c>
      <c r="I39" s="80"/>
      <c r="J39" s="76"/>
    </row>
    <row r="40" spans="2:10" ht="13" x14ac:dyDescent="0.3">
      <c r="B40" s="53"/>
      <c r="C40" s="58"/>
      <c r="D40" s="58"/>
      <c r="E40" s="58"/>
      <c r="F40" s="58"/>
      <c r="G40" s="58"/>
      <c r="H40" s="73" t="s">
        <v>131</v>
      </c>
      <c r="I40" s="80"/>
      <c r="J40" s="76"/>
    </row>
    <row r="41" spans="2:10" ht="13" x14ac:dyDescent="0.3">
      <c r="B41" s="53"/>
      <c r="C41" s="58"/>
      <c r="D41" s="58"/>
      <c r="E41" s="58"/>
      <c r="F41" s="58"/>
      <c r="G41" s="73"/>
      <c r="H41" s="80"/>
      <c r="I41" s="80"/>
      <c r="J41" s="76"/>
    </row>
    <row r="42" spans="2:10" x14ac:dyDescent="0.25">
      <c r="B42" s="53"/>
      <c r="C42" s="88" t="s">
        <v>132</v>
      </c>
      <c r="D42" s="88"/>
      <c r="E42" s="88"/>
      <c r="F42" s="88"/>
      <c r="G42" s="88"/>
      <c r="H42" s="88"/>
      <c r="I42" s="88"/>
      <c r="J42" s="76"/>
    </row>
    <row r="43" spans="2:10" x14ac:dyDescent="0.25">
      <c r="B43" s="53"/>
      <c r="C43" s="88"/>
      <c r="D43" s="88"/>
      <c r="E43" s="88"/>
      <c r="F43" s="88"/>
      <c r="G43" s="88"/>
      <c r="H43" s="88"/>
      <c r="I43" s="88"/>
      <c r="J43" s="76"/>
    </row>
    <row r="44" spans="2:10" ht="7.5" customHeight="1" thickBot="1" x14ac:dyDescent="0.3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4" sqref="F14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3"/>
      <c r="B1" s="94"/>
      <c r="C1" s="95" t="s">
        <v>133</v>
      </c>
      <c r="D1" s="96"/>
      <c r="E1" s="96"/>
      <c r="F1" s="96"/>
      <c r="G1" s="96"/>
      <c r="H1" s="97"/>
      <c r="I1" s="98" t="s">
        <v>112</v>
      </c>
    </row>
    <row r="2" spans="1:9" ht="53.5" customHeight="1" thickBot="1" x14ac:dyDescent="0.4">
      <c r="A2" s="99"/>
      <c r="B2" s="100"/>
      <c r="C2" s="101" t="s">
        <v>134</v>
      </c>
      <c r="D2" s="102"/>
      <c r="E2" s="102"/>
      <c r="F2" s="102"/>
      <c r="G2" s="102"/>
      <c r="H2" s="103"/>
      <c r="I2" s="104" t="s">
        <v>135</v>
      </c>
    </row>
    <row r="3" spans="1:9" x14ac:dyDescent="0.35">
      <c r="A3" s="105"/>
      <c r="B3" s="58"/>
      <c r="C3" s="58"/>
      <c r="D3" s="58"/>
      <c r="E3" s="58"/>
      <c r="F3" s="58"/>
      <c r="G3" s="58"/>
      <c r="H3" s="58"/>
      <c r="I3" s="76"/>
    </row>
    <row r="4" spans="1:9" x14ac:dyDescent="0.35">
      <c r="A4" s="105"/>
      <c r="B4" s="58"/>
      <c r="C4" s="58"/>
      <c r="D4" s="58"/>
      <c r="E4" s="58"/>
      <c r="F4" s="58"/>
      <c r="G4" s="58"/>
      <c r="H4" s="58"/>
      <c r="I4" s="76"/>
    </row>
    <row r="5" spans="1:9" x14ac:dyDescent="0.35">
      <c r="A5" s="105"/>
      <c r="B5" s="55" t="s">
        <v>146</v>
      </c>
      <c r="C5" s="106"/>
      <c r="D5" s="107"/>
      <c r="E5" s="58"/>
      <c r="F5" s="58"/>
      <c r="G5" s="58"/>
      <c r="H5" s="58"/>
      <c r="I5" s="76"/>
    </row>
    <row r="6" spans="1:9" x14ac:dyDescent="0.35">
      <c r="A6" s="105"/>
      <c r="B6" s="34"/>
      <c r="C6" s="58"/>
      <c r="D6" s="58"/>
      <c r="E6" s="58"/>
      <c r="F6" s="58"/>
      <c r="G6" s="58"/>
      <c r="H6" s="58"/>
      <c r="I6" s="76"/>
    </row>
    <row r="7" spans="1:9" x14ac:dyDescent="0.35">
      <c r="A7" s="105"/>
      <c r="B7" s="55" t="s">
        <v>144</v>
      </c>
      <c r="C7" s="58"/>
      <c r="D7" s="58"/>
      <c r="E7" s="58"/>
      <c r="F7" s="58"/>
      <c r="G7" s="58"/>
      <c r="H7" s="58"/>
      <c r="I7" s="76"/>
    </row>
    <row r="8" spans="1:9" x14ac:dyDescent="0.35">
      <c r="A8" s="105"/>
      <c r="B8" s="55" t="s">
        <v>145</v>
      </c>
      <c r="C8" s="58"/>
      <c r="D8" s="58"/>
      <c r="E8" s="58"/>
      <c r="F8" s="58"/>
      <c r="G8" s="58"/>
      <c r="H8" s="58"/>
      <c r="I8" s="76"/>
    </row>
    <row r="9" spans="1:9" x14ac:dyDescent="0.35">
      <c r="A9" s="105"/>
      <c r="B9" s="58"/>
      <c r="C9" s="58"/>
      <c r="D9" s="58"/>
      <c r="E9" s="58"/>
      <c r="F9" s="58"/>
      <c r="G9" s="58"/>
      <c r="H9" s="58"/>
      <c r="I9" s="76"/>
    </row>
    <row r="10" spans="1:9" x14ac:dyDescent="0.35">
      <c r="A10" s="105"/>
      <c r="B10" s="58" t="s">
        <v>136</v>
      </c>
      <c r="C10" s="58"/>
      <c r="D10" s="58"/>
      <c r="E10" s="58"/>
      <c r="F10" s="58"/>
      <c r="G10" s="58"/>
      <c r="H10" s="58"/>
      <c r="I10" s="76"/>
    </row>
    <row r="11" spans="1:9" x14ac:dyDescent="0.35">
      <c r="A11" s="105"/>
      <c r="B11" s="108"/>
      <c r="C11" s="58"/>
      <c r="D11" s="58"/>
      <c r="E11" s="58"/>
      <c r="F11" s="58"/>
      <c r="G11" s="58"/>
      <c r="H11" s="58"/>
      <c r="I11" s="76"/>
    </row>
    <row r="12" spans="1:9" x14ac:dyDescent="0.35">
      <c r="A12" s="105"/>
      <c r="B12" s="34" t="s">
        <v>148</v>
      </c>
      <c r="C12" s="107"/>
      <c r="D12" s="58"/>
      <c r="E12" s="58"/>
      <c r="F12" s="58"/>
      <c r="G12" s="60" t="s">
        <v>137</v>
      </c>
      <c r="H12" s="60" t="s">
        <v>138</v>
      </c>
      <c r="I12" s="76"/>
    </row>
    <row r="13" spans="1:9" x14ac:dyDescent="0.35">
      <c r="A13" s="105"/>
      <c r="B13" s="73" t="s">
        <v>117</v>
      </c>
      <c r="C13" s="73"/>
      <c r="D13" s="73"/>
      <c r="E13" s="73"/>
      <c r="F13" s="58"/>
      <c r="G13" s="109">
        <f>G19</f>
        <v>14</v>
      </c>
      <c r="H13" s="110">
        <f>H19</f>
        <v>2743397</v>
      </c>
      <c r="I13" s="76"/>
    </row>
    <row r="14" spans="1:9" x14ac:dyDescent="0.35">
      <c r="A14" s="105"/>
      <c r="B14" s="58" t="s">
        <v>118</v>
      </c>
      <c r="C14" s="58"/>
      <c r="D14" s="58"/>
      <c r="E14" s="58"/>
      <c r="F14" s="58"/>
      <c r="G14" s="111">
        <v>3</v>
      </c>
      <c r="H14" s="112">
        <v>219850</v>
      </c>
      <c r="I14" s="76"/>
    </row>
    <row r="15" spans="1:9" x14ac:dyDescent="0.35">
      <c r="A15" s="105"/>
      <c r="B15" s="58" t="s">
        <v>119</v>
      </c>
      <c r="C15" s="58"/>
      <c r="D15" s="58"/>
      <c r="E15" s="58"/>
      <c r="F15" s="58"/>
      <c r="G15" s="111">
        <v>7</v>
      </c>
      <c r="H15" s="112">
        <v>1769647</v>
      </c>
      <c r="I15" s="76"/>
    </row>
    <row r="16" spans="1:9" x14ac:dyDescent="0.35">
      <c r="A16" s="105"/>
      <c r="B16" s="58" t="s">
        <v>120</v>
      </c>
      <c r="C16" s="58"/>
      <c r="D16" s="58"/>
      <c r="E16" s="58"/>
      <c r="F16" s="58"/>
      <c r="G16" s="111">
        <v>4</v>
      </c>
      <c r="H16" s="112">
        <v>753900</v>
      </c>
      <c r="I16" s="76"/>
    </row>
    <row r="17" spans="1:9" x14ac:dyDescent="0.35">
      <c r="A17" s="105"/>
      <c r="B17" s="58" t="s">
        <v>121</v>
      </c>
      <c r="C17" s="58"/>
      <c r="D17" s="58"/>
      <c r="E17" s="58"/>
      <c r="F17" s="58"/>
      <c r="G17" s="111">
        <v>0</v>
      </c>
      <c r="H17" s="112">
        <v>0</v>
      </c>
      <c r="I17" s="76"/>
    </row>
    <row r="18" spans="1:9" x14ac:dyDescent="0.35">
      <c r="A18" s="105"/>
      <c r="B18" s="58" t="s">
        <v>139</v>
      </c>
      <c r="C18" s="58"/>
      <c r="D18" s="58"/>
      <c r="E18" s="58"/>
      <c r="F18" s="58"/>
      <c r="G18" s="113">
        <v>0</v>
      </c>
      <c r="H18" s="114">
        <v>0</v>
      </c>
      <c r="I18" s="76"/>
    </row>
    <row r="19" spans="1:9" x14ac:dyDescent="0.35">
      <c r="A19" s="105"/>
      <c r="B19" s="73" t="s">
        <v>140</v>
      </c>
      <c r="C19" s="73"/>
      <c r="D19" s="73"/>
      <c r="E19" s="73"/>
      <c r="F19" s="58"/>
      <c r="G19" s="111">
        <f>SUM(G14:G18)</f>
        <v>14</v>
      </c>
      <c r="H19" s="110">
        <f>(H14+H15+H16+H17+H18)</f>
        <v>2743397</v>
      </c>
      <c r="I19" s="76"/>
    </row>
    <row r="20" spans="1:9" ht="15" thickBot="1" x14ac:dyDescent="0.4">
      <c r="A20" s="105"/>
      <c r="B20" s="73"/>
      <c r="C20" s="73"/>
      <c r="D20" s="58"/>
      <c r="E20" s="58"/>
      <c r="F20" s="58"/>
      <c r="G20" s="115"/>
      <c r="H20" s="116"/>
      <c r="I20" s="76"/>
    </row>
    <row r="21" spans="1:9" ht="15" thickTop="1" x14ac:dyDescent="0.35">
      <c r="A21" s="105"/>
      <c r="B21" s="73"/>
      <c r="C21" s="73"/>
      <c r="D21" s="58"/>
      <c r="E21" s="58"/>
      <c r="F21" s="58"/>
      <c r="G21" s="80"/>
      <c r="H21" s="117"/>
      <c r="I21" s="76"/>
    </row>
    <row r="22" spans="1:9" x14ac:dyDescent="0.35">
      <c r="A22" s="105"/>
      <c r="B22" s="58"/>
      <c r="C22" s="58"/>
      <c r="D22" s="58"/>
      <c r="E22" s="58"/>
      <c r="F22" s="80"/>
      <c r="G22" s="80"/>
      <c r="H22" s="80"/>
      <c r="I22" s="76"/>
    </row>
    <row r="23" spans="1:9" ht="15" thickBot="1" x14ac:dyDescent="0.4">
      <c r="A23" s="105"/>
      <c r="B23" s="84"/>
      <c r="C23" s="84"/>
      <c r="D23" s="58"/>
      <c r="E23" s="58"/>
      <c r="F23" s="84"/>
      <c r="G23" s="84"/>
      <c r="H23" s="80"/>
      <c r="I23" s="76"/>
    </row>
    <row r="24" spans="1:9" x14ac:dyDescent="0.35">
      <c r="A24" s="105"/>
      <c r="B24" s="80"/>
      <c r="C24" s="80"/>
      <c r="D24" s="58"/>
      <c r="E24" s="58"/>
      <c r="F24" s="80"/>
      <c r="G24" s="80"/>
      <c r="H24" s="80"/>
      <c r="I24" s="76"/>
    </row>
    <row r="25" spans="1:9" x14ac:dyDescent="0.35">
      <c r="A25" s="105"/>
      <c r="B25" s="80" t="s">
        <v>149</v>
      </c>
      <c r="C25" s="80"/>
      <c r="D25" s="58"/>
      <c r="E25" s="58"/>
      <c r="F25" s="80" t="s">
        <v>141</v>
      </c>
      <c r="G25" s="80"/>
      <c r="H25" s="80"/>
      <c r="I25" s="76"/>
    </row>
    <row r="26" spans="1:9" x14ac:dyDescent="0.35">
      <c r="A26" s="105"/>
      <c r="B26" s="80" t="s">
        <v>150</v>
      </c>
      <c r="C26" s="80"/>
      <c r="D26" s="58"/>
      <c r="E26" s="58"/>
      <c r="F26" s="80" t="s">
        <v>142</v>
      </c>
      <c r="G26" s="80"/>
      <c r="H26" s="80"/>
      <c r="I26" s="76"/>
    </row>
    <row r="27" spans="1:9" x14ac:dyDescent="0.35">
      <c r="A27" s="105"/>
      <c r="B27" s="80"/>
      <c r="C27" s="80"/>
      <c r="D27" s="58"/>
      <c r="E27" s="58"/>
      <c r="F27" s="80"/>
      <c r="G27" s="80"/>
      <c r="H27" s="80"/>
      <c r="I27" s="76"/>
    </row>
    <row r="28" spans="1:9" ht="18.5" customHeight="1" x14ac:dyDescent="0.35">
      <c r="A28" s="105"/>
      <c r="B28" s="118" t="s">
        <v>143</v>
      </c>
      <c r="C28" s="118"/>
      <c r="D28" s="118"/>
      <c r="E28" s="118"/>
      <c r="F28" s="118"/>
      <c r="G28" s="118"/>
      <c r="H28" s="118"/>
      <c r="I28" s="76"/>
    </row>
    <row r="29" spans="1:9" ht="15" thickBot="1" x14ac:dyDescent="0.4">
      <c r="A29" s="119"/>
      <c r="B29" s="120"/>
      <c r="C29" s="120"/>
      <c r="D29" s="120"/>
      <c r="E29" s="120"/>
      <c r="F29" s="84"/>
      <c r="G29" s="84"/>
      <c r="H29" s="84"/>
      <c r="I29" s="12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CARTERA01 METROSALUD</dc:creator>
  <cp:lastModifiedBy>Paola Andrea Jimenez Prado</cp:lastModifiedBy>
  <cp:lastPrinted>2024-05-23T16:19:54Z</cp:lastPrinted>
  <dcterms:created xsi:type="dcterms:W3CDTF">2024-05-06T15:18:30Z</dcterms:created>
  <dcterms:modified xsi:type="dcterms:W3CDTF">2024-05-23T16:35:53Z</dcterms:modified>
</cp:coreProperties>
</file>