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0. OCTUBRE\NIT 800014918_E.S.E. HOSP UNIV ERASMO MEOZ\"/>
    </mc:Choice>
  </mc:AlternateContent>
  <bookViews>
    <workbookView xWindow="0" yWindow="0" windowWidth="25125" windowHeight="12135" activeTab="4"/>
  </bookViews>
  <sheets>
    <sheet name="A JUNIO-2023" sheetId="2" r:id="rId1"/>
    <sheet name="INFO IPS" sheetId="3" r:id="rId2"/>
    <sheet name="TD" sheetId="6" r:id="rId3"/>
    <sheet name="ESTADO DE CADA FACTURA" sheetId="4" r:id="rId4"/>
    <sheet name="FOR-CSA-018" sheetId="5" r:id="rId5"/>
  </sheets>
  <definedNames>
    <definedName name="_xlnm._FilterDatabase" localSheetId="0" hidden="1">'A JUNIO-2023'!$A$5:$I$5</definedName>
  </definedNames>
  <calcPr calcId="152511"/>
  <pivotCaches>
    <pivotCache cacheId="34" r:id="rId6"/>
  </pivotCaches>
</workbook>
</file>

<file path=xl/calcChain.xml><?xml version="1.0" encoding="utf-8"?>
<calcChain xmlns="http://schemas.openxmlformats.org/spreadsheetml/2006/main">
  <c r="I29" i="5" l="1"/>
  <c r="H29" i="5"/>
  <c r="I27" i="5"/>
  <c r="H27" i="5"/>
  <c r="I24" i="5"/>
  <c r="I31" i="5" s="1"/>
  <c r="H24" i="5"/>
  <c r="H31" i="5" s="1"/>
  <c r="X1" i="4"/>
  <c r="Y1" i="4"/>
  <c r="Z1" i="4"/>
  <c r="AA1" i="4"/>
  <c r="U1" i="4"/>
  <c r="V1" i="4"/>
  <c r="W1" i="4"/>
  <c r="R1" i="4"/>
  <c r="S1" i="4"/>
  <c r="T1" i="4"/>
  <c r="Q1" i="4"/>
  <c r="P1" i="4"/>
  <c r="J1" i="4"/>
  <c r="I1" i="4"/>
  <c r="F19" i="2" l="1"/>
  <c r="G19" i="2"/>
  <c r="H19" i="2"/>
  <c r="I19" i="2"/>
  <c r="E19" i="2"/>
</calcChain>
</file>

<file path=xl/comments1.xml><?xml version="1.0" encoding="utf-8"?>
<comments xmlns="http://schemas.openxmlformats.org/spreadsheetml/2006/main">
  <authors>
    <author>Natalia Elena Granados Oviedo</author>
  </authors>
  <commentList>
    <comment ref="AB5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ANTICIPO
RICARDO MILLAN
</t>
        </r>
      </text>
    </comment>
  </commentList>
</comments>
</file>

<file path=xl/sharedStrings.xml><?xml version="1.0" encoding="utf-8"?>
<sst xmlns="http://schemas.openxmlformats.org/spreadsheetml/2006/main" count="246" uniqueCount="136">
  <si>
    <t>PLAN</t>
  </si>
  <si>
    <t>FACTURA</t>
  </si>
  <si>
    <t>FECHA FACTURA</t>
  </si>
  <si>
    <t>FECHA RADICADO</t>
  </si>
  <si>
    <t>VALOR FACTURA</t>
  </si>
  <si>
    <t>NOTA CRED</t>
  </si>
  <si>
    <t>SALDO</t>
  </si>
  <si>
    <t>INTERESES</t>
  </si>
  <si>
    <t>ESTADO</t>
  </si>
  <si>
    <t>SUBSIDIADO</t>
  </si>
  <si>
    <t>FEMS0000236660</t>
  </si>
  <si>
    <t>FEMS0000283920</t>
  </si>
  <si>
    <t>FEMS0000253420</t>
  </si>
  <si>
    <t>FEMS0000332157</t>
  </si>
  <si>
    <t>FEMS0000335440</t>
  </si>
  <si>
    <t>CONTRIBUTIVO</t>
  </si>
  <si>
    <t>HEM0002469265</t>
  </si>
  <si>
    <t>HEM0002795097</t>
  </si>
  <si>
    <t>FEMS0000222835</t>
  </si>
  <si>
    <t>FEMS0000228321</t>
  </si>
  <si>
    <t>FEMS0000266147</t>
  </si>
  <si>
    <t>FEMS0000274993</t>
  </si>
  <si>
    <t>FEMS0000296367</t>
  </si>
  <si>
    <t>FEMS0000329147</t>
  </si>
  <si>
    <t>PAGOS</t>
  </si>
  <si>
    <t>RADICACION A JUNIO-2023</t>
  </si>
  <si>
    <t>RADICACION A JUNIO-2023 COMFENALCO VALLE</t>
  </si>
  <si>
    <t>RADICACION A MAYO 2023</t>
  </si>
  <si>
    <t>RADICACION A CORTE MAYO 2023 COMFENALCO VALLE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</si>
  <si>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</si>
  <si>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</si>
  <si>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</si>
  <si>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</si>
  <si>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</si>
  <si>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</si>
  <si>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</si>
  <si>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</si>
  <si>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</si>
  <si>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</si>
  <si>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Tipo de Prestación</t>
  </si>
  <si>
    <t>EstadoCovid Recobros</t>
  </si>
  <si>
    <t>EstadoFacturaBoxalud</t>
  </si>
  <si>
    <t>TipoContrato</t>
  </si>
  <si>
    <t>ValorTotalBruto</t>
  </si>
  <si>
    <t>ValorDevolucion</t>
  </si>
  <si>
    <t>ObservacionGlosaDevolucion</t>
  </si>
  <si>
    <t>ValorCasusado</t>
  </si>
  <si>
    <t>ValorRadicado</t>
  </si>
  <si>
    <t>ValorDeducible</t>
  </si>
  <si>
    <t>ValorAprobado</t>
  </si>
  <si>
    <t>ValorGlosaAceptada</t>
  </si>
  <si>
    <t>ValorNotaCredito</t>
  </si>
  <si>
    <t>ValorNotaDebito</t>
  </si>
  <si>
    <t>ValorGlosaPendiente</t>
  </si>
  <si>
    <t>ValorPagar</t>
  </si>
  <si>
    <t>DOCUMENTO CONTABLE</t>
  </si>
  <si>
    <t>VALOR CANCELADO SAP</t>
  </si>
  <si>
    <t>FECHA</t>
  </si>
  <si>
    <t>ESE HOSPITAL UNIVERSITARIO ERASMO MEOZ</t>
  </si>
  <si>
    <t>HEM</t>
  </si>
  <si>
    <t>HEM2469265</t>
  </si>
  <si>
    <t>800014918_HEM_2469265</t>
  </si>
  <si>
    <t>POSS</t>
  </si>
  <si>
    <t>FACTURA CERRADA POR EXTEMPORANEIDAD</t>
  </si>
  <si>
    <t>Finalizada</t>
  </si>
  <si>
    <t>Demanda</t>
  </si>
  <si>
    <t>SE VERIFICA EN SISTEMA Y NO POSEEN AUTORIZACION PARAPRESTACION DE SERVICIO DEBEN SOLICTAR AL CORREO AUTORIZACIONDESERVICIOS@ASEGURAMIENTOSALUD.COM SE DEVUELVE POR CORREO CERTIFICADO                 LEONARDO</t>
  </si>
  <si>
    <t>HEM2795097</t>
  </si>
  <si>
    <t>800014918_HEM_2795097</t>
  </si>
  <si>
    <t>SE HACE DEVOLUCION DE FACTURA CON SOPORTES YA QUE NO PRESENTA AUT PARA EL SERVICIO DE LA URGENCIA SOLICITAR PARA TRAMITE  DE PAGO GEOVANNY LEON.</t>
  </si>
  <si>
    <t>FEMS</t>
  </si>
  <si>
    <t>FEMS222835</t>
  </si>
  <si>
    <t>800014918_FEMS_222835</t>
  </si>
  <si>
    <t>FACTURA CANCELADA</t>
  </si>
  <si>
    <t>COPAGO: Se realiza glosa por valor de $272.924 copagono descontado en el procedimiento QX, no se evidencia exoneración para el usuario RC 1094396561 TOMAS CONDE ROMERO Benef nivel-1. Luisa Mora</t>
  </si>
  <si>
    <t>FEMS228321</t>
  </si>
  <si>
    <t>800014918_FEMS_228321</t>
  </si>
  <si>
    <t>COVID</t>
  </si>
  <si>
    <t>RADICADA ANTE LA ADRES PENDIENTE RESPUESTA</t>
  </si>
  <si>
    <t>FACTURA COVID</t>
  </si>
  <si>
    <t>FEMS236660</t>
  </si>
  <si>
    <t>800014918_FEMS_236660</t>
  </si>
  <si>
    <t>FEMS266147</t>
  </si>
  <si>
    <t>800014918_FEMS_266147</t>
  </si>
  <si>
    <t>FACTURA DEVUELTA</t>
  </si>
  <si>
    <t>Devuelta</t>
  </si>
  <si>
    <t>OTRO RESPONSABLE. DEVOLUCION DE FACTURA CON SOPORTES COMPLETOS. SE REALIZA VALIDACION Y USUARIO NO PERTENECE A LA EPS CO MFENALCO VALLE, RETIRADO DESDE 01/08/2022 ACTUALMENTE ACTIVO  EN EPS COMPENSAR. KEVIN YALANDA</t>
  </si>
  <si>
    <t>FEMS274993</t>
  </si>
  <si>
    <t>800014918_FEMS_274993</t>
  </si>
  <si>
    <t>AUTORIZACION - DEVOLUCION DE FACTURA CON SOPORTES COMPLETOS:1.NO SE EVINDENCIA AUTORIZACION PARA LOS SERVICIOS FACTURADO 2.SE REALIZA AUD. ADMON:CORREOS NO ESTAN ENVIADOS A LA EPS D COMFENALCO DE LA EPS, LOS CUALES SE ENCUENTRAN EN LA PAGINA www.comfenalcovalle.com.co/salud/ URGENCIAS:3168341823 - 018000185462 (servicio 24 horas) autorizacionescap@epsdelagente.com.co - capvalle@epsdelagent HOSPIT. capautorizaciones@epsdelagente.com.co 3.Petinencia Md.Velocidad de sedimentación globular facturan 2 interpretan 1 : Noviembre 28: 55 $6.300 Kevin Yalanda</t>
  </si>
  <si>
    <t>FEMS253420</t>
  </si>
  <si>
    <t>800014918_FEMS_253420</t>
  </si>
  <si>
    <t>AUTORIZACION. se deveulve factura con soportes completosfactura hospitalaria . no anexan autorizacion de internbacio n.soliciatarla ala area encargada.no soportan cotizacion de insumos de los placa  y tornillos .</t>
  </si>
  <si>
    <t>FEMS283920</t>
  </si>
  <si>
    <t>800014918_FEMS_283920</t>
  </si>
  <si>
    <t>AUT: SE OBJETA FACTRUA, NO SE EVIDENCIA AUTORIZACION PARA ELSERVICIO PRESTADO, TAMPOCO SE EVIDENCIA SEGUN RES 3047 LOS CORREOS PARA SOLICITUD DE AUTORIZACION: FAVOR SOLICITAR AUT CORREO capautorizaciones@epsdelagente.com.co         NANCY</t>
  </si>
  <si>
    <t>FEMS296367</t>
  </si>
  <si>
    <t>800014918_FEMS_296367</t>
  </si>
  <si>
    <t>FACTURA EN PROGRAMACION DE PAGO</t>
  </si>
  <si>
    <t>FEMS329147</t>
  </si>
  <si>
    <t>800014918_FEMS_329147</t>
  </si>
  <si>
    <t>FEMS332157</t>
  </si>
  <si>
    <t>800014918_FEMS_332157</t>
  </si>
  <si>
    <t>SE DEVUELVE LA FACTURA POR QUE PTE JESER ANYELICA BENITEZ LOLOZANO CON CC.1090532865 A LA HORA DE PRESTACION DE SERVIO NO ESTABA AFILIADO A COMFENALCO LA UTIMA FECHA DE AFILIACION FUE ENERO 2023 Y EL SERV. FUE DE ABRIL 26/2023</t>
  </si>
  <si>
    <t>ESTADO EPS 17 DE OCTUBRE DE 2023</t>
  </si>
  <si>
    <t>FOR-CSA-018</t>
  </si>
  <si>
    <t>HOJA 1 DE 2</t>
  </si>
  <si>
    <t>RESUMEN DE CARTERA REVISADA POR LA EPS</t>
  </si>
  <si>
    <t>VERSION 1</t>
  </si>
  <si>
    <t>Señores : E.S.E. HOSPITAL UNIVERSITARIO ERASMO MEOZ</t>
  </si>
  <si>
    <t>NIT: 800014918</t>
  </si>
  <si>
    <t>Con Corte al dia: 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</si>
  <si>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</si>
  <si>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</si>
  <si>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</si>
  <si>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</si>
  <si>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</si>
  <si>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</si>
  <si>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</si>
  <si>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</si>
  <si>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</si>
  <si>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</si>
  <si>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</si>
  <si>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</si>
  <si>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</si>
  <si>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</si>
  <si>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M. CLAUDIA ESTUPIÑAN SANABRIA</t>
  </si>
  <si>
    <t>NATALIA GRANADOS</t>
  </si>
  <si>
    <t>Revisor de Cartera (Actisalud)</t>
  </si>
  <si>
    <t>ANALISTA - Cuentas Salud EPS Comfenalco Valle.</t>
  </si>
  <si>
    <t>Total general</t>
  </si>
  <si>
    <t xml:space="preserve"> TIPIFICACION</t>
  </si>
  <si>
    <t xml:space="preserve"> CANT FACT</t>
  </si>
  <si>
    <t xml:space="preserve"> SUMA SALDO IPS</t>
  </si>
  <si>
    <t>Santiago de Cali, Octubre 17 de  2023</t>
  </si>
  <si>
    <t>A continuacion me permito remitir nuestra respuesta al estado de cartera presentado en la fecha: 10/10/2023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</si>
</sst>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dd/mm/yyyy;@"/>
    <numFmt numFmtId="165" formatCode="[$-240A]d&quot; de &quot;mmmm&quot; de &quot;yyyy;@"/>
    <numFmt numFmtId="166" formatCode="&quot;$&quot;\ #,##0"/>
    <numFmt numFmtId="167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1" fontId="6" fillId="0" borderId="0" applyFont="0" applyFill="0" applyBorder="0" applyAlignment="0" applyProtection="0"/>
    <xf numFmtId="0" fontId="9" fillId="0" borderId="0"/>
  </cellStyleXfs>
  <cellXfs count="7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wrapText="1"/>
    </xf>
    <xf numFmtId="0" fontId="4" fillId="0" borderId="1" xfId="0" applyFont="1" applyBorder="1"/>
    <xf numFmtId="164" fontId="4" fillId="0" borderId="1" xfId="0" applyNumberFormat="1" applyFont="1" applyBorder="1"/>
    <xf numFmtId="3" fontId="4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/>
    <xf numFmtId="164" fontId="0" fillId="0" borderId="1" xfId="0" applyNumberFormat="1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41" fontId="0" fillId="0" borderId="0" xfId="1" applyFont="1"/>
    <xf numFmtId="41" fontId="0" fillId="0" borderId="1" xfId="1" applyFont="1" applyBorder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1" fontId="0" fillId="3" borderId="1" xfId="1" applyFont="1" applyFill="1" applyBorder="1"/>
    <xf numFmtId="0" fontId="0" fillId="3" borderId="1" xfId="0" applyFill="1" applyBorder="1"/>
    <xf numFmtId="14" fontId="0" fillId="3" borderId="1" xfId="0" applyNumberFormat="1" applyFill="1" applyBorder="1"/>
    <xf numFmtId="0" fontId="0" fillId="3" borderId="0" xfId="0" applyFill="1"/>
    <xf numFmtId="1" fontId="0" fillId="3" borderId="1" xfId="1" applyNumberFormat="1" applyFont="1" applyFill="1" applyBorder="1"/>
    <xf numFmtId="0" fontId="10" fillId="0" borderId="0" xfId="2" applyFont="1"/>
    <xf numFmtId="0" fontId="10" fillId="0" borderId="3" xfId="2" applyFont="1" applyBorder="1" applyAlignment="1">
      <alignment horizontal="centerContinuous"/>
    </xf>
    <xf numFmtId="0" fontId="10" fillId="0" borderId="4" xfId="2" applyFont="1" applyBorder="1" applyAlignment="1">
      <alignment horizontal="centerContinuous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0" fillId="0" borderId="7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8" xfId="2" applyFont="1" applyBorder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/>
    </xf>
    <xf numFmtId="0" fontId="10" fillId="0" borderId="11" xfId="2" applyFont="1" applyBorder="1" applyAlignment="1">
      <alignment horizontal="centerContinuous"/>
    </xf>
    <xf numFmtId="0" fontId="10" fillId="0" borderId="7" xfId="2" applyFont="1" applyBorder="1"/>
    <xf numFmtId="0" fontId="10" fillId="0" borderId="8" xfId="2" applyFont="1" applyBorder="1"/>
    <xf numFmtId="0" fontId="11" fillId="0" borderId="0" xfId="2" applyFont="1"/>
    <xf numFmtId="14" fontId="10" fillId="0" borderId="0" xfId="2" applyNumberFormat="1" applyFont="1"/>
    <xf numFmtId="165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1" fontId="11" fillId="0" borderId="0" xfId="2" applyNumberFormat="1" applyFont="1" applyAlignment="1">
      <alignment horizontal="center"/>
    </xf>
    <xf numFmtId="166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67" fontId="10" fillId="0" borderId="0" xfId="2" applyNumberFormat="1" applyFont="1" applyAlignment="1">
      <alignment horizontal="right"/>
    </xf>
    <xf numFmtId="166" fontId="10" fillId="0" borderId="0" xfId="2" applyNumberFormat="1" applyFont="1" applyAlignment="1">
      <alignment horizontal="right"/>
    </xf>
    <xf numFmtId="1" fontId="10" fillId="0" borderId="10" xfId="2" applyNumberFormat="1" applyFont="1" applyBorder="1" applyAlignment="1">
      <alignment horizontal="center"/>
    </xf>
    <xf numFmtId="167" fontId="10" fillId="0" borderId="10" xfId="2" applyNumberFormat="1" applyFont="1" applyBorder="1" applyAlignment="1">
      <alignment horizontal="right"/>
    </xf>
    <xf numFmtId="167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4" xfId="2" applyNumberFormat="1" applyFont="1" applyBorder="1" applyAlignment="1">
      <alignment horizontal="center"/>
    </xf>
    <xf numFmtId="167" fontId="11" fillId="0" borderId="14" xfId="2" applyNumberFormat="1" applyFont="1" applyBorder="1" applyAlignment="1">
      <alignment horizontal="right"/>
    </xf>
    <xf numFmtId="167" fontId="10" fillId="0" borderId="0" xfId="2" applyNumberFormat="1" applyFont="1"/>
    <xf numFmtId="167" fontId="10" fillId="0" borderId="10" xfId="2" applyNumberFormat="1" applyFont="1" applyBorder="1"/>
    <xf numFmtId="167" fontId="11" fillId="0" borderId="10" xfId="2" applyNumberFormat="1" applyFont="1" applyBorder="1"/>
    <xf numFmtId="167" fontId="11" fillId="0" borderId="0" xfId="2" applyNumberFormat="1" applyFont="1"/>
    <xf numFmtId="0" fontId="10" fillId="0" borderId="9" xfId="2" applyFont="1" applyBorder="1"/>
    <xf numFmtId="0" fontId="10" fillId="0" borderId="10" xfId="2" applyFont="1" applyBorder="1"/>
    <xf numFmtId="0" fontId="10" fillId="0" borderId="11" xfId="2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</cellXfs>
  <cellStyles count="3">
    <cellStyle name="Millares [0]" xfId="1" builtinId="6"/>
    <cellStyle name="Normal" xfId="0" builtinId="0"/>
    <cellStyle name="Normal 2 2" xfId="2"/>
  </cellStyles>
  <dxfs count="2"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152650" cy="590550"/>
    <xdr:pic>
      <xdr:nvPicPr>
        <xdr:cNvPr id="2" name="Picture 1"/>
        <xdr:cNvPicPr/>
      </xdr:nvPicPr>
      <xdr:blipFill rotWithShape="1"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2152650" cy="5905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2152650" cy="590550"/>
    <xdr:pic>
      <xdr:nvPicPr>
        <xdr:cNvPr id="2" name="Picture 1"/>
        <xdr:cNvPicPr/>
      </xdr:nvPicPr>
      <xdr:blipFill rotWithShape="1"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52650" cy="5905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647700</xdr:colOff>
      <xdr:row>32</xdr:row>
      <xdr:rowOff>38100</xdr:rowOff>
    </xdr:from>
    <xdr:to>
      <xdr:col>8</xdr:col>
      <xdr:colOff>790271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81475" y="5286375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16.648671180556" createdVersion="5" refreshedVersion="5" minRefreshableVersion="3" recordCount="12">
  <cacheSource type="worksheet">
    <worksheetSource ref="A2:AD14" sheet="ESTADO DE CADA FACTURA"/>
  </cacheSource>
  <cacheFields count="30">
    <cacheField name="NIT IPS" numFmtId="0">
      <sharedItems containsSemiMixedTypes="0" containsString="0" containsNumber="1" containsInteger="1" minValue="800014918" maxValue="80001491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22835" maxValue="2795097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4-09-24T00:00:00" maxDate="2023-04-27T00:00:00"/>
    </cacheField>
    <cacheField name="IPS Fecha radicado" numFmtId="14">
      <sharedItems containsSemiMixedTypes="0" containsNonDate="0" containsDate="1" containsString="0" minDate="2014-10-14T00:00:00" maxDate="2023-05-11T00:00:00"/>
    </cacheField>
    <cacheField name="IPS Valor Factura" numFmtId="41">
      <sharedItems containsSemiMixedTypes="0" containsString="0" containsNumber="1" containsInteger="1" minValue="80800" maxValue="12750402"/>
    </cacheField>
    <cacheField name="IPS Saldo Factura" numFmtId="41">
      <sharedItems containsSemiMixedTypes="0" containsString="0" containsNumber="1" containsInteger="1" minValue="80800" maxValue="12750402"/>
    </cacheField>
    <cacheField name="Tipo de Prestación" numFmtId="0">
      <sharedItems/>
    </cacheField>
    <cacheField name="EstadoCovid Recobros" numFmtId="0">
      <sharedItems containsBlank="1"/>
    </cacheField>
    <cacheField name="ESTADO EPS 17 DE OCTUBRE DE 2023" numFmtId="0">
      <sharedItems count="5">
        <s v="FACTURA CERRADA POR EXTEMPORANEIDAD"/>
        <s v="FACTURA CANCELADA"/>
        <s v="FACTURA COVID"/>
        <s v="FACTURA DEVUELTA"/>
        <s v="FACTURA EN PROGRAMACION DE PAGO"/>
      </sharedItems>
    </cacheField>
    <cacheField name="EstadoFacturaBoxalud" numFmtId="0">
      <sharedItems/>
    </cacheField>
    <cacheField name="TipoContrato" numFmtId="0">
      <sharedItems/>
    </cacheField>
    <cacheField name="ValorTotalBruto" numFmtId="41">
      <sharedItems containsSemiMixedTypes="0" containsString="0" containsNumber="1" containsInteger="1" minValue="80800" maxValue="12750402"/>
    </cacheField>
    <cacheField name="ValorDevolucion" numFmtId="41">
      <sharedItems containsSemiMixedTypes="0" containsString="0" containsNumber="1" containsInteger="1" minValue="0" maxValue="12750402"/>
    </cacheField>
    <cacheField name="ObservacionGlosaDevolucion" numFmtId="0">
      <sharedItems containsBlank="1" longText="1"/>
    </cacheField>
    <cacheField name="ValorCasusado" numFmtId="41">
      <sharedItems containsSemiMixedTypes="0" containsString="0" containsNumber="1" containsInteger="1" minValue="0" maxValue="13085786"/>
    </cacheField>
    <cacheField name="ValorRadicado" numFmtId="41">
      <sharedItems containsSemiMixedTypes="0" containsString="0" containsNumber="1" containsInteger="1" minValue="80800" maxValue="12750402"/>
    </cacheField>
    <cacheField name="ValorDeducible" numFmtId="41">
      <sharedItems containsSemiMixedTypes="0" containsString="0" containsNumber="1" containsInteger="1" minValue="0" maxValue="0"/>
    </cacheField>
    <cacheField name="ValorAprobado" numFmtId="41">
      <sharedItems containsSemiMixedTypes="0" containsString="0" containsNumber="1" containsInteger="1" minValue="0" maxValue="272924"/>
    </cacheField>
    <cacheField name="ValorGlosaAceptada" numFmtId="41">
      <sharedItems containsSemiMixedTypes="0" containsString="0" containsNumber="1" containsInteger="1" minValue="0" maxValue="1021140"/>
    </cacheField>
    <cacheField name="ValorNotaCredito" numFmtId="41">
      <sharedItems containsSemiMixedTypes="0" containsString="0" containsNumber="1" containsInteger="1" minValue="0" maxValue="0"/>
    </cacheField>
    <cacheField name="ValorNotaDebito" numFmtId="41">
      <sharedItems containsSemiMixedTypes="0" containsString="0" containsNumber="1" containsInteger="1" minValue="0" maxValue="0"/>
    </cacheField>
    <cacheField name="ValorGlosaPendiente" numFmtId="41">
      <sharedItems containsSemiMixedTypes="0" containsString="0" containsNumber="1" containsInteger="1" minValue="0" maxValue="0"/>
    </cacheField>
    <cacheField name="ValorPagar" numFmtId="41">
      <sharedItems containsSemiMixedTypes="0" containsString="0" containsNumber="1" containsInteger="1" minValue="0" maxValue="272924"/>
    </cacheField>
    <cacheField name="DOCUMENTO CONTABLE" numFmtId="0">
      <sharedItems containsString="0" containsBlank="1" containsNumber="1" containsInteger="1" minValue="4800061052" maxValue="4800061052"/>
    </cacheField>
    <cacheField name="VALOR CANCELADO SAP" numFmtId="0">
      <sharedItems containsString="0" containsBlank="1" containsNumber="1" containsInteger="1" minValue="272924" maxValue="272924"/>
    </cacheField>
    <cacheField name="FECHA" numFmtId="0">
      <sharedItems containsNonDate="0" containsDate="1" containsString="0" containsBlank="1" minDate="2023-08-31T00:00:00" maxDate="2023-09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0014918"/>
    <s v="ESE HOSPITAL UNIVERSITARIO ERASMO MEOZ"/>
    <s v="HEM"/>
    <n v="2469265"/>
    <s v="HEM2469265"/>
    <s v="800014918_HEM_2469265"/>
    <d v="2014-09-24T00:00:00"/>
    <d v="2014-10-14T00:00:00"/>
    <n v="6474046"/>
    <n v="1021140"/>
    <s v="POSS"/>
    <m/>
    <x v="0"/>
    <s v="Finalizada"/>
    <s v="Demanda"/>
    <n v="6474046"/>
    <n v="0"/>
    <s v="SE VERIFICA EN SISTEMA Y NO POSEEN AUTORIZACION PARAPRESTACION DE SERVICIO DEBEN SOLICTAR AL CORREO AUTORIZACIONDESERVICIOS@ASEGURAMIENTOSALUD.COM SE DEVUELVE POR CORREO CERTIFICADO                 LEONARDO"/>
    <n v="13085786"/>
    <n v="6474046"/>
    <n v="0"/>
    <n v="0"/>
    <n v="1021140"/>
    <n v="0"/>
    <n v="0"/>
    <n v="0"/>
    <n v="0"/>
    <m/>
    <m/>
    <m/>
  </r>
  <r>
    <n v="800014918"/>
    <s v="ESE HOSPITAL UNIVERSITARIO ERASMO MEOZ"/>
    <s v="HEM"/>
    <n v="2795097"/>
    <s v="HEM2795097"/>
    <s v="800014918_HEM_2795097"/>
    <d v="2017-04-20T00:00:00"/>
    <d v="2017-05-12T00:00:00"/>
    <n v="102513"/>
    <n v="102513"/>
    <s v="POSS"/>
    <m/>
    <x v="0"/>
    <s v="Finalizada"/>
    <s v="Demanda"/>
    <n v="102513"/>
    <n v="0"/>
    <s v="SE HACE DEVOLUCION DE FACTURA CON SOPORTES YA QUE NO PRESENTA AUT PARA EL SERVICIO DE LA URGENCIA SOLICITAR PARA TRAMITE  DE PAGO GEOVANNY LEON."/>
    <n v="0"/>
    <n v="102513"/>
    <n v="0"/>
    <n v="0"/>
    <n v="102513"/>
    <n v="0"/>
    <n v="0"/>
    <n v="0"/>
    <n v="0"/>
    <m/>
    <m/>
    <m/>
  </r>
  <r>
    <n v="800014918"/>
    <s v="ESE HOSPITAL UNIVERSITARIO ERASMO MEOZ"/>
    <s v="FEMS"/>
    <n v="222835"/>
    <s v="FEMS222835"/>
    <s v="800014918_FEMS_222835"/>
    <d v="2022-07-01T00:00:00"/>
    <d v="2022-08-12T00:00:00"/>
    <n v="1598397"/>
    <n v="353724"/>
    <s v="POSS"/>
    <m/>
    <x v="1"/>
    <s v="Finalizada"/>
    <s v="Demanda"/>
    <n v="1598397"/>
    <n v="0"/>
    <s v="COPAGO: Se realiza glosa por valor de $272.924 copagono descontado en el procedimiento QX, no se evidencia exoneración para el usuario RC 1094396561 TOMAS CONDE ROMERO Benef nivel-1. Luisa Mora"/>
    <n v="5058102"/>
    <n v="1598397"/>
    <n v="0"/>
    <n v="272924"/>
    <n v="0"/>
    <n v="0"/>
    <n v="0"/>
    <n v="0"/>
    <n v="272924"/>
    <n v="4800061052"/>
    <n v="272924"/>
    <d v="2023-08-31T00:00:00"/>
  </r>
  <r>
    <n v="800014918"/>
    <s v="ESE HOSPITAL UNIVERSITARIO ERASMO MEOZ"/>
    <s v="FEMS"/>
    <n v="228321"/>
    <s v="FEMS228321"/>
    <s v="800014918_FEMS_228321"/>
    <d v="2022-07-17T00:00:00"/>
    <d v="2022-08-12T00:00:00"/>
    <n v="80800"/>
    <n v="80800"/>
    <s v="COVID"/>
    <s v="RADICADA ANTE LA ADRES PENDIENTE RESPUESTA"/>
    <x v="2"/>
    <s v="Finalizada"/>
    <s v="Demanda"/>
    <n v="80800"/>
    <n v="0"/>
    <m/>
    <n v="0"/>
    <n v="80800"/>
    <n v="0"/>
    <n v="80800"/>
    <n v="0"/>
    <n v="0"/>
    <n v="0"/>
    <n v="0"/>
    <n v="80800"/>
    <m/>
    <m/>
    <m/>
  </r>
  <r>
    <n v="800014918"/>
    <s v="ESE HOSPITAL UNIVERSITARIO ERASMO MEOZ"/>
    <s v="FEMS"/>
    <n v="236660"/>
    <s v="FEMS236660"/>
    <s v="800014918_FEMS_236660"/>
    <d v="2022-08-08T00:00:00"/>
    <d v="2022-09-13T00:00:00"/>
    <n v="80800"/>
    <n v="80800"/>
    <s v="COVID"/>
    <s v="RADICADA ANTE LA ADRES PENDIENTE RESPUESTA"/>
    <x v="2"/>
    <s v="Finalizada"/>
    <s v="Demanda"/>
    <n v="80800"/>
    <n v="0"/>
    <m/>
    <n v="0"/>
    <n v="80800"/>
    <n v="0"/>
    <n v="80800"/>
    <n v="0"/>
    <n v="0"/>
    <n v="0"/>
    <n v="0"/>
    <n v="80800"/>
    <m/>
    <m/>
    <m/>
  </r>
  <r>
    <n v="800014918"/>
    <s v="ESE HOSPITAL UNIVERSITARIO ERASMO MEOZ"/>
    <s v="FEMS"/>
    <n v="266147"/>
    <s v="FEMS266147"/>
    <s v="800014918_FEMS_266147"/>
    <d v="2022-10-28T00:00:00"/>
    <d v="2022-11-15T00:00:00"/>
    <n v="87700"/>
    <n v="87700"/>
    <s v="COVID"/>
    <m/>
    <x v="3"/>
    <s v="Devuelta"/>
    <s v="Demanda"/>
    <n v="87700"/>
    <n v="87700"/>
    <s v="OTRO RESPONSABLE. DEVOLUCION DE FACTURA CON SOPORTES COMPLETOS. SE REALIZA VALIDACION Y USUARIO NO PERTENECE A LA EPS CO MFENALCO VALLE, RETIRADO DESDE 01/08/2022 ACTUALMENTE ACTIVO  EN EPS COMPENSAR. KEVIN YALANDA"/>
    <n v="0"/>
    <n v="87700"/>
    <n v="0"/>
    <n v="0"/>
    <n v="0"/>
    <n v="0"/>
    <n v="0"/>
    <n v="0"/>
    <n v="0"/>
    <m/>
    <m/>
    <m/>
  </r>
  <r>
    <n v="800014918"/>
    <s v="ESE HOSPITAL UNIVERSITARIO ERASMO MEOZ"/>
    <s v="FEMS"/>
    <n v="274993"/>
    <s v="FEMS274993"/>
    <s v="800014918_FEMS_274993"/>
    <d v="2022-11-22T00:00:00"/>
    <d v="2022-12-13T00:00:00"/>
    <n v="5109338"/>
    <n v="5109338"/>
    <s v="POSS"/>
    <m/>
    <x v="3"/>
    <s v="Devuelta"/>
    <s v="Demanda"/>
    <n v="5109338"/>
    <n v="5109338"/>
    <s v="AUTORIZACION - DEVOLUCION DE FACTURA CON SOPORTES COMPLETOS:1.NO SE EVINDENCIA AUTORIZACION PARA LOS SERVICIOS FACTURADO 2.SE REALIZA AUD. ADMON:CORREOS NO ESTAN ENVIADOS A LA EPS D COMFENALCO DE LA EPS, LOS CUALES SE ENCUENTRAN EN LA PAGINA www.comfenalcovalle.com.co/salud/ URGENCIAS:3168341823 - 018000185462 (servicio 24 horas) autorizacionescap@epsdelagente.com.co - capvalle@epsdelagent HOSPIT. capautorizaciones@epsdelagente.com.co 3.Petinencia Md.Velocidad de sedimentación globular facturan 2 interpretan 1 : Noviembre 28: 55 $6.300 Kevin Yalanda"/>
    <n v="0"/>
    <n v="5109338"/>
    <n v="0"/>
    <n v="0"/>
    <n v="0"/>
    <n v="0"/>
    <n v="0"/>
    <n v="0"/>
    <n v="0"/>
    <m/>
    <m/>
    <m/>
  </r>
  <r>
    <n v="800014918"/>
    <s v="ESE HOSPITAL UNIVERSITARIO ERASMO MEOZ"/>
    <s v="FEMS"/>
    <n v="283920"/>
    <s v="FEMS283920"/>
    <s v="800014918_FEMS_283920"/>
    <d v="2022-12-20T00:00:00"/>
    <d v="2023-03-15T00:00:00"/>
    <n v="326452"/>
    <n v="326452"/>
    <s v="POSS"/>
    <m/>
    <x v="3"/>
    <s v="Devuelta"/>
    <s v="Demanda"/>
    <n v="326452"/>
    <n v="326452"/>
    <s v="AUT: SE OBJETA FACTRUA, NO SE EVIDENCIA AUTORIZACION PARA ELSERVICIO PRESTADO, TAMPOCO SE EVIDENCIA SEGUN RES 3047 LOS CORREOS PARA SOLICITUD DE AUTORIZACION: FAVOR SOLICITAR AUT CORREO capautorizaciones@epsdelagente.com.co         NANCY"/>
    <n v="0"/>
    <n v="326452"/>
    <n v="0"/>
    <n v="0"/>
    <n v="0"/>
    <n v="0"/>
    <n v="0"/>
    <n v="0"/>
    <n v="0"/>
    <m/>
    <m/>
    <m/>
  </r>
  <r>
    <n v="800014918"/>
    <s v="ESE HOSPITAL UNIVERSITARIO ERASMO MEOZ"/>
    <s v="FEMS"/>
    <n v="296367"/>
    <s v="FEMS296367"/>
    <s v="800014918_FEMS_296367"/>
    <d v="2023-01-24T00:00:00"/>
    <d v="2023-04-13T00:00:00"/>
    <n v="157096"/>
    <n v="157096"/>
    <s v="POSS"/>
    <m/>
    <x v="4"/>
    <s v="Finalizada"/>
    <s v="Demanda"/>
    <n v="157096"/>
    <n v="0"/>
    <m/>
    <n v="277872"/>
    <n v="157096"/>
    <n v="0"/>
    <n v="157096"/>
    <n v="0"/>
    <n v="0"/>
    <n v="0"/>
    <n v="0"/>
    <n v="157096"/>
    <m/>
    <m/>
    <m/>
  </r>
  <r>
    <n v="800014918"/>
    <s v="ESE HOSPITAL UNIVERSITARIO ERASMO MEOZ"/>
    <s v="FEMS"/>
    <n v="329147"/>
    <s v="FEMS329147"/>
    <s v="800014918_FEMS_329147"/>
    <d v="2023-04-20T00:00:00"/>
    <d v="2023-05-10T00:00:00"/>
    <n v="220924"/>
    <n v="220924"/>
    <s v="POSS"/>
    <m/>
    <x v="4"/>
    <s v="Finalizada"/>
    <s v="Demanda"/>
    <n v="220924"/>
    <n v="0"/>
    <m/>
    <n v="287689"/>
    <n v="220924"/>
    <n v="0"/>
    <n v="220924"/>
    <n v="0"/>
    <n v="0"/>
    <n v="0"/>
    <n v="0"/>
    <n v="220924"/>
    <m/>
    <m/>
    <m/>
  </r>
  <r>
    <n v="800014918"/>
    <s v="ESE HOSPITAL UNIVERSITARIO ERASMO MEOZ"/>
    <s v="FEMS"/>
    <n v="332157"/>
    <s v="FEMS332157"/>
    <s v="800014918_FEMS_332157"/>
    <d v="2023-04-26T00:00:00"/>
    <d v="2023-05-10T00:00:00"/>
    <n v="87700"/>
    <n v="87700"/>
    <s v="COVID"/>
    <m/>
    <x v="3"/>
    <s v="Devuelta"/>
    <s v="Demanda"/>
    <n v="87700"/>
    <n v="87700"/>
    <s v="SE DEVUELVE LA FACTURA POR QUE PTE JESER ANYELICA BENITEZ LOLOZANO CON CC.1090532865 A LA HORA DE PRESTACION DE SERVIO NO ESTABA AFILIADO A COMFENALCO LA UTIMA FECHA DE AFILIACION FUE ENERO 2023 Y EL SERV. FUE DE ABRIL 26/2023"/>
    <n v="0"/>
    <n v="87700"/>
    <n v="0"/>
    <n v="0"/>
    <n v="0"/>
    <n v="0"/>
    <n v="0"/>
    <n v="0"/>
    <n v="0"/>
    <m/>
    <m/>
    <m/>
  </r>
  <r>
    <n v="800014918"/>
    <s v="ESE HOSPITAL UNIVERSITARIO ERASMO MEOZ"/>
    <s v="FEMS"/>
    <n v="253420"/>
    <s v="FEMS253420"/>
    <s v="800014918_FEMS_253420"/>
    <d v="2022-09-22T00:00:00"/>
    <d v="2023-03-15T00:00:00"/>
    <n v="12750402"/>
    <n v="12750402"/>
    <s v="POSS"/>
    <m/>
    <x v="3"/>
    <s v="Devuelta"/>
    <s v="Demanda"/>
    <n v="12750402"/>
    <n v="12750402"/>
    <s v="AUTORIZACION. se deveulve factura con soportes completosfactura hospitalaria . no anexan autorizacion de internbacio n.soliciatarla ala area encargada.no soportan cotizacion de insumos de los placa  y tornillos ."/>
    <n v="0"/>
    <n v="12750402"/>
    <n v="0"/>
    <n v="0"/>
    <n v="0"/>
    <n v="0"/>
    <n v="0"/>
    <n v="0"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3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9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showAll="0"/>
    <pivotField showAll="0"/>
    <pivotField axis="axisRow" showAll="0">
      <items count="6">
        <item x="1"/>
        <item x="0"/>
        <item x="2"/>
        <item x="3"/>
        <item x="4"/>
        <item t="default"/>
      </items>
    </pivotField>
    <pivotField showAll="0"/>
    <pivotField showAl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2" baseItem="0"/>
    <dataField name=" SUMA SALDO IPS" fld="9" baseField="0" baseItem="0" numFmtId="41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workbookViewId="0">
      <selection activeCell="G18" sqref="G18"/>
    </sheetView>
  </sheetViews>
  <sheetFormatPr baseColWidth="10" defaultRowHeight="15" x14ac:dyDescent="0.25"/>
  <cols>
    <col min="10" max="10" width="7" customWidth="1"/>
  </cols>
  <sheetData>
    <row r="2" spans="1:10" ht="18.75" x14ac:dyDescent="0.3">
      <c r="E2" s="13" t="s">
        <v>26</v>
      </c>
      <c r="F2" s="13"/>
      <c r="G2" s="13"/>
      <c r="H2" s="13"/>
      <c r="I2" s="13"/>
      <c r="J2" s="13"/>
    </row>
    <row r="5" spans="1:10" x14ac:dyDescent="0.25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1" t="s">
        <v>24</v>
      </c>
      <c r="H5" s="11" t="s">
        <v>6</v>
      </c>
      <c r="I5" s="11" t="s">
        <v>7</v>
      </c>
      <c r="J5" s="1" t="s">
        <v>8</v>
      </c>
    </row>
    <row r="6" spans="1:10" x14ac:dyDescent="0.25">
      <c r="A6" s="7" t="s">
        <v>9</v>
      </c>
      <c r="B6" s="7" t="s">
        <v>10</v>
      </c>
      <c r="C6" s="8">
        <v>44781.72542751157</v>
      </c>
      <c r="D6" s="8">
        <v>44817</v>
      </c>
      <c r="E6" s="9">
        <v>80800</v>
      </c>
      <c r="F6" s="9">
        <v>0</v>
      </c>
      <c r="G6" s="9">
        <v>0</v>
      </c>
      <c r="H6" s="9">
        <v>80800</v>
      </c>
      <c r="I6" s="9">
        <v>28340.398000000001</v>
      </c>
      <c r="J6">
        <v>2</v>
      </c>
    </row>
    <row r="7" spans="1:10" x14ac:dyDescent="0.25">
      <c r="A7" s="7" t="s">
        <v>9</v>
      </c>
      <c r="B7" s="7" t="s">
        <v>11</v>
      </c>
      <c r="C7" s="8">
        <v>44915.40992395833</v>
      </c>
      <c r="D7" s="8">
        <v>45000</v>
      </c>
      <c r="E7" s="9">
        <v>326452</v>
      </c>
      <c r="F7" s="9">
        <v>0</v>
      </c>
      <c r="G7" s="9">
        <v>0</v>
      </c>
      <c r="H7" s="9">
        <v>326452</v>
      </c>
      <c r="I7" s="9">
        <v>46248.454839999999</v>
      </c>
      <c r="J7">
        <v>4</v>
      </c>
    </row>
    <row r="8" spans="1:10" x14ac:dyDescent="0.25">
      <c r="A8" s="7" t="s">
        <v>9</v>
      </c>
      <c r="B8" s="7" t="s">
        <v>12</v>
      </c>
      <c r="C8" s="8">
        <v>44826.417174849536</v>
      </c>
      <c r="D8" s="8">
        <v>45000</v>
      </c>
      <c r="E8" s="9">
        <v>12750402</v>
      </c>
      <c r="F8" s="9">
        <v>0</v>
      </c>
      <c r="G8" s="9">
        <v>0</v>
      </c>
      <c r="H8" s="9">
        <v>12750402</v>
      </c>
      <c r="I8" s="9">
        <v>1806349.4513399999</v>
      </c>
      <c r="J8">
        <v>4</v>
      </c>
    </row>
    <row r="9" spans="1:10" x14ac:dyDescent="0.25">
      <c r="A9" s="7" t="s">
        <v>9</v>
      </c>
      <c r="B9" s="7" t="s">
        <v>13</v>
      </c>
      <c r="C9" s="8">
        <v>45042.960407604165</v>
      </c>
      <c r="D9" s="8">
        <v>45056</v>
      </c>
      <c r="E9" s="9">
        <v>87700</v>
      </c>
      <c r="F9" s="9">
        <v>0</v>
      </c>
      <c r="G9" s="9">
        <v>0</v>
      </c>
      <c r="H9" s="9">
        <v>87700</v>
      </c>
      <c r="I9" s="9">
        <v>6813.4129999999996</v>
      </c>
      <c r="J9">
        <v>4</v>
      </c>
    </row>
    <row r="10" spans="1:10" x14ac:dyDescent="0.25">
      <c r="A10" s="7" t="s">
        <v>9</v>
      </c>
      <c r="B10" s="7" t="s">
        <v>14</v>
      </c>
      <c r="C10" s="8">
        <v>45050.71097025463</v>
      </c>
      <c r="D10" s="8">
        <v>45090</v>
      </c>
      <c r="E10" s="9">
        <v>4209734</v>
      </c>
      <c r="F10" s="9">
        <v>0</v>
      </c>
      <c r="G10" s="9">
        <v>0</v>
      </c>
      <c r="H10" s="9">
        <v>4209734</v>
      </c>
      <c r="I10" s="9">
        <v>163527.11723</v>
      </c>
      <c r="J10">
        <v>4</v>
      </c>
    </row>
    <row r="11" spans="1:10" x14ac:dyDescent="0.25">
      <c r="A11" s="7" t="s">
        <v>15</v>
      </c>
      <c r="B11" s="7" t="s">
        <v>16</v>
      </c>
      <c r="C11" s="8">
        <v>41906.624373726852</v>
      </c>
      <c r="D11" s="8">
        <v>41926</v>
      </c>
      <c r="E11" s="9">
        <v>6474046</v>
      </c>
      <c r="F11" s="9">
        <v>0</v>
      </c>
      <c r="G11" s="9">
        <v>5452906</v>
      </c>
      <c r="H11" s="9">
        <v>1021140</v>
      </c>
      <c r="I11" s="9">
        <v>3730954.5351</v>
      </c>
      <c r="J11">
        <v>4</v>
      </c>
    </row>
    <row r="12" spans="1:10" x14ac:dyDescent="0.25">
      <c r="A12" s="7" t="s">
        <v>15</v>
      </c>
      <c r="B12" s="7" t="s">
        <v>17</v>
      </c>
      <c r="C12" s="8">
        <v>42845.029726122681</v>
      </c>
      <c r="D12" s="8">
        <v>42867</v>
      </c>
      <c r="E12" s="9">
        <v>102513</v>
      </c>
      <c r="F12" s="9">
        <v>0</v>
      </c>
      <c r="G12" s="9">
        <v>0</v>
      </c>
      <c r="H12" s="9">
        <v>102513</v>
      </c>
      <c r="I12" s="9">
        <v>264342.32834250003</v>
      </c>
      <c r="J12">
        <v>2</v>
      </c>
    </row>
    <row r="13" spans="1:10" x14ac:dyDescent="0.25">
      <c r="A13" s="7" t="s">
        <v>15</v>
      </c>
      <c r="B13" s="7" t="s">
        <v>18</v>
      </c>
      <c r="C13" s="8">
        <v>44743.582869710648</v>
      </c>
      <c r="D13" s="8">
        <v>44785</v>
      </c>
      <c r="E13" s="9">
        <v>1598397</v>
      </c>
      <c r="F13" s="9">
        <v>0</v>
      </c>
      <c r="G13" s="9">
        <v>1244673</v>
      </c>
      <c r="H13" s="9">
        <v>353724</v>
      </c>
      <c r="I13" s="9">
        <v>136999.95813000001</v>
      </c>
      <c r="J13">
        <v>4</v>
      </c>
    </row>
    <row r="14" spans="1:10" x14ac:dyDescent="0.25">
      <c r="A14" s="7" t="s">
        <v>15</v>
      </c>
      <c r="B14" s="7" t="s">
        <v>19</v>
      </c>
      <c r="C14" s="8">
        <v>44759.994035682867</v>
      </c>
      <c r="D14" s="8">
        <v>44785</v>
      </c>
      <c r="E14" s="9">
        <v>80800</v>
      </c>
      <c r="F14" s="9">
        <v>0</v>
      </c>
      <c r="G14" s="9">
        <v>0</v>
      </c>
      <c r="H14" s="9">
        <v>80800</v>
      </c>
      <c r="I14" s="9">
        <v>31294.446</v>
      </c>
      <c r="J14">
        <v>2</v>
      </c>
    </row>
    <row r="15" spans="1:10" x14ac:dyDescent="0.25">
      <c r="A15" s="7" t="s">
        <v>15</v>
      </c>
      <c r="B15" s="7" t="s">
        <v>20</v>
      </c>
      <c r="C15" s="8">
        <v>44862.096950694446</v>
      </c>
      <c r="D15" s="8">
        <v>44880</v>
      </c>
      <c r="E15" s="9">
        <v>87700</v>
      </c>
      <c r="F15" s="9">
        <v>0</v>
      </c>
      <c r="G15" s="9">
        <v>0</v>
      </c>
      <c r="H15" s="9">
        <v>87700</v>
      </c>
      <c r="I15" s="9">
        <v>24448.129000000001</v>
      </c>
      <c r="J15">
        <v>4</v>
      </c>
    </row>
    <row r="16" spans="1:10" x14ac:dyDescent="0.25">
      <c r="A16" s="7" t="s">
        <v>15</v>
      </c>
      <c r="B16" s="7" t="s">
        <v>21</v>
      </c>
      <c r="C16" s="8">
        <v>44887.524452974532</v>
      </c>
      <c r="D16" s="8">
        <v>44908</v>
      </c>
      <c r="E16" s="9">
        <v>5109338</v>
      </c>
      <c r="F16" s="9">
        <v>0</v>
      </c>
      <c r="G16" s="9">
        <v>0</v>
      </c>
      <c r="H16" s="9">
        <v>5109338</v>
      </c>
      <c r="I16" s="9">
        <v>1260882.4316400001</v>
      </c>
      <c r="J16">
        <v>4</v>
      </c>
    </row>
    <row r="17" spans="1:10" x14ac:dyDescent="0.25">
      <c r="A17" s="7" t="s">
        <v>15</v>
      </c>
      <c r="B17" s="7" t="s">
        <v>22</v>
      </c>
      <c r="C17" s="8">
        <v>44950.964219594905</v>
      </c>
      <c r="D17" s="8">
        <v>45029</v>
      </c>
      <c r="E17" s="9">
        <v>157096</v>
      </c>
      <c r="F17" s="9">
        <v>0</v>
      </c>
      <c r="G17" s="9">
        <v>0</v>
      </c>
      <c r="H17" s="9">
        <v>157096</v>
      </c>
      <c r="I17" s="9">
        <v>17050.807100000002</v>
      </c>
      <c r="J17">
        <v>2</v>
      </c>
    </row>
    <row r="18" spans="1:10" x14ac:dyDescent="0.25">
      <c r="A18" s="7" t="s">
        <v>15</v>
      </c>
      <c r="B18" s="7" t="s">
        <v>23</v>
      </c>
      <c r="C18" s="8">
        <v>45036.384810729163</v>
      </c>
      <c r="D18" s="8">
        <v>45056</v>
      </c>
      <c r="E18" s="9">
        <v>220924</v>
      </c>
      <c r="F18" s="9">
        <v>0</v>
      </c>
      <c r="G18" s="9">
        <v>0</v>
      </c>
      <c r="H18" s="9">
        <v>220924</v>
      </c>
      <c r="I18" s="9">
        <v>17163.58556</v>
      </c>
      <c r="J18">
        <v>2</v>
      </c>
    </row>
    <row r="19" spans="1:10" x14ac:dyDescent="0.25">
      <c r="A19" s="12" t="s">
        <v>25</v>
      </c>
      <c r="B19" s="12"/>
      <c r="C19" s="12"/>
      <c r="D19" s="12"/>
      <c r="E19" s="10">
        <f>SUM(E6:E18)</f>
        <v>31285902</v>
      </c>
      <c r="F19" s="10">
        <f t="shared" ref="F19:I19" si="0">SUM(F6:F18)</f>
        <v>0</v>
      </c>
      <c r="G19" s="10">
        <f t="shared" si="0"/>
        <v>6697579</v>
      </c>
      <c r="H19" s="10">
        <f t="shared" si="0"/>
        <v>24588323</v>
      </c>
      <c r="I19" s="10">
        <f t="shared" si="0"/>
        <v>7534415.0552824996</v>
      </c>
    </row>
  </sheetData>
  <autoFilter ref="A5:I5"/>
  <mergeCells count="2">
    <mergeCell ref="A19:D19"/>
    <mergeCell ref="E2:J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workbookViewId="0">
      <selection activeCell="E14" sqref="E14"/>
    </sheetView>
  </sheetViews>
  <sheetFormatPr baseColWidth="10" defaultRowHeight="15" x14ac:dyDescent="0.25"/>
  <cols>
    <col min="4" max="4" width="10" customWidth="1"/>
  </cols>
  <sheetData>
    <row r="2" spans="1:9" ht="23.25" x14ac:dyDescent="0.35">
      <c r="D2" s="15" t="s">
        <v>28</v>
      </c>
      <c r="E2" s="15"/>
      <c r="F2" s="15"/>
      <c r="G2" s="15"/>
      <c r="H2" s="15"/>
      <c r="I2" s="15"/>
    </row>
    <row r="7" spans="1:9" ht="26.25" x14ac:dyDescent="0.25">
      <c r="A7" s="7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24</v>
      </c>
      <c r="G7" s="2" t="s">
        <v>6</v>
      </c>
      <c r="H7" s="2" t="s">
        <v>7</v>
      </c>
      <c r="I7" t="s">
        <v>8</v>
      </c>
    </row>
    <row r="8" spans="1:9" x14ac:dyDescent="0.25">
      <c r="A8" s="7" t="s">
        <v>9</v>
      </c>
      <c r="B8" s="3" t="s">
        <v>10</v>
      </c>
      <c r="C8" s="4">
        <v>44781.72542751157</v>
      </c>
      <c r="D8" s="4">
        <v>44817</v>
      </c>
      <c r="E8" s="5">
        <v>80800</v>
      </c>
      <c r="F8" s="5">
        <v>0</v>
      </c>
      <c r="G8" s="5">
        <v>80800</v>
      </c>
      <c r="H8" s="5">
        <v>28340.398000000001</v>
      </c>
      <c r="I8">
        <v>2</v>
      </c>
    </row>
    <row r="9" spans="1:9" x14ac:dyDescent="0.25">
      <c r="A9" s="7" t="s">
        <v>9</v>
      </c>
      <c r="B9" s="3" t="s">
        <v>11</v>
      </c>
      <c r="C9" s="4">
        <v>44915.40992395833</v>
      </c>
      <c r="D9" s="4">
        <v>45000</v>
      </c>
      <c r="E9" s="5">
        <v>326452</v>
      </c>
      <c r="F9" s="5">
        <v>0</v>
      </c>
      <c r="G9" s="5">
        <v>326452</v>
      </c>
      <c r="H9" s="5">
        <v>46248.454839999999</v>
      </c>
      <c r="I9">
        <v>4</v>
      </c>
    </row>
    <row r="10" spans="1:9" x14ac:dyDescent="0.25">
      <c r="A10" s="7" t="s">
        <v>9</v>
      </c>
      <c r="B10" s="3" t="s">
        <v>12</v>
      </c>
      <c r="C10" s="4">
        <v>44826.417174849536</v>
      </c>
      <c r="D10" s="4">
        <v>45000</v>
      </c>
      <c r="E10" s="5">
        <v>12750402</v>
      </c>
      <c r="F10" s="5">
        <v>0</v>
      </c>
      <c r="G10" s="5">
        <v>12750402</v>
      </c>
      <c r="H10" s="5">
        <v>1806349.4513399999</v>
      </c>
      <c r="I10">
        <v>4</v>
      </c>
    </row>
    <row r="11" spans="1:9" x14ac:dyDescent="0.25">
      <c r="A11" s="7" t="s">
        <v>9</v>
      </c>
      <c r="B11" s="3" t="s">
        <v>13</v>
      </c>
      <c r="C11" s="4">
        <v>45042.960407604165</v>
      </c>
      <c r="D11" s="4">
        <v>45056</v>
      </c>
      <c r="E11" s="5">
        <v>87700</v>
      </c>
      <c r="F11" s="5">
        <v>0</v>
      </c>
      <c r="G11" s="5">
        <v>87700</v>
      </c>
      <c r="H11" s="5">
        <v>6813.4129999999996</v>
      </c>
      <c r="I11">
        <v>4</v>
      </c>
    </row>
    <row r="12" spans="1:9" x14ac:dyDescent="0.25">
      <c r="A12" s="7" t="s">
        <v>15</v>
      </c>
      <c r="B12" s="3" t="s">
        <v>16</v>
      </c>
      <c r="C12" s="4">
        <v>41906.624373726852</v>
      </c>
      <c r="D12" s="4">
        <v>41926</v>
      </c>
      <c r="E12" s="5">
        <v>6474046</v>
      </c>
      <c r="F12" s="5">
        <v>5452906</v>
      </c>
      <c r="G12" s="5">
        <v>1021140</v>
      </c>
      <c r="H12" s="5">
        <v>3730954.5351</v>
      </c>
      <c r="I12">
        <v>4</v>
      </c>
    </row>
    <row r="13" spans="1:9" x14ac:dyDescent="0.25">
      <c r="A13" s="7" t="s">
        <v>15</v>
      </c>
      <c r="B13" s="3" t="s">
        <v>17</v>
      </c>
      <c r="C13" s="4">
        <v>42845.029726122681</v>
      </c>
      <c r="D13" s="4">
        <v>42867</v>
      </c>
      <c r="E13" s="5">
        <v>102513</v>
      </c>
      <c r="F13" s="5">
        <v>0</v>
      </c>
      <c r="G13" s="5">
        <v>102513</v>
      </c>
      <c r="H13" s="5">
        <v>264342.32834250003</v>
      </c>
      <c r="I13">
        <v>2</v>
      </c>
    </row>
    <row r="14" spans="1:9" x14ac:dyDescent="0.25">
      <c r="A14" s="7" t="s">
        <v>15</v>
      </c>
      <c r="B14" s="3" t="s">
        <v>18</v>
      </c>
      <c r="C14" s="4">
        <v>44743.582869710648</v>
      </c>
      <c r="D14" s="4">
        <v>44785</v>
      </c>
      <c r="E14" s="5">
        <v>1598397</v>
      </c>
      <c r="F14" s="5">
        <v>1244673</v>
      </c>
      <c r="G14" s="5">
        <v>353724</v>
      </c>
      <c r="H14" s="5">
        <v>136999.95813000001</v>
      </c>
      <c r="I14">
        <v>4</v>
      </c>
    </row>
    <row r="15" spans="1:9" x14ac:dyDescent="0.25">
      <c r="A15" s="7" t="s">
        <v>15</v>
      </c>
      <c r="B15" s="3" t="s">
        <v>19</v>
      </c>
      <c r="C15" s="4">
        <v>44759.994035682867</v>
      </c>
      <c r="D15" s="4">
        <v>44785</v>
      </c>
      <c r="E15" s="5">
        <v>80800</v>
      </c>
      <c r="F15" s="5">
        <v>0</v>
      </c>
      <c r="G15" s="5">
        <v>80800</v>
      </c>
      <c r="H15" s="5">
        <v>31294.446</v>
      </c>
      <c r="I15">
        <v>2</v>
      </c>
    </row>
    <row r="16" spans="1:9" x14ac:dyDescent="0.25">
      <c r="A16" s="7" t="s">
        <v>15</v>
      </c>
      <c r="B16" s="3" t="s">
        <v>20</v>
      </c>
      <c r="C16" s="4">
        <v>44862.096950694446</v>
      </c>
      <c r="D16" s="4">
        <v>44880</v>
      </c>
      <c r="E16" s="5">
        <v>87700</v>
      </c>
      <c r="F16" s="5">
        <v>0</v>
      </c>
      <c r="G16" s="5">
        <v>87700</v>
      </c>
      <c r="H16" s="5">
        <v>24448.129000000001</v>
      </c>
      <c r="I16">
        <v>4</v>
      </c>
    </row>
    <row r="17" spans="1:9" x14ac:dyDescent="0.25">
      <c r="A17" s="7" t="s">
        <v>15</v>
      </c>
      <c r="B17" s="3" t="s">
        <v>21</v>
      </c>
      <c r="C17" s="4">
        <v>44887.524452974532</v>
      </c>
      <c r="D17" s="4">
        <v>44908</v>
      </c>
      <c r="E17" s="5">
        <v>5109338</v>
      </c>
      <c r="F17" s="5">
        <v>0</v>
      </c>
      <c r="G17" s="5">
        <v>5109338</v>
      </c>
      <c r="H17" s="5">
        <v>1260882.4316400001</v>
      </c>
      <c r="I17">
        <v>4</v>
      </c>
    </row>
    <row r="18" spans="1:9" x14ac:dyDescent="0.25">
      <c r="A18" s="7" t="s">
        <v>15</v>
      </c>
      <c r="B18" s="3" t="s">
        <v>22</v>
      </c>
      <c r="C18" s="4">
        <v>44950.964219594905</v>
      </c>
      <c r="D18" s="4">
        <v>45029</v>
      </c>
      <c r="E18" s="5">
        <v>157096</v>
      </c>
      <c r="F18" s="5">
        <v>0</v>
      </c>
      <c r="G18" s="5">
        <v>157096</v>
      </c>
      <c r="H18" s="5">
        <v>17050.807100000002</v>
      </c>
      <c r="I18">
        <v>2</v>
      </c>
    </row>
    <row r="19" spans="1:9" x14ac:dyDescent="0.25">
      <c r="A19" s="7" t="s">
        <v>15</v>
      </c>
      <c r="B19" s="3" t="s">
        <v>23</v>
      </c>
      <c r="C19" s="4">
        <v>45036.384810729163</v>
      </c>
      <c r="D19" s="4">
        <v>45056</v>
      </c>
      <c r="E19" s="5">
        <v>220924</v>
      </c>
      <c r="F19" s="5">
        <v>0</v>
      </c>
      <c r="G19" s="5">
        <v>220924</v>
      </c>
      <c r="H19" s="5">
        <v>17163.58556</v>
      </c>
      <c r="I19">
        <v>2</v>
      </c>
    </row>
    <row r="20" spans="1:9" x14ac:dyDescent="0.25">
      <c r="B20" s="14" t="s">
        <v>27</v>
      </c>
      <c r="C20" s="14"/>
      <c r="D20" s="14"/>
      <c r="E20" s="6">
        <v>27076168</v>
      </c>
      <c r="F20" s="6">
        <v>6697579</v>
      </c>
      <c r="G20" s="6">
        <v>20378589</v>
      </c>
      <c r="H20" s="6">
        <v>7370887.9380524997</v>
      </c>
    </row>
  </sheetData>
  <mergeCells count="2">
    <mergeCell ref="B20:D20"/>
    <mergeCell ref="D2:I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A3" sqref="A3:C9"/>
    </sheetView>
  </sheetViews>
  <sheetFormatPr baseColWidth="10" defaultRowHeight="15" x14ac:dyDescent="0.25"/>
  <cols>
    <col min="1" max="1" width="40.85546875" bestFit="1" customWidth="1"/>
    <col min="2" max="2" width="12.85546875" customWidth="1"/>
    <col min="3" max="3" width="16.140625" customWidth="1"/>
  </cols>
  <sheetData>
    <row r="3" spans="1:3" x14ac:dyDescent="0.25">
      <c r="A3" s="73" t="s">
        <v>131</v>
      </c>
      <c r="B3" t="s">
        <v>132</v>
      </c>
      <c r="C3" t="s">
        <v>133</v>
      </c>
    </row>
    <row r="4" spans="1:3" x14ac:dyDescent="0.25">
      <c r="A4" s="74" t="s">
        <v>73</v>
      </c>
      <c r="B4" s="75">
        <v>1</v>
      </c>
      <c r="C4" s="76">
        <v>353724</v>
      </c>
    </row>
    <row r="5" spans="1:3" x14ac:dyDescent="0.25">
      <c r="A5" s="74" t="s">
        <v>63</v>
      </c>
      <c r="B5" s="75">
        <v>2</v>
      </c>
      <c r="C5" s="76">
        <v>1123653</v>
      </c>
    </row>
    <row r="6" spans="1:3" x14ac:dyDescent="0.25">
      <c r="A6" s="74" t="s">
        <v>79</v>
      </c>
      <c r="B6" s="75">
        <v>2</v>
      </c>
      <c r="C6" s="76">
        <v>161600</v>
      </c>
    </row>
    <row r="7" spans="1:3" x14ac:dyDescent="0.25">
      <c r="A7" s="74" t="s">
        <v>84</v>
      </c>
      <c r="B7" s="75">
        <v>5</v>
      </c>
      <c r="C7" s="76">
        <v>18361592</v>
      </c>
    </row>
    <row r="8" spans="1:3" x14ac:dyDescent="0.25">
      <c r="A8" s="74" t="s">
        <v>98</v>
      </c>
      <c r="B8" s="75">
        <v>2</v>
      </c>
      <c r="C8" s="76">
        <v>378020</v>
      </c>
    </row>
    <row r="9" spans="1:3" x14ac:dyDescent="0.25">
      <c r="A9" s="74" t="s">
        <v>130</v>
      </c>
      <c r="B9" s="75">
        <v>12</v>
      </c>
      <c r="C9" s="76">
        <v>20378589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4"/>
  <sheetViews>
    <sheetView workbookViewId="0">
      <selection activeCell="A2" sqref="A2:AD14"/>
    </sheetView>
  </sheetViews>
  <sheetFormatPr baseColWidth="10" defaultRowHeight="15" x14ac:dyDescent="0.25"/>
  <cols>
    <col min="3" max="3" width="13.85546875" bestFit="1" customWidth="1"/>
    <col min="15" max="15" width="12.28515625" customWidth="1"/>
    <col min="28" max="28" width="12.7109375" customWidth="1"/>
  </cols>
  <sheetData>
    <row r="1" spans="1:30" x14ac:dyDescent="0.25">
      <c r="I1" s="16">
        <f>SUBTOTAL(9,I3:I14)</f>
        <v>27076168</v>
      </c>
      <c r="J1" s="16">
        <f>SUBTOTAL(9,J3:J14)</f>
        <v>20378589</v>
      </c>
      <c r="P1" s="17">
        <f>SUBTOTAL(9,P3:P14)</f>
        <v>27076168</v>
      </c>
      <c r="Q1" s="17">
        <f>SUBTOTAL(9,Q3:Q14)</f>
        <v>18361592</v>
      </c>
      <c r="R1" s="17">
        <f t="shared" ref="R1:AA1" si="0">SUBTOTAL(9,R3:R14)</f>
        <v>0</v>
      </c>
      <c r="S1" s="17">
        <f t="shared" si="0"/>
        <v>18709449</v>
      </c>
      <c r="T1" s="17">
        <f t="shared" si="0"/>
        <v>27076168</v>
      </c>
      <c r="U1" s="17">
        <f t="shared" si="0"/>
        <v>0</v>
      </c>
      <c r="V1" s="17">
        <f t="shared" si="0"/>
        <v>812544</v>
      </c>
      <c r="W1" s="17">
        <f t="shared" si="0"/>
        <v>1123653</v>
      </c>
      <c r="X1" s="17">
        <f t="shared" si="0"/>
        <v>0</v>
      </c>
      <c r="Y1" s="17">
        <f t="shared" si="0"/>
        <v>0</v>
      </c>
      <c r="Z1" s="17">
        <f t="shared" si="0"/>
        <v>0</v>
      </c>
      <c r="AA1" s="17">
        <f t="shared" si="0"/>
        <v>812544</v>
      </c>
    </row>
    <row r="2" spans="1:30" ht="60" x14ac:dyDescent="0.25">
      <c r="A2" s="18" t="s">
        <v>29</v>
      </c>
      <c r="B2" s="18" t="s">
        <v>30</v>
      </c>
      <c r="C2" s="18" t="s">
        <v>31</v>
      </c>
      <c r="D2" s="18" t="s">
        <v>32</v>
      </c>
      <c r="E2" s="19" t="s">
        <v>33</v>
      </c>
      <c r="F2" s="19" t="s">
        <v>34</v>
      </c>
      <c r="G2" s="18" t="s">
        <v>35</v>
      </c>
      <c r="H2" s="18" t="s">
        <v>36</v>
      </c>
      <c r="I2" s="18" t="s">
        <v>37</v>
      </c>
      <c r="J2" s="19" t="s">
        <v>38</v>
      </c>
      <c r="K2" s="18" t="s">
        <v>39</v>
      </c>
      <c r="L2" s="18" t="s">
        <v>40</v>
      </c>
      <c r="M2" s="19" t="s">
        <v>104</v>
      </c>
      <c r="N2" s="19" t="s">
        <v>41</v>
      </c>
      <c r="O2" s="20" t="s">
        <v>42</v>
      </c>
      <c r="P2" s="21" t="s">
        <v>43</v>
      </c>
      <c r="Q2" s="22" t="s">
        <v>44</v>
      </c>
      <c r="R2" s="22" t="s">
        <v>45</v>
      </c>
      <c r="S2" s="21" t="s">
        <v>46</v>
      </c>
      <c r="T2" s="21" t="s">
        <v>47</v>
      </c>
      <c r="U2" s="21" t="s">
        <v>48</v>
      </c>
      <c r="V2" s="21" t="s">
        <v>49</v>
      </c>
      <c r="W2" s="21" t="s">
        <v>50</v>
      </c>
      <c r="X2" s="21" t="s">
        <v>51</v>
      </c>
      <c r="Y2" s="21" t="s">
        <v>52</v>
      </c>
      <c r="Z2" s="21" t="s">
        <v>53</v>
      </c>
      <c r="AA2" s="21" t="s">
        <v>54</v>
      </c>
      <c r="AB2" s="23" t="s">
        <v>55</v>
      </c>
      <c r="AC2" s="23" t="s">
        <v>56</v>
      </c>
      <c r="AD2" s="23" t="s">
        <v>57</v>
      </c>
    </row>
    <row r="3" spans="1:30" s="27" customFormat="1" x14ac:dyDescent="0.25">
      <c r="A3" s="25">
        <v>800014918</v>
      </c>
      <c r="B3" s="25" t="s">
        <v>58</v>
      </c>
      <c r="C3" s="25" t="s">
        <v>59</v>
      </c>
      <c r="D3" s="25">
        <v>2469265</v>
      </c>
      <c r="E3" s="25" t="s">
        <v>60</v>
      </c>
      <c r="F3" s="25" t="s">
        <v>61</v>
      </c>
      <c r="G3" s="26">
        <v>41906</v>
      </c>
      <c r="H3" s="26">
        <v>41926</v>
      </c>
      <c r="I3" s="24">
        <v>6474046</v>
      </c>
      <c r="J3" s="24">
        <v>1021140</v>
      </c>
      <c r="K3" s="25" t="s">
        <v>62</v>
      </c>
      <c r="L3" s="25"/>
      <c r="M3" s="25" t="s">
        <v>63</v>
      </c>
      <c r="N3" s="25" t="s">
        <v>64</v>
      </c>
      <c r="O3" s="25" t="s">
        <v>65</v>
      </c>
      <c r="P3" s="24">
        <v>6474046</v>
      </c>
      <c r="Q3" s="24">
        <v>0</v>
      </c>
      <c r="R3" s="24" t="s">
        <v>66</v>
      </c>
      <c r="S3" s="24">
        <v>13085786</v>
      </c>
      <c r="T3" s="24">
        <v>6474046</v>
      </c>
      <c r="U3" s="24">
        <v>0</v>
      </c>
      <c r="V3" s="24">
        <v>0</v>
      </c>
      <c r="W3" s="24">
        <v>1021140</v>
      </c>
      <c r="X3" s="24">
        <v>0</v>
      </c>
      <c r="Y3" s="24">
        <v>0</v>
      </c>
      <c r="Z3" s="24">
        <v>0</v>
      </c>
      <c r="AA3" s="24">
        <v>0</v>
      </c>
      <c r="AB3" s="25"/>
      <c r="AC3" s="25"/>
      <c r="AD3" s="25"/>
    </row>
    <row r="4" spans="1:30" s="27" customFormat="1" x14ac:dyDescent="0.25">
      <c r="A4" s="25">
        <v>800014918</v>
      </c>
      <c r="B4" s="25" t="s">
        <v>58</v>
      </c>
      <c r="C4" s="25" t="s">
        <v>59</v>
      </c>
      <c r="D4" s="25">
        <v>2795097</v>
      </c>
      <c r="E4" s="25" t="s">
        <v>67</v>
      </c>
      <c r="F4" s="25" t="s">
        <v>68</v>
      </c>
      <c r="G4" s="26">
        <v>42845</v>
      </c>
      <c r="H4" s="26">
        <v>42867</v>
      </c>
      <c r="I4" s="24">
        <v>102513</v>
      </c>
      <c r="J4" s="24">
        <v>102513</v>
      </c>
      <c r="K4" s="25" t="s">
        <v>62</v>
      </c>
      <c r="L4" s="25"/>
      <c r="M4" s="25" t="s">
        <v>63</v>
      </c>
      <c r="N4" s="25" t="s">
        <v>64</v>
      </c>
      <c r="O4" s="25" t="s">
        <v>65</v>
      </c>
      <c r="P4" s="24">
        <v>102513</v>
      </c>
      <c r="Q4" s="24">
        <v>0</v>
      </c>
      <c r="R4" s="24" t="s">
        <v>69</v>
      </c>
      <c r="S4" s="24">
        <v>0</v>
      </c>
      <c r="T4" s="24">
        <v>102513</v>
      </c>
      <c r="U4" s="24">
        <v>0</v>
      </c>
      <c r="V4" s="24">
        <v>0</v>
      </c>
      <c r="W4" s="24">
        <v>102513</v>
      </c>
      <c r="X4" s="24">
        <v>0</v>
      </c>
      <c r="Y4" s="24">
        <v>0</v>
      </c>
      <c r="Z4" s="24">
        <v>0</v>
      </c>
      <c r="AA4" s="24">
        <v>0</v>
      </c>
      <c r="AB4" s="25"/>
      <c r="AC4" s="25"/>
      <c r="AD4" s="25"/>
    </row>
    <row r="5" spans="1:30" s="27" customFormat="1" x14ac:dyDescent="0.25">
      <c r="A5" s="25">
        <v>800014918</v>
      </c>
      <c r="B5" s="25" t="s">
        <v>58</v>
      </c>
      <c r="C5" s="25" t="s">
        <v>70</v>
      </c>
      <c r="D5" s="25">
        <v>222835</v>
      </c>
      <c r="E5" s="25" t="s">
        <v>71</v>
      </c>
      <c r="F5" s="25" t="s">
        <v>72</v>
      </c>
      <c r="G5" s="26">
        <v>44743</v>
      </c>
      <c r="H5" s="26">
        <v>44785</v>
      </c>
      <c r="I5" s="24">
        <v>1598397</v>
      </c>
      <c r="J5" s="24">
        <v>353724</v>
      </c>
      <c r="K5" s="25" t="s">
        <v>62</v>
      </c>
      <c r="L5" s="25"/>
      <c r="M5" s="25" t="s">
        <v>73</v>
      </c>
      <c r="N5" s="25" t="s">
        <v>64</v>
      </c>
      <c r="O5" s="25" t="s">
        <v>65</v>
      </c>
      <c r="P5" s="24">
        <v>1598397</v>
      </c>
      <c r="Q5" s="24">
        <v>0</v>
      </c>
      <c r="R5" s="24" t="s">
        <v>74</v>
      </c>
      <c r="S5" s="24">
        <v>5058102</v>
      </c>
      <c r="T5" s="24">
        <v>1598397</v>
      </c>
      <c r="U5" s="24">
        <v>0</v>
      </c>
      <c r="V5" s="24">
        <v>272924</v>
      </c>
      <c r="W5" s="24">
        <v>0</v>
      </c>
      <c r="X5" s="24">
        <v>0</v>
      </c>
      <c r="Y5" s="24">
        <v>0</v>
      </c>
      <c r="Z5" s="24">
        <v>0</v>
      </c>
      <c r="AA5" s="24">
        <v>272924</v>
      </c>
      <c r="AB5" s="25">
        <v>4800061052</v>
      </c>
      <c r="AC5" s="24">
        <v>272924</v>
      </c>
      <c r="AD5" s="26">
        <v>45169</v>
      </c>
    </row>
    <row r="6" spans="1:30" s="27" customFormat="1" x14ac:dyDescent="0.25">
      <c r="A6" s="25">
        <v>800014918</v>
      </c>
      <c r="B6" s="25" t="s">
        <v>58</v>
      </c>
      <c r="C6" s="25" t="s">
        <v>70</v>
      </c>
      <c r="D6" s="25">
        <v>228321</v>
      </c>
      <c r="E6" s="25" t="s">
        <v>75</v>
      </c>
      <c r="F6" s="25" t="s">
        <v>76</v>
      </c>
      <c r="G6" s="26">
        <v>44759</v>
      </c>
      <c r="H6" s="26">
        <v>44785</v>
      </c>
      <c r="I6" s="24">
        <v>80800</v>
      </c>
      <c r="J6" s="24">
        <v>80800</v>
      </c>
      <c r="K6" s="25" t="s">
        <v>77</v>
      </c>
      <c r="L6" s="25" t="s">
        <v>78</v>
      </c>
      <c r="M6" s="25" t="s">
        <v>79</v>
      </c>
      <c r="N6" s="25" t="s">
        <v>64</v>
      </c>
      <c r="O6" s="25" t="s">
        <v>65</v>
      </c>
      <c r="P6" s="24">
        <v>80800</v>
      </c>
      <c r="Q6" s="24">
        <v>0</v>
      </c>
      <c r="R6" s="24"/>
      <c r="S6" s="24">
        <v>0</v>
      </c>
      <c r="T6" s="24">
        <v>80800</v>
      </c>
      <c r="U6" s="24">
        <v>0</v>
      </c>
      <c r="V6" s="24">
        <v>80800</v>
      </c>
      <c r="W6" s="24">
        <v>0</v>
      </c>
      <c r="X6" s="24">
        <v>0</v>
      </c>
      <c r="Y6" s="24">
        <v>0</v>
      </c>
      <c r="Z6" s="24">
        <v>0</v>
      </c>
      <c r="AA6" s="24">
        <v>80800</v>
      </c>
      <c r="AB6" s="25"/>
      <c r="AC6" s="25"/>
      <c r="AD6" s="25"/>
    </row>
    <row r="7" spans="1:30" s="27" customFormat="1" x14ac:dyDescent="0.25">
      <c r="A7" s="25">
        <v>800014918</v>
      </c>
      <c r="B7" s="25" t="s">
        <v>58</v>
      </c>
      <c r="C7" s="25" t="s">
        <v>70</v>
      </c>
      <c r="D7" s="25">
        <v>236660</v>
      </c>
      <c r="E7" s="25" t="s">
        <v>80</v>
      </c>
      <c r="F7" s="25" t="s">
        <v>81</v>
      </c>
      <c r="G7" s="26">
        <v>44781</v>
      </c>
      <c r="H7" s="26">
        <v>44817</v>
      </c>
      <c r="I7" s="24">
        <v>80800</v>
      </c>
      <c r="J7" s="24">
        <v>80800</v>
      </c>
      <c r="K7" s="25" t="s">
        <v>77</v>
      </c>
      <c r="L7" s="25" t="s">
        <v>78</v>
      </c>
      <c r="M7" s="25" t="s">
        <v>79</v>
      </c>
      <c r="N7" s="25" t="s">
        <v>64</v>
      </c>
      <c r="O7" s="25" t="s">
        <v>65</v>
      </c>
      <c r="P7" s="24">
        <v>80800</v>
      </c>
      <c r="Q7" s="24">
        <v>0</v>
      </c>
      <c r="R7" s="24"/>
      <c r="S7" s="24">
        <v>0</v>
      </c>
      <c r="T7" s="24">
        <v>80800</v>
      </c>
      <c r="U7" s="24">
        <v>0</v>
      </c>
      <c r="V7" s="24">
        <v>80800</v>
      </c>
      <c r="W7" s="24">
        <v>0</v>
      </c>
      <c r="X7" s="24">
        <v>0</v>
      </c>
      <c r="Y7" s="24">
        <v>0</v>
      </c>
      <c r="Z7" s="24">
        <v>0</v>
      </c>
      <c r="AA7" s="24">
        <v>80800</v>
      </c>
      <c r="AB7" s="25"/>
      <c r="AC7" s="25"/>
      <c r="AD7" s="25"/>
    </row>
    <row r="8" spans="1:30" s="27" customFormat="1" x14ac:dyDescent="0.25">
      <c r="A8" s="25">
        <v>800014918</v>
      </c>
      <c r="B8" s="25" t="s">
        <v>58</v>
      </c>
      <c r="C8" s="25" t="s">
        <v>70</v>
      </c>
      <c r="D8" s="25">
        <v>266147</v>
      </c>
      <c r="E8" s="25" t="s">
        <v>82</v>
      </c>
      <c r="F8" s="25" t="s">
        <v>83</v>
      </c>
      <c r="G8" s="26">
        <v>44862</v>
      </c>
      <c r="H8" s="26">
        <v>44880</v>
      </c>
      <c r="I8" s="24">
        <v>87700</v>
      </c>
      <c r="J8" s="24">
        <v>87700</v>
      </c>
      <c r="K8" s="25" t="s">
        <v>77</v>
      </c>
      <c r="L8" s="25"/>
      <c r="M8" s="25" t="s">
        <v>84</v>
      </c>
      <c r="N8" s="25" t="s">
        <v>85</v>
      </c>
      <c r="O8" s="25" t="s">
        <v>65</v>
      </c>
      <c r="P8" s="24">
        <v>87700</v>
      </c>
      <c r="Q8" s="24">
        <v>87700</v>
      </c>
      <c r="R8" s="24" t="s">
        <v>86</v>
      </c>
      <c r="S8" s="24">
        <v>0</v>
      </c>
      <c r="T8" s="24">
        <v>87700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5"/>
      <c r="AC8" s="25"/>
      <c r="AD8" s="25"/>
    </row>
    <row r="9" spans="1:30" s="27" customFormat="1" x14ac:dyDescent="0.25">
      <c r="A9" s="25">
        <v>800014918</v>
      </c>
      <c r="B9" s="25" t="s">
        <v>58</v>
      </c>
      <c r="C9" s="25" t="s">
        <v>70</v>
      </c>
      <c r="D9" s="25">
        <v>274993</v>
      </c>
      <c r="E9" s="25" t="s">
        <v>87</v>
      </c>
      <c r="F9" s="25" t="s">
        <v>88</v>
      </c>
      <c r="G9" s="26">
        <v>44887</v>
      </c>
      <c r="H9" s="26">
        <v>44908</v>
      </c>
      <c r="I9" s="24">
        <v>5109338</v>
      </c>
      <c r="J9" s="24">
        <v>5109338</v>
      </c>
      <c r="K9" s="25" t="s">
        <v>62</v>
      </c>
      <c r="L9" s="25"/>
      <c r="M9" s="25" t="s">
        <v>84</v>
      </c>
      <c r="N9" s="25" t="s">
        <v>85</v>
      </c>
      <c r="O9" s="25" t="s">
        <v>65</v>
      </c>
      <c r="P9" s="24">
        <v>5109338</v>
      </c>
      <c r="Q9" s="24">
        <v>5109338</v>
      </c>
      <c r="R9" s="28" t="s">
        <v>89</v>
      </c>
      <c r="S9" s="24">
        <v>0</v>
      </c>
      <c r="T9" s="24">
        <v>5109338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5"/>
      <c r="AC9" s="25"/>
      <c r="AD9" s="25"/>
    </row>
    <row r="10" spans="1:30" s="27" customFormat="1" x14ac:dyDescent="0.25">
      <c r="A10" s="25">
        <v>800014918</v>
      </c>
      <c r="B10" s="25" t="s">
        <v>58</v>
      </c>
      <c r="C10" s="25" t="s">
        <v>70</v>
      </c>
      <c r="D10" s="25">
        <v>283920</v>
      </c>
      <c r="E10" s="25" t="s">
        <v>93</v>
      </c>
      <c r="F10" s="25" t="s">
        <v>94</v>
      </c>
      <c r="G10" s="26">
        <v>44915</v>
      </c>
      <c r="H10" s="26">
        <v>45000</v>
      </c>
      <c r="I10" s="24">
        <v>326452</v>
      </c>
      <c r="J10" s="24">
        <v>326452</v>
      </c>
      <c r="K10" s="25" t="s">
        <v>62</v>
      </c>
      <c r="L10" s="25"/>
      <c r="M10" s="25" t="s">
        <v>84</v>
      </c>
      <c r="N10" s="25" t="s">
        <v>85</v>
      </c>
      <c r="O10" s="25" t="s">
        <v>65</v>
      </c>
      <c r="P10" s="24">
        <v>326452</v>
      </c>
      <c r="Q10" s="24">
        <v>326452</v>
      </c>
      <c r="R10" s="24" t="s">
        <v>95</v>
      </c>
      <c r="S10" s="24">
        <v>0</v>
      </c>
      <c r="T10" s="24">
        <v>326452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5"/>
      <c r="AC10" s="25"/>
      <c r="AD10" s="25"/>
    </row>
    <row r="11" spans="1:30" s="27" customFormat="1" x14ac:dyDescent="0.25">
      <c r="A11" s="25">
        <v>800014918</v>
      </c>
      <c r="B11" s="25" t="s">
        <v>58</v>
      </c>
      <c r="C11" s="25" t="s">
        <v>70</v>
      </c>
      <c r="D11" s="25">
        <v>296367</v>
      </c>
      <c r="E11" s="25" t="s">
        <v>96</v>
      </c>
      <c r="F11" s="25" t="s">
        <v>97</v>
      </c>
      <c r="G11" s="26">
        <v>44950</v>
      </c>
      <c r="H11" s="26">
        <v>45029</v>
      </c>
      <c r="I11" s="24">
        <v>157096</v>
      </c>
      <c r="J11" s="24">
        <v>157096</v>
      </c>
      <c r="K11" s="25" t="s">
        <v>62</v>
      </c>
      <c r="L11" s="25"/>
      <c r="M11" s="25" t="s">
        <v>98</v>
      </c>
      <c r="N11" s="25" t="s">
        <v>64</v>
      </c>
      <c r="O11" s="25" t="s">
        <v>65</v>
      </c>
      <c r="P11" s="24">
        <v>157096</v>
      </c>
      <c r="Q11" s="24">
        <v>0</v>
      </c>
      <c r="R11" s="24"/>
      <c r="S11" s="24">
        <v>277872</v>
      </c>
      <c r="T11" s="24">
        <v>157096</v>
      </c>
      <c r="U11" s="24">
        <v>0</v>
      </c>
      <c r="V11" s="24">
        <v>157096</v>
      </c>
      <c r="W11" s="24">
        <v>0</v>
      </c>
      <c r="X11" s="24">
        <v>0</v>
      </c>
      <c r="Y11" s="24">
        <v>0</v>
      </c>
      <c r="Z11" s="24">
        <v>0</v>
      </c>
      <c r="AA11" s="24">
        <v>157096</v>
      </c>
      <c r="AB11" s="25"/>
      <c r="AC11" s="25"/>
      <c r="AD11" s="25"/>
    </row>
    <row r="12" spans="1:30" s="27" customFormat="1" x14ac:dyDescent="0.25">
      <c r="A12" s="25">
        <v>800014918</v>
      </c>
      <c r="B12" s="25" t="s">
        <v>58</v>
      </c>
      <c r="C12" s="25" t="s">
        <v>70</v>
      </c>
      <c r="D12" s="25">
        <v>329147</v>
      </c>
      <c r="E12" s="25" t="s">
        <v>99</v>
      </c>
      <c r="F12" s="25" t="s">
        <v>100</v>
      </c>
      <c r="G12" s="26">
        <v>45036</v>
      </c>
      <c r="H12" s="26">
        <v>45056</v>
      </c>
      <c r="I12" s="24">
        <v>220924</v>
      </c>
      <c r="J12" s="24">
        <v>220924</v>
      </c>
      <c r="K12" s="25" t="s">
        <v>62</v>
      </c>
      <c r="L12" s="25"/>
      <c r="M12" s="25" t="s">
        <v>98</v>
      </c>
      <c r="N12" s="25" t="s">
        <v>64</v>
      </c>
      <c r="O12" s="25" t="s">
        <v>65</v>
      </c>
      <c r="P12" s="24">
        <v>220924</v>
      </c>
      <c r="Q12" s="24">
        <v>0</v>
      </c>
      <c r="R12" s="24"/>
      <c r="S12" s="24">
        <v>287689</v>
      </c>
      <c r="T12" s="24">
        <v>220924</v>
      </c>
      <c r="U12" s="24">
        <v>0</v>
      </c>
      <c r="V12" s="24">
        <v>220924</v>
      </c>
      <c r="W12" s="24">
        <v>0</v>
      </c>
      <c r="X12" s="24">
        <v>0</v>
      </c>
      <c r="Y12" s="24">
        <v>0</v>
      </c>
      <c r="Z12" s="24">
        <v>0</v>
      </c>
      <c r="AA12" s="24">
        <v>220924</v>
      </c>
      <c r="AB12" s="25"/>
      <c r="AC12" s="25"/>
      <c r="AD12" s="25"/>
    </row>
    <row r="13" spans="1:30" s="27" customFormat="1" x14ac:dyDescent="0.25">
      <c r="A13" s="25">
        <v>800014918</v>
      </c>
      <c r="B13" s="25" t="s">
        <v>58</v>
      </c>
      <c r="C13" s="25" t="s">
        <v>70</v>
      </c>
      <c r="D13" s="25">
        <v>332157</v>
      </c>
      <c r="E13" s="25" t="s">
        <v>101</v>
      </c>
      <c r="F13" s="25" t="s">
        <v>102</v>
      </c>
      <c r="G13" s="26">
        <v>45042</v>
      </c>
      <c r="H13" s="26">
        <v>45056</v>
      </c>
      <c r="I13" s="24">
        <v>87700</v>
      </c>
      <c r="J13" s="24">
        <v>87700</v>
      </c>
      <c r="K13" s="25" t="s">
        <v>77</v>
      </c>
      <c r="L13" s="25"/>
      <c r="M13" s="25" t="s">
        <v>84</v>
      </c>
      <c r="N13" s="25" t="s">
        <v>85</v>
      </c>
      <c r="O13" s="25" t="s">
        <v>65</v>
      </c>
      <c r="P13" s="24">
        <v>87700</v>
      </c>
      <c r="Q13" s="24">
        <v>87700</v>
      </c>
      <c r="R13" s="24" t="s">
        <v>103</v>
      </c>
      <c r="S13" s="24">
        <v>0</v>
      </c>
      <c r="T13" s="24">
        <v>87700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5"/>
      <c r="AC13" s="25"/>
      <c r="AD13" s="25"/>
    </row>
    <row r="14" spans="1:30" s="27" customFormat="1" x14ac:dyDescent="0.25">
      <c r="A14" s="25">
        <v>800014918</v>
      </c>
      <c r="B14" s="25" t="s">
        <v>58</v>
      </c>
      <c r="C14" s="25" t="s">
        <v>70</v>
      </c>
      <c r="D14" s="25">
        <v>253420</v>
      </c>
      <c r="E14" s="25" t="s">
        <v>90</v>
      </c>
      <c r="F14" s="25" t="s">
        <v>91</v>
      </c>
      <c r="G14" s="26">
        <v>44826</v>
      </c>
      <c r="H14" s="26">
        <v>45000</v>
      </c>
      <c r="I14" s="24">
        <v>12750402</v>
      </c>
      <c r="J14" s="24">
        <v>12750402</v>
      </c>
      <c r="K14" s="25" t="s">
        <v>62</v>
      </c>
      <c r="L14" s="25"/>
      <c r="M14" s="25" t="s">
        <v>84</v>
      </c>
      <c r="N14" s="25" t="s">
        <v>85</v>
      </c>
      <c r="O14" s="25" t="s">
        <v>65</v>
      </c>
      <c r="P14" s="24">
        <v>12750402</v>
      </c>
      <c r="Q14" s="24">
        <v>12750402</v>
      </c>
      <c r="R14" s="24" t="s">
        <v>92</v>
      </c>
      <c r="S14" s="24">
        <v>0</v>
      </c>
      <c r="T14" s="24">
        <v>12750402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5"/>
      <c r="AC14" s="25"/>
      <c r="AD14" s="25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B13" zoomScaleNormal="100" workbookViewId="0">
      <selection activeCell="L13" sqref="L1:O1048576"/>
    </sheetView>
  </sheetViews>
  <sheetFormatPr baseColWidth="10" defaultRowHeight="12.75" x14ac:dyDescent="0.2"/>
  <cols>
    <col min="1" max="1" width="1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206" width="11.42578125" style="29"/>
    <col min="207" max="207" width="4.42578125" style="29" customWidth="1"/>
    <col min="208" max="208" width="11.42578125" style="29"/>
    <col min="209" max="209" width="17.5703125" style="29" customWidth="1"/>
    <col min="210" max="210" width="11.5703125" style="29" customWidth="1"/>
    <col min="211" max="214" width="11.42578125" style="29"/>
    <col min="215" max="215" width="22.5703125" style="29" customWidth="1"/>
    <col min="216" max="216" width="14" style="29" customWidth="1"/>
    <col min="217" max="217" width="1.7109375" style="29" customWidth="1"/>
    <col min="218" max="462" width="11.42578125" style="29"/>
    <col min="463" max="463" width="4.42578125" style="29" customWidth="1"/>
    <col min="464" max="464" width="11.42578125" style="29"/>
    <col min="465" max="465" width="17.5703125" style="29" customWidth="1"/>
    <col min="466" max="466" width="11.5703125" style="29" customWidth="1"/>
    <col min="467" max="470" width="11.42578125" style="29"/>
    <col min="471" max="471" width="22.5703125" style="29" customWidth="1"/>
    <col min="472" max="472" width="14" style="29" customWidth="1"/>
    <col min="473" max="473" width="1.7109375" style="29" customWidth="1"/>
    <col min="474" max="718" width="11.42578125" style="29"/>
    <col min="719" max="719" width="4.42578125" style="29" customWidth="1"/>
    <col min="720" max="720" width="11.42578125" style="29"/>
    <col min="721" max="721" width="17.5703125" style="29" customWidth="1"/>
    <col min="722" max="722" width="11.5703125" style="29" customWidth="1"/>
    <col min="723" max="726" width="11.42578125" style="29"/>
    <col min="727" max="727" width="22.5703125" style="29" customWidth="1"/>
    <col min="728" max="728" width="14" style="29" customWidth="1"/>
    <col min="729" max="729" width="1.7109375" style="29" customWidth="1"/>
    <col min="730" max="974" width="11.42578125" style="29"/>
    <col min="975" max="975" width="4.42578125" style="29" customWidth="1"/>
    <col min="976" max="976" width="11.42578125" style="29"/>
    <col min="977" max="977" width="17.5703125" style="29" customWidth="1"/>
    <col min="978" max="978" width="11.5703125" style="29" customWidth="1"/>
    <col min="979" max="982" width="11.42578125" style="29"/>
    <col min="983" max="983" width="22.5703125" style="29" customWidth="1"/>
    <col min="984" max="984" width="14" style="29" customWidth="1"/>
    <col min="985" max="985" width="1.7109375" style="29" customWidth="1"/>
    <col min="986" max="1230" width="11.42578125" style="29"/>
    <col min="1231" max="1231" width="4.42578125" style="29" customWidth="1"/>
    <col min="1232" max="1232" width="11.42578125" style="29"/>
    <col min="1233" max="1233" width="17.5703125" style="29" customWidth="1"/>
    <col min="1234" max="1234" width="11.5703125" style="29" customWidth="1"/>
    <col min="1235" max="1238" width="11.42578125" style="29"/>
    <col min="1239" max="1239" width="22.5703125" style="29" customWidth="1"/>
    <col min="1240" max="1240" width="14" style="29" customWidth="1"/>
    <col min="1241" max="1241" width="1.7109375" style="29" customWidth="1"/>
    <col min="1242" max="1486" width="11.42578125" style="29"/>
    <col min="1487" max="1487" width="4.42578125" style="29" customWidth="1"/>
    <col min="1488" max="1488" width="11.42578125" style="29"/>
    <col min="1489" max="1489" width="17.5703125" style="29" customWidth="1"/>
    <col min="1490" max="1490" width="11.5703125" style="29" customWidth="1"/>
    <col min="1491" max="1494" width="11.42578125" style="29"/>
    <col min="1495" max="1495" width="22.5703125" style="29" customWidth="1"/>
    <col min="1496" max="1496" width="14" style="29" customWidth="1"/>
    <col min="1497" max="1497" width="1.7109375" style="29" customWidth="1"/>
    <col min="1498" max="1742" width="11.42578125" style="29"/>
    <col min="1743" max="1743" width="4.42578125" style="29" customWidth="1"/>
    <col min="1744" max="1744" width="11.42578125" style="29"/>
    <col min="1745" max="1745" width="17.5703125" style="29" customWidth="1"/>
    <col min="1746" max="1746" width="11.5703125" style="29" customWidth="1"/>
    <col min="1747" max="1750" width="11.42578125" style="29"/>
    <col min="1751" max="1751" width="22.5703125" style="29" customWidth="1"/>
    <col min="1752" max="1752" width="14" style="29" customWidth="1"/>
    <col min="1753" max="1753" width="1.7109375" style="29" customWidth="1"/>
    <col min="1754" max="1998" width="11.42578125" style="29"/>
    <col min="1999" max="1999" width="4.42578125" style="29" customWidth="1"/>
    <col min="2000" max="2000" width="11.42578125" style="29"/>
    <col min="2001" max="2001" width="17.5703125" style="29" customWidth="1"/>
    <col min="2002" max="2002" width="11.5703125" style="29" customWidth="1"/>
    <col min="2003" max="2006" width="11.42578125" style="29"/>
    <col min="2007" max="2007" width="22.5703125" style="29" customWidth="1"/>
    <col min="2008" max="2008" width="14" style="29" customWidth="1"/>
    <col min="2009" max="2009" width="1.7109375" style="29" customWidth="1"/>
    <col min="2010" max="2254" width="11.42578125" style="29"/>
    <col min="2255" max="2255" width="4.42578125" style="29" customWidth="1"/>
    <col min="2256" max="2256" width="11.42578125" style="29"/>
    <col min="2257" max="2257" width="17.5703125" style="29" customWidth="1"/>
    <col min="2258" max="2258" width="11.5703125" style="29" customWidth="1"/>
    <col min="2259" max="2262" width="11.42578125" style="29"/>
    <col min="2263" max="2263" width="22.5703125" style="29" customWidth="1"/>
    <col min="2264" max="2264" width="14" style="29" customWidth="1"/>
    <col min="2265" max="2265" width="1.7109375" style="29" customWidth="1"/>
    <col min="2266" max="2510" width="11.42578125" style="29"/>
    <col min="2511" max="2511" width="4.42578125" style="29" customWidth="1"/>
    <col min="2512" max="2512" width="11.42578125" style="29"/>
    <col min="2513" max="2513" width="17.5703125" style="29" customWidth="1"/>
    <col min="2514" max="2514" width="11.5703125" style="29" customWidth="1"/>
    <col min="2515" max="2518" width="11.42578125" style="29"/>
    <col min="2519" max="2519" width="22.5703125" style="29" customWidth="1"/>
    <col min="2520" max="2520" width="14" style="29" customWidth="1"/>
    <col min="2521" max="2521" width="1.7109375" style="29" customWidth="1"/>
    <col min="2522" max="2766" width="11.42578125" style="29"/>
    <col min="2767" max="2767" width="4.42578125" style="29" customWidth="1"/>
    <col min="2768" max="2768" width="11.42578125" style="29"/>
    <col min="2769" max="2769" width="17.5703125" style="29" customWidth="1"/>
    <col min="2770" max="2770" width="11.5703125" style="29" customWidth="1"/>
    <col min="2771" max="2774" width="11.42578125" style="29"/>
    <col min="2775" max="2775" width="22.5703125" style="29" customWidth="1"/>
    <col min="2776" max="2776" width="14" style="29" customWidth="1"/>
    <col min="2777" max="2777" width="1.7109375" style="29" customWidth="1"/>
    <col min="2778" max="3022" width="11.42578125" style="29"/>
    <col min="3023" max="3023" width="4.42578125" style="29" customWidth="1"/>
    <col min="3024" max="3024" width="11.42578125" style="29"/>
    <col min="3025" max="3025" width="17.5703125" style="29" customWidth="1"/>
    <col min="3026" max="3026" width="11.5703125" style="29" customWidth="1"/>
    <col min="3027" max="3030" width="11.42578125" style="29"/>
    <col min="3031" max="3031" width="22.5703125" style="29" customWidth="1"/>
    <col min="3032" max="3032" width="14" style="29" customWidth="1"/>
    <col min="3033" max="3033" width="1.7109375" style="29" customWidth="1"/>
    <col min="3034" max="3278" width="11.42578125" style="29"/>
    <col min="3279" max="3279" width="4.42578125" style="29" customWidth="1"/>
    <col min="3280" max="3280" width="11.42578125" style="29"/>
    <col min="3281" max="3281" width="17.5703125" style="29" customWidth="1"/>
    <col min="3282" max="3282" width="11.5703125" style="29" customWidth="1"/>
    <col min="3283" max="3286" width="11.42578125" style="29"/>
    <col min="3287" max="3287" width="22.5703125" style="29" customWidth="1"/>
    <col min="3288" max="3288" width="14" style="29" customWidth="1"/>
    <col min="3289" max="3289" width="1.7109375" style="29" customWidth="1"/>
    <col min="3290" max="3534" width="11.42578125" style="29"/>
    <col min="3535" max="3535" width="4.42578125" style="29" customWidth="1"/>
    <col min="3536" max="3536" width="11.42578125" style="29"/>
    <col min="3537" max="3537" width="17.5703125" style="29" customWidth="1"/>
    <col min="3538" max="3538" width="11.5703125" style="29" customWidth="1"/>
    <col min="3539" max="3542" width="11.42578125" style="29"/>
    <col min="3543" max="3543" width="22.5703125" style="29" customWidth="1"/>
    <col min="3544" max="3544" width="14" style="29" customWidth="1"/>
    <col min="3545" max="3545" width="1.7109375" style="29" customWidth="1"/>
    <col min="3546" max="3790" width="11.42578125" style="29"/>
    <col min="3791" max="3791" width="4.42578125" style="29" customWidth="1"/>
    <col min="3792" max="3792" width="11.42578125" style="29"/>
    <col min="3793" max="3793" width="17.5703125" style="29" customWidth="1"/>
    <col min="3794" max="3794" width="11.5703125" style="29" customWidth="1"/>
    <col min="3795" max="3798" width="11.42578125" style="29"/>
    <col min="3799" max="3799" width="22.5703125" style="29" customWidth="1"/>
    <col min="3800" max="3800" width="14" style="29" customWidth="1"/>
    <col min="3801" max="3801" width="1.7109375" style="29" customWidth="1"/>
    <col min="3802" max="4046" width="11.42578125" style="29"/>
    <col min="4047" max="4047" width="4.42578125" style="29" customWidth="1"/>
    <col min="4048" max="4048" width="11.42578125" style="29"/>
    <col min="4049" max="4049" width="17.5703125" style="29" customWidth="1"/>
    <col min="4050" max="4050" width="11.5703125" style="29" customWidth="1"/>
    <col min="4051" max="4054" width="11.42578125" style="29"/>
    <col min="4055" max="4055" width="22.5703125" style="29" customWidth="1"/>
    <col min="4056" max="4056" width="14" style="29" customWidth="1"/>
    <col min="4057" max="4057" width="1.7109375" style="29" customWidth="1"/>
    <col min="4058" max="4302" width="11.42578125" style="29"/>
    <col min="4303" max="4303" width="4.42578125" style="29" customWidth="1"/>
    <col min="4304" max="4304" width="11.42578125" style="29"/>
    <col min="4305" max="4305" width="17.5703125" style="29" customWidth="1"/>
    <col min="4306" max="4306" width="11.5703125" style="29" customWidth="1"/>
    <col min="4307" max="4310" width="11.42578125" style="29"/>
    <col min="4311" max="4311" width="22.5703125" style="29" customWidth="1"/>
    <col min="4312" max="4312" width="14" style="29" customWidth="1"/>
    <col min="4313" max="4313" width="1.7109375" style="29" customWidth="1"/>
    <col min="4314" max="4558" width="11.42578125" style="29"/>
    <col min="4559" max="4559" width="4.42578125" style="29" customWidth="1"/>
    <col min="4560" max="4560" width="11.42578125" style="29"/>
    <col min="4561" max="4561" width="17.5703125" style="29" customWidth="1"/>
    <col min="4562" max="4562" width="11.5703125" style="29" customWidth="1"/>
    <col min="4563" max="4566" width="11.42578125" style="29"/>
    <col min="4567" max="4567" width="22.5703125" style="29" customWidth="1"/>
    <col min="4568" max="4568" width="14" style="29" customWidth="1"/>
    <col min="4569" max="4569" width="1.7109375" style="29" customWidth="1"/>
    <col min="4570" max="4814" width="11.42578125" style="29"/>
    <col min="4815" max="4815" width="4.42578125" style="29" customWidth="1"/>
    <col min="4816" max="4816" width="11.42578125" style="29"/>
    <col min="4817" max="4817" width="17.5703125" style="29" customWidth="1"/>
    <col min="4818" max="4818" width="11.5703125" style="29" customWidth="1"/>
    <col min="4819" max="4822" width="11.42578125" style="29"/>
    <col min="4823" max="4823" width="22.5703125" style="29" customWidth="1"/>
    <col min="4824" max="4824" width="14" style="29" customWidth="1"/>
    <col min="4825" max="4825" width="1.7109375" style="29" customWidth="1"/>
    <col min="4826" max="5070" width="11.42578125" style="29"/>
    <col min="5071" max="5071" width="4.42578125" style="29" customWidth="1"/>
    <col min="5072" max="5072" width="11.42578125" style="29"/>
    <col min="5073" max="5073" width="17.5703125" style="29" customWidth="1"/>
    <col min="5074" max="5074" width="11.5703125" style="29" customWidth="1"/>
    <col min="5075" max="5078" width="11.42578125" style="29"/>
    <col min="5079" max="5079" width="22.5703125" style="29" customWidth="1"/>
    <col min="5080" max="5080" width="14" style="29" customWidth="1"/>
    <col min="5081" max="5081" width="1.7109375" style="29" customWidth="1"/>
    <col min="5082" max="5326" width="11.42578125" style="29"/>
    <col min="5327" max="5327" width="4.42578125" style="29" customWidth="1"/>
    <col min="5328" max="5328" width="11.42578125" style="29"/>
    <col min="5329" max="5329" width="17.5703125" style="29" customWidth="1"/>
    <col min="5330" max="5330" width="11.5703125" style="29" customWidth="1"/>
    <col min="5331" max="5334" width="11.42578125" style="29"/>
    <col min="5335" max="5335" width="22.5703125" style="29" customWidth="1"/>
    <col min="5336" max="5336" width="14" style="29" customWidth="1"/>
    <col min="5337" max="5337" width="1.7109375" style="29" customWidth="1"/>
    <col min="5338" max="5582" width="11.42578125" style="29"/>
    <col min="5583" max="5583" width="4.42578125" style="29" customWidth="1"/>
    <col min="5584" max="5584" width="11.42578125" style="29"/>
    <col min="5585" max="5585" width="17.5703125" style="29" customWidth="1"/>
    <col min="5586" max="5586" width="11.5703125" style="29" customWidth="1"/>
    <col min="5587" max="5590" width="11.42578125" style="29"/>
    <col min="5591" max="5591" width="22.5703125" style="29" customWidth="1"/>
    <col min="5592" max="5592" width="14" style="29" customWidth="1"/>
    <col min="5593" max="5593" width="1.7109375" style="29" customWidth="1"/>
    <col min="5594" max="5838" width="11.42578125" style="29"/>
    <col min="5839" max="5839" width="4.42578125" style="29" customWidth="1"/>
    <col min="5840" max="5840" width="11.42578125" style="29"/>
    <col min="5841" max="5841" width="17.5703125" style="29" customWidth="1"/>
    <col min="5842" max="5842" width="11.5703125" style="29" customWidth="1"/>
    <col min="5843" max="5846" width="11.42578125" style="29"/>
    <col min="5847" max="5847" width="22.5703125" style="29" customWidth="1"/>
    <col min="5848" max="5848" width="14" style="29" customWidth="1"/>
    <col min="5849" max="5849" width="1.7109375" style="29" customWidth="1"/>
    <col min="5850" max="6094" width="11.42578125" style="29"/>
    <col min="6095" max="6095" width="4.42578125" style="29" customWidth="1"/>
    <col min="6096" max="6096" width="11.42578125" style="29"/>
    <col min="6097" max="6097" width="17.5703125" style="29" customWidth="1"/>
    <col min="6098" max="6098" width="11.5703125" style="29" customWidth="1"/>
    <col min="6099" max="6102" width="11.42578125" style="29"/>
    <col min="6103" max="6103" width="22.5703125" style="29" customWidth="1"/>
    <col min="6104" max="6104" width="14" style="29" customWidth="1"/>
    <col min="6105" max="6105" width="1.7109375" style="29" customWidth="1"/>
    <col min="6106" max="6350" width="11.42578125" style="29"/>
    <col min="6351" max="6351" width="4.42578125" style="29" customWidth="1"/>
    <col min="6352" max="6352" width="11.42578125" style="29"/>
    <col min="6353" max="6353" width="17.5703125" style="29" customWidth="1"/>
    <col min="6354" max="6354" width="11.5703125" style="29" customWidth="1"/>
    <col min="6355" max="6358" width="11.42578125" style="29"/>
    <col min="6359" max="6359" width="22.5703125" style="29" customWidth="1"/>
    <col min="6360" max="6360" width="14" style="29" customWidth="1"/>
    <col min="6361" max="6361" width="1.7109375" style="29" customWidth="1"/>
    <col min="6362" max="6606" width="11.42578125" style="29"/>
    <col min="6607" max="6607" width="4.42578125" style="29" customWidth="1"/>
    <col min="6608" max="6608" width="11.42578125" style="29"/>
    <col min="6609" max="6609" width="17.5703125" style="29" customWidth="1"/>
    <col min="6610" max="6610" width="11.5703125" style="29" customWidth="1"/>
    <col min="6611" max="6614" width="11.42578125" style="29"/>
    <col min="6615" max="6615" width="22.5703125" style="29" customWidth="1"/>
    <col min="6616" max="6616" width="14" style="29" customWidth="1"/>
    <col min="6617" max="6617" width="1.7109375" style="29" customWidth="1"/>
    <col min="6618" max="6862" width="11.42578125" style="29"/>
    <col min="6863" max="6863" width="4.42578125" style="29" customWidth="1"/>
    <col min="6864" max="6864" width="11.42578125" style="29"/>
    <col min="6865" max="6865" width="17.5703125" style="29" customWidth="1"/>
    <col min="6866" max="6866" width="11.5703125" style="29" customWidth="1"/>
    <col min="6867" max="6870" width="11.42578125" style="29"/>
    <col min="6871" max="6871" width="22.5703125" style="29" customWidth="1"/>
    <col min="6872" max="6872" width="14" style="29" customWidth="1"/>
    <col min="6873" max="6873" width="1.7109375" style="29" customWidth="1"/>
    <col min="6874" max="7118" width="11.42578125" style="29"/>
    <col min="7119" max="7119" width="4.42578125" style="29" customWidth="1"/>
    <col min="7120" max="7120" width="11.42578125" style="29"/>
    <col min="7121" max="7121" width="17.5703125" style="29" customWidth="1"/>
    <col min="7122" max="7122" width="11.5703125" style="29" customWidth="1"/>
    <col min="7123" max="7126" width="11.42578125" style="29"/>
    <col min="7127" max="7127" width="22.5703125" style="29" customWidth="1"/>
    <col min="7128" max="7128" width="14" style="29" customWidth="1"/>
    <col min="7129" max="7129" width="1.7109375" style="29" customWidth="1"/>
    <col min="7130" max="7374" width="11.42578125" style="29"/>
    <col min="7375" max="7375" width="4.42578125" style="29" customWidth="1"/>
    <col min="7376" max="7376" width="11.42578125" style="29"/>
    <col min="7377" max="7377" width="17.5703125" style="29" customWidth="1"/>
    <col min="7378" max="7378" width="11.5703125" style="29" customWidth="1"/>
    <col min="7379" max="7382" width="11.42578125" style="29"/>
    <col min="7383" max="7383" width="22.5703125" style="29" customWidth="1"/>
    <col min="7384" max="7384" width="14" style="29" customWidth="1"/>
    <col min="7385" max="7385" width="1.7109375" style="29" customWidth="1"/>
    <col min="7386" max="7630" width="11.42578125" style="29"/>
    <col min="7631" max="7631" width="4.42578125" style="29" customWidth="1"/>
    <col min="7632" max="7632" width="11.42578125" style="29"/>
    <col min="7633" max="7633" width="17.5703125" style="29" customWidth="1"/>
    <col min="7634" max="7634" width="11.5703125" style="29" customWidth="1"/>
    <col min="7635" max="7638" width="11.42578125" style="29"/>
    <col min="7639" max="7639" width="22.5703125" style="29" customWidth="1"/>
    <col min="7640" max="7640" width="14" style="29" customWidth="1"/>
    <col min="7641" max="7641" width="1.7109375" style="29" customWidth="1"/>
    <col min="7642" max="7886" width="11.42578125" style="29"/>
    <col min="7887" max="7887" width="4.42578125" style="29" customWidth="1"/>
    <col min="7888" max="7888" width="11.42578125" style="29"/>
    <col min="7889" max="7889" width="17.5703125" style="29" customWidth="1"/>
    <col min="7890" max="7890" width="11.5703125" style="29" customWidth="1"/>
    <col min="7891" max="7894" width="11.42578125" style="29"/>
    <col min="7895" max="7895" width="22.5703125" style="29" customWidth="1"/>
    <col min="7896" max="7896" width="14" style="29" customWidth="1"/>
    <col min="7897" max="7897" width="1.7109375" style="29" customWidth="1"/>
    <col min="7898" max="8142" width="11.42578125" style="29"/>
    <col min="8143" max="8143" width="4.42578125" style="29" customWidth="1"/>
    <col min="8144" max="8144" width="11.42578125" style="29"/>
    <col min="8145" max="8145" width="17.5703125" style="29" customWidth="1"/>
    <col min="8146" max="8146" width="11.5703125" style="29" customWidth="1"/>
    <col min="8147" max="8150" width="11.42578125" style="29"/>
    <col min="8151" max="8151" width="22.5703125" style="29" customWidth="1"/>
    <col min="8152" max="8152" width="14" style="29" customWidth="1"/>
    <col min="8153" max="8153" width="1.7109375" style="29" customWidth="1"/>
    <col min="8154" max="8398" width="11.42578125" style="29"/>
    <col min="8399" max="8399" width="4.42578125" style="29" customWidth="1"/>
    <col min="8400" max="8400" width="11.42578125" style="29"/>
    <col min="8401" max="8401" width="17.5703125" style="29" customWidth="1"/>
    <col min="8402" max="8402" width="11.5703125" style="29" customWidth="1"/>
    <col min="8403" max="8406" width="11.42578125" style="29"/>
    <col min="8407" max="8407" width="22.5703125" style="29" customWidth="1"/>
    <col min="8408" max="8408" width="14" style="29" customWidth="1"/>
    <col min="8409" max="8409" width="1.7109375" style="29" customWidth="1"/>
    <col min="8410" max="8654" width="11.42578125" style="29"/>
    <col min="8655" max="8655" width="4.42578125" style="29" customWidth="1"/>
    <col min="8656" max="8656" width="11.42578125" style="29"/>
    <col min="8657" max="8657" width="17.5703125" style="29" customWidth="1"/>
    <col min="8658" max="8658" width="11.5703125" style="29" customWidth="1"/>
    <col min="8659" max="8662" width="11.42578125" style="29"/>
    <col min="8663" max="8663" width="22.5703125" style="29" customWidth="1"/>
    <col min="8664" max="8664" width="14" style="29" customWidth="1"/>
    <col min="8665" max="8665" width="1.7109375" style="29" customWidth="1"/>
    <col min="8666" max="8910" width="11.42578125" style="29"/>
    <col min="8911" max="8911" width="4.42578125" style="29" customWidth="1"/>
    <col min="8912" max="8912" width="11.42578125" style="29"/>
    <col min="8913" max="8913" width="17.5703125" style="29" customWidth="1"/>
    <col min="8914" max="8914" width="11.5703125" style="29" customWidth="1"/>
    <col min="8915" max="8918" width="11.42578125" style="29"/>
    <col min="8919" max="8919" width="22.5703125" style="29" customWidth="1"/>
    <col min="8920" max="8920" width="14" style="29" customWidth="1"/>
    <col min="8921" max="8921" width="1.7109375" style="29" customWidth="1"/>
    <col min="8922" max="9166" width="11.42578125" style="29"/>
    <col min="9167" max="9167" width="4.42578125" style="29" customWidth="1"/>
    <col min="9168" max="9168" width="11.42578125" style="29"/>
    <col min="9169" max="9169" width="17.5703125" style="29" customWidth="1"/>
    <col min="9170" max="9170" width="11.5703125" style="29" customWidth="1"/>
    <col min="9171" max="9174" width="11.42578125" style="29"/>
    <col min="9175" max="9175" width="22.5703125" style="29" customWidth="1"/>
    <col min="9176" max="9176" width="14" style="29" customWidth="1"/>
    <col min="9177" max="9177" width="1.7109375" style="29" customWidth="1"/>
    <col min="9178" max="9422" width="11.42578125" style="29"/>
    <col min="9423" max="9423" width="4.42578125" style="29" customWidth="1"/>
    <col min="9424" max="9424" width="11.42578125" style="29"/>
    <col min="9425" max="9425" width="17.5703125" style="29" customWidth="1"/>
    <col min="9426" max="9426" width="11.5703125" style="29" customWidth="1"/>
    <col min="9427" max="9430" width="11.42578125" style="29"/>
    <col min="9431" max="9431" width="22.5703125" style="29" customWidth="1"/>
    <col min="9432" max="9432" width="14" style="29" customWidth="1"/>
    <col min="9433" max="9433" width="1.7109375" style="29" customWidth="1"/>
    <col min="9434" max="9678" width="11.42578125" style="29"/>
    <col min="9679" max="9679" width="4.42578125" style="29" customWidth="1"/>
    <col min="9680" max="9680" width="11.42578125" style="29"/>
    <col min="9681" max="9681" width="17.5703125" style="29" customWidth="1"/>
    <col min="9682" max="9682" width="11.5703125" style="29" customWidth="1"/>
    <col min="9683" max="9686" width="11.42578125" style="29"/>
    <col min="9687" max="9687" width="22.5703125" style="29" customWidth="1"/>
    <col min="9688" max="9688" width="14" style="29" customWidth="1"/>
    <col min="9689" max="9689" width="1.7109375" style="29" customWidth="1"/>
    <col min="9690" max="9934" width="11.42578125" style="29"/>
    <col min="9935" max="9935" width="4.42578125" style="29" customWidth="1"/>
    <col min="9936" max="9936" width="11.42578125" style="29"/>
    <col min="9937" max="9937" width="17.5703125" style="29" customWidth="1"/>
    <col min="9938" max="9938" width="11.5703125" style="29" customWidth="1"/>
    <col min="9939" max="9942" width="11.42578125" style="29"/>
    <col min="9943" max="9943" width="22.5703125" style="29" customWidth="1"/>
    <col min="9944" max="9944" width="14" style="29" customWidth="1"/>
    <col min="9945" max="9945" width="1.7109375" style="29" customWidth="1"/>
    <col min="9946" max="10190" width="11.42578125" style="29"/>
    <col min="10191" max="10191" width="4.42578125" style="29" customWidth="1"/>
    <col min="10192" max="10192" width="11.42578125" style="29"/>
    <col min="10193" max="10193" width="17.5703125" style="29" customWidth="1"/>
    <col min="10194" max="10194" width="11.5703125" style="29" customWidth="1"/>
    <col min="10195" max="10198" width="11.42578125" style="29"/>
    <col min="10199" max="10199" width="22.5703125" style="29" customWidth="1"/>
    <col min="10200" max="10200" width="14" style="29" customWidth="1"/>
    <col min="10201" max="10201" width="1.7109375" style="29" customWidth="1"/>
    <col min="10202" max="10446" width="11.42578125" style="29"/>
    <col min="10447" max="10447" width="4.42578125" style="29" customWidth="1"/>
    <col min="10448" max="10448" width="11.42578125" style="29"/>
    <col min="10449" max="10449" width="17.5703125" style="29" customWidth="1"/>
    <col min="10450" max="10450" width="11.5703125" style="29" customWidth="1"/>
    <col min="10451" max="10454" width="11.42578125" style="29"/>
    <col min="10455" max="10455" width="22.5703125" style="29" customWidth="1"/>
    <col min="10456" max="10456" width="14" style="29" customWidth="1"/>
    <col min="10457" max="10457" width="1.7109375" style="29" customWidth="1"/>
    <col min="10458" max="10702" width="11.42578125" style="29"/>
    <col min="10703" max="10703" width="4.42578125" style="29" customWidth="1"/>
    <col min="10704" max="10704" width="11.42578125" style="29"/>
    <col min="10705" max="10705" width="17.5703125" style="29" customWidth="1"/>
    <col min="10706" max="10706" width="11.5703125" style="29" customWidth="1"/>
    <col min="10707" max="10710" width="11.42578125" style="29"/>
    <col min="10711" max="10711" width="22.5703125" style="29" customWidth="1"/>
    <col min="10712" max="10712" width="14" style="29" customWidth="1"/>
    <col min="10713" max="10713" width="1.7109375" style="29" customWidth="1"/>
    <col min="10714" max="10958" width="11.42578125" style="29"/>
    <col min="10959" max="10959" width="4.42578125" style="29" customWidth="1"/>
    <col min="10960" max="10960" width="11.42578125" style="29"/>
    <col min="10961" max="10961" width="17.5703125" style="29" customWidth="1"/>
    <col min="10962" max="10962" width="11.5703125" style="29" customWidth="1"/>
    <col min="10963" max="10966" width="11.42578125" style="29"/>
    <col min="10967" max="10967" width="22.5703125" style="29" customWidth="1"/>
    <col min="10968" max="10968" width="14" style="29" customWidth="1"/>
    <col min="10969" max="10969" width="1.7109375" style="29" customWidth="1"/>
    <col min="10970" max="11214" width="11.42578125" style="29"/>
    <col min="11215" max="11215" width="4.42578125" style="29" customWidth="1"/>
    <col min="11216" max="11216" width="11.42578125" style="29"/>
    <col min="11217" max="11217" width="17.5703125" style="29" customWidth="1"/>
    <col min="11218" max="11218" width="11.5703125" style="29" customWidth="1"/>
    <col min="11219" max="11222" width="11.42578125" style="29"/>
    <col min="11223" max="11223" width="22.5703125" style="29" customWidth="1"/>
    <col min="11224" max="11224" width="14" style="29" customWidth="1"/>
    <col min="11225" max="11225" width="1.7109375" style="29" customWidth="1"/>
    <col min="11226" max="11470" width="11.42578125" style="29"/>
    <col min="11471" max="11471" width="4.42578125" style="29" customWidth="1"/>
    <col min="11472" max="11472" width="11.42578125" style="29"/>
    <col min="11473" max="11473" width="17.5703125" style="29" customWidth="1"/>
    <col min="11474" max="11474" width="11.5703125" style="29" customWidth="1"/>
    <col min="11475" max="11478" width="11.42578125" style="29"/>
    <col min="11479" max="11479" width="22.5703125" style="29" customWidth="1"/>
    <col min="11480" max="11480" width="14" style="29" customWidth="1"/>
    <col min="11481" max="11481" width="1.7109375" style="29" customWidth="1"/>
    <col min="11482" max="11726" width="11.42578125" style="29"/>
    <col min="11727" max="11727" width="4.42578125" style="29" customWidth="1"/>
    <col min="11728" max="11728" width="11.42578125" style="29"/>
    <col min="11729" max="11729" width="17.5703125" style="29" customWidth="1"/>
    <col min="11730" max="11730" width="11.5703125" style="29" customWidth="1"/>
    <col min="11731" max="11734" width="11.42578125" style="29"/>
    <col min="11735" max="11735" width="22.5703125" style="29" customWidth="1"/>
    <col min="11736" max="11736" width="14" style="29" customWidth="1"/>
    <col min="11737" max="11737" width="1.7109375" style="29" customWidth="1"/>
    <col min="11738" max="11982" width="11.42578125" style="29"/>
    <col min="11983" max="11983" width="4.42578125" style="29" customWidth="1"/>
    <col min="11984" max="11984" width="11.42578125" style="29"/>
    <col min="11985" max="11985" width="17.5703125" style="29" customWidth="1"/>
    <col min="11986" max="11986" width="11.5703125" style="29" customWidth="1"/>
    <col min="11987" max="11990" width="11.42578125" style="29"/>
    <col min="11991" max="11991" width="22.5703125" style="29" customWidth="1"/>
    <col min="11992" max="11992" width="14" style="29" customWidth="1"/>
    <col min="11993" max="11993" width="1.7109375" style="29" customWidth="1"/>
    <col min="11994" max="12238" width="11.42578125" style="29"/>
    <col min="12239" max="12239" width="4.42578125" style="29" customWidth="1"/>
    <col min="12240" max="12240" width="11.42578125" style="29"/>
    <col min="12241" max="12241" width="17.5703125" style="29" customWidth="1"/>
    <col min="12242" max="12242" width="11.5703125" style="29" customWidth="1"/>
    <col min="12243" max="12246" width="11.42578125" style="29"/>
    <col min="12247" max="12247" width="22.5703125" style="29" customWidth="1"/>
    <col min="12248" max="12248" width="14" style="29" customWidth="1"/>
    <col min="12249" max="12249" width="1.7109375" style="29" customWidth="1"/>
    <col min="12250" max="12494" width="11.42578125" style="29"/>
    <col min="12495" max="12495" width="4.42578125" style="29" customWidth="1"/>
    <col min="12496" max="12496" width="11.42578125" style="29"/>
    <col min="12497" max="12497" width="17.5703125" style="29" customWidth="1"/>
    <col min="12498" max="12498" width="11.5703125" style="29" customWidth="1"/>
    <col min="12499" max="12502" width="11.42578125" style="29"/>
    <col min="12503" max="12503" width="22.5703125" style="29" customWidth="1"/>
    <col min="12504" max="12504" width="14" style="29" customWidth="1"/>
    <col min="12505" max="12505" width="1.7109375" style="29" customWidth="1"/>
    <col min="12506" max="12750" width="11.42578125" style="29"/>
    <col min="12751" max="12751" width="4.42578125" style="29" customWidth="1"/>
    <col min="12752" max="12752" width="11.42578125" style="29"/>
    <col min="12753" max="12753" width="17.5703125" style="29" customWidth="1"/>
    <col min="12754" max="12754" width="11.5703125" style="29" customWidth="1"/>
    <col min="12755" max="12758" width="11.42578125" style="29"/>
    <col min="12759" max="12759" width="22.5703125" style="29" customWidth="1"/>
    <col min="12760" max="12760" width="14" style="29" customWidth="1"/>
    <col min="12761" max="12761" width="1.7109375" style="29" customWidth="1"/>
    <col min="12762" max="13006" width="11.42578125" style="29"/>
    <col min="13007" max="13007" width="4.42578125" style="29" customWidth="1"/>
    <col min="13008" max="13008" width="11.42578125" style="29"/>
    <col min="13009" max="13009" width="17.5703125" style="29" customWidth="1"/>
    <col min="13010" max="13010" width="11.5703125" style="29" customWidth="1"/>
    <col min="13011" max="13014" width="11.42578125" style="29"/>
    <col min="13015" max="13015" width="22.5703125" style="29" customWidth="1"/>
    <col min="13016" max="13016" width="14" style="29" customWidth="1"/>
    <col min="13017" max="13017" width="1.7109375" style="29" customWidth="1"/>
    <col min="13018" max="13262" width="11.42578125" style="29"/>
    <col min="13263" max="13263" width="4.42578125" style="29" customWidth="1"/>
    <col min="13264" max="13264" width="11.42578125" style="29"/>
    <col min="13265" max="13265" width="17.5703125" style="29" customWidth="1"/>
    <col min="13266" max="13266" width="11.5703125" style="29" customWidth="1"/>
    <col min="13267" max="13270" width="11.42578125" style="29"/>
    <col min="13271" max="13271" width="22.5703125" style="29" customWidth="1"/>
    <col min="13272" max="13272" width="14" style="29" customWidth="1"/>
    <col min="13273" max="13273" width="1.7109375" style="29" customWidth="1"/>
    <col min="13274" max="13518" width="11.42578125" style="29"/>
    <col min="13519" max="13519" width="4.42578125" style="29" customWidth="1"/>
    <col min="13520" max="13520" width="11.42578125" style="29"/>
    <col min="13521" max="13521" width="17.5703125" style="29" customWidth="1"/>
    <col min="13522" max="13522" width="11.5703125" style="29" customWidth="1"/>
    <col min="13523" max="13526" width="11.42578125" style="29"/>
    <col min="13527" max="13527" width="22.5703125" style="29" customWidth="1"/>
    <col min="13528" max="13528" width="14" style="29" customWidth="1"/>
    <col min="13529" max="13529" width="1.7109375" style="29" customWidth="1"/>
    <col min="13530" max="13774" width="11.42578125" style="29"/>
    <col min="13775" max="13775" width="4.42578125" style="29" customWidth="1"/>
    <col min="13776" max="13776" width="11.42578125" style="29"/>
    <col min="13777" max="13777" width="17.5703125" style="29" customWidth="1"/>
    <col min="13778" max="13778" width="11.5703125" style="29" customWidth="1"/>
    <col min="13779" max="13782" width="11.42578125" style="29"/>
    <col min="13783" max="13783" width="22.5703125" style="29" customWidth="1"/>
    <col min="13784" max="13784" width="14" style="29" customWidth="1"/>
    <col min="13785" max="13785" width="1.7109375" style="29" customWidth="1"/>
    <col min="13786" max="14030" width="11.42578125" style="29"/>
    <col min="14031" max="14031" width="4.42578125" style="29" customWidth="1"/>
    <col min="14032" max="14032" width="11.42578125" style="29"/>
    <col min="14033" max="14033" width="17.5703125" style="29" customWidth="1"/>
    <col min="14034" max="14034" width="11.5703125" style="29" customWidth="1"/>
    <col min="14035" max="14038" width="11.42578125" style="29"/>
    <col min="14039" max="14039" width="22.5703125" style="29" customWidth="1"/>
    <col min="14040" max="14040" width="14" style="29" customWidth="1"/>
    <col min="14041" max="14041" width="1.7109375" style="29" customWidth="1"/>
    <col min="14042" max="14286" width="11.42578125" style="29"/>
    <col min="14287" max="14287" width="4.42578125" style="29" customWidth="1"/>
    <col min="14288" max="14288" width="11.42578125" style="29"/>
    <col min="14289" max="14289" width="17.5703125" style="29" customWidth="1"/>
    <col min="14290" max="14290" width="11.5703125" style="29" customWidth="1"/>
    <col min="14291" max="14294" width="11.42578125" style="29"/>
    <col min="14295" max="14295" width="22.5703125" style="29" customWidth="1"/>
    <col min="14296" max="14296" width="14" style="29" customWidth="1"/>
    <col min="14297" max="14297" width="1.7109375" style="29" customWidth="1"/>
    <col min="14298" max="14542" width="11.42578125" style="29"/>
    <col min="14543" max="14543" width="4.42578125" style="29" customWidth="1"/>
    <col min="14544" max="14544" width="11.42578125" style="29"/>
    <col min="14545" max="14545" width="17.5703125" style="29" customWidth="1"/>
    <col min="14546" max="14546" width="11.5703125" style="29" customWidth="1"/>
    <col min="14547" max="14550" width="11.42578125" style="29"/>
    <col min="14551" max="14551" width="22.5703125" style="29" customWidth="1"/>
    <col min="14552" max="14552" width="14" style="29" customWidth="1"/>
    <col min="14553" max="14553" width="1.7109375" style="29" customWidth="1"/>
    <col min="14554" max="14798" width="11.42578125" style="29"/>
    <col min="14799" max="14799" width="4.42578125" style="29" customWidth="1"/>
    <col min="14800" max="14800" width="11.42578125" style="29"/>
    <col min="14801" max="14801" width="17.5703125" style="29" customWidth="1"/>
    <col min="14802" max="14802" width="11.5703125" style="29" customWidth="1"/>
    <col min="14803" max="14806" width="11.42578125" style="29"/>
    <col min="14807" max="14807" width="22.5703125" style="29" customWidth="1"/>
    <col min="14808" max="14808" width="14" style="29" customWidth="1"/>
    <col min="14809" max="14809" width="1.7109375" style="29" customWidth="1"/>
    <col min="14810" max="15054" width="11.42578125" style="29"/>
    <col min="15055" max="15055" width="4.42578125" style="29" customWidth="1"/>
    <col min="15056" max="15056" width="11.42578125" style="29"/>
    <col min="15057" max="15057" width="17.5703125" style="29" customWidth="1"/>
    <col min="15058" max="15058" width="11.5703125" style="29" customWidth="1"/>
    <col min="15059" max="15062" width="11.42578125" style="29"/>
    <col min="15063" max="15063" width="22.5703125" style="29" customWidth="1"/>
    <col min="15064" max="15064" width="14" style="29" customWidth="1"/>
    <col min="15065" max="15065" width="1.7109375" style="29" customWidth="1"/>
    <col min="15066" max="15310" width="11.42578125" style="29"/>
    <col min="15311" max="15311" width="4.42578125" style="29" customWidth="1"/>
    <col min="15312" max="15312" width="11.42578125" style="29"/>
    <col min="15313" max="15313" width="17.5703125" style="29" customWidth="1"/>
    <col min="15314" max="15314" width="11.5703125" style="29" customWidth="1"/>
    <col min="15315" max="15318" width="11.42578125" style="29"/>
    <col min="15319" max="15319" width="22.5703125" style="29" customWidth="1"/>
    <col min="15320" max="15320" width="14" style="29" customWidth="1"/>
    <col min="15321" max="15321" width="1.7109375" style="29" customWidth="1"/>
    <col min="15322" max="15566" width="11.42578125" style="29"/>
    <col min="15567" max="15567" width="4.42578125" style="29" customWidth="1"/>
    <col min="15568" max="15568" width="11.42578125" style="29"/>
    <col min="15569" max="15569" width="17.5703125" style="29" customWidth="1"/>
    <col min="15570" max="15570" width="11.5703125" style="29" customWidth="1"/>
    <col min="15571" max="15574" width="11.42578125" style="29"/>
    <col min="15575" max="15575" width="22.5703125" style="29" customWidth="1"/>
    <col min="15576" max="15576" width="14" style="29" customWidth="1"/>
    <col min="15577" max="15577" width="1.7109375" style="29" customWidth="1"/>
    <col min="15578" max="15822" width="11.42578125" style="29"/>
    <col min="15823" max="15823" width="4.42578125" style="29" customWidth="1"/>
    <col min="15824" max="15824" width="11.42578125" style="29"/>
    <col min="15825" max="15825" width="17.5703125" style="29" customWidth="1"/>
    <col min="15826" max="15826" width="11.5703125" style="29" customWidth="1"/>
    <col min="15827" max="15830" width="11.42578125" style="29"/>
    <col min="15831" max="15831" width="22.5703125" style="29" customWidth="1"/>
    <col min="15832" max="15832" width="14" style="29" customWidth="1"/>
    <col min="15833" max="15833" width="1.7109375" style="29" customWidth="1"/>
    <col min="15834" max="16078" width="11.42578125" style="29"/>
    <col min="16079" max="16079" width="4.42578125" style="29" customWidth="1"/>
    <col min="16080" max="16080" width="11.42578125" style="29"/>
    <col min="16081" max="16081" width="17.5703125" style="29" customWidth="1"/>
    <col min="16082" max="16082" width="11.5703125" style="29" customWidth="1"/>
    <col min="16083" max="16086" width="11.42578125" style="29"/>
    <col min="16087" max="16087" width="22.5703125" style="29" customWidth="1"/>
    <col min="16088" max="16088" width="14" style="29" customWidth="1"/>
    <col min="16089" max="16089" width="1.7109375" style="29" customWidth="1"/>
    <col min="16090" max="16384" width="11.42578125" style="29"/>
  </cols>
  <sheetData>
    <row r="1" spans="2:10" ht="6" customHeight="1" thickBot="1" x14ac:dyDescent="0.25"/>
    <row r="2" spans="2:10" ht="19.5" customHeight="1" x14ac:dyDescent="0.2">
      <c r="B2" s="30"/>
      <c r="C2" s="31"/>
      <c r="D2" s="32" t="s">
        <v>105</v>
      </c>
      <c r="E2" s="33"/>
      <c r="F2" s="33"/>
      <c r="G2" s="33"/>
      <c r="H2" s="33"/>
      <c r="I2" s="34"/>
      <c r="J2" s="35" t="s">
        <v>106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107</v>
      </c>
      <c r="E4" s="33"/>
      <c r="F4" s="33"/>
      <c r="G4" s="33"/>
      <c r="H4" s="33"/>
      <c r="I4" s="34"/>
      <c r="J4" s="35" t="s">
        <v>108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50" t="s">
        <v>134</v>
      </c>
      <c r="E10" s="51"/>
      <c r="H10" s="52"/>
      <c r="J10" s="49"/>
    </row>
    <row r="11" spans="2:10" x14ac:dyDescent="0.2">
      <c r="B11" s="48"/>
      <c r="J11" s="49"/>
    </row>
    <row r="12" spans="2:10" x14ac:dyDescent="0.2">
      <c r="B12" s="48"/>
      <c r="C12" s="50" t="s">
        <v>109</v>
      </c>
      <c r="J12" s="49"/>
    </row>
    <row r="13" spans="2:10" x14ac:dyDescent="0.2">
      <c r="B13" s="48"/>
      <c r="C13" s="50" t="s">
        <v>110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135</v>
      </c>
      <c r="J15" s="49"/>
    </row>
    <row r="16" spans="2:10" x14ac:dyDescent="0.2">
      <c r="B16" s="48"/>
      <c r="C16" s="53"/>
      <c r="J16" s="49"/>
    </row>
    <row r="17" spans="2:10" x14ac:dyDescent="0.2">
      <c r="B17" s="48"/>
      <c r="C17" s="29" t="s">
        <v>111</v>
      </c>
      <c r="D17" s="51"/>
      <c r="H17" s="54" t="s">
        <v>112</v>
      </c>
      <c r="I17" s="54" t="s">
        <v>113</v>
      </c>
      <c r="J17" s="49"/>
    </row>
    <row r="18" spans="2:10" x14ac:dyDescent="0.2">
      <c r="B18" s="48"/>
      <c r="C18" s="50" t="s">
        <v>114</v>
      </c>
      <c r="D18" s="50"/>
      <c r="E18" s="50"/>
      <c r="F18" s="50"/>
      <c r="H18" s="55">
        <v>12</v>
      </c>
      <c r="I18" s="56">
        <v>20378589</v>
      </c>
      <c r="J18" s="49"/>
    </row>
    <row r="19" spans="2:10" x14ac:dyDescent="0.2">
      <c r="B19" s="48"/>
      <c r="C19" s="29" t="s">
        <v>115</v>
      </c>
      <c r="H19" s="57">
        <v>1</v>
      </c>
      <c r="I19" s="58">
        <v>353724</v>
      </c>
      <c r="J19" s="49"/>
    </row>
    <row r="20" spans="2:10" x14ac:dyDescent="0.2">
      <c r="B20" s="48"/>
      <c r="C20" s="29" t="s">
        <v>116</v>
      </c>
      <c r="H20" s="57">
        <v>5</v>
      </c>
      <c r="I20" s="58">
        <v>18361592</v>
      </c>
      <c r="J20" s="49"/>
    </row>
    <row r="21" spans="2:10" x14ac:dyDescent="0.2">
      <c r="B21" s="48"/>
      <c r="C21" s="29" t="s">
        <v>117</v>
      </c>
      <c r="H21" s="57">
        <v>0</v>
      </c>
      <c r="I21" s="59">
        <v>0</v>
      </c>
      <c r="J21" s="49"/>
    </row>
    <row r="22" spans="2:10" x14ac:dyDescent="0.2">
      <c r="B22" s="48"/>
      <c r="C22" s="29" t="s">
        <v>63</v>
      </c>
      <c r="H22" s="57">
        <v>2</v>
      </c>
      <c r="I22" s="58">
        <v>1123653</v>
      </c>
      <c r="J22" s="49"/>
    </row>
    <row r="23" spans="2:10" ht="13.5" thickBot="1" x14ac:dyDescent="0.25">
      <c r="B23" s="48"/>
      <c r="C23" s="29" t="s">
        <v>118</v>
      </c>
      <c r="H23" s="60">
        <v>0</v>
      </c>
      <c r="I23" s="61">
        <v>0</v>
      </c>
      <c r="J23" s="49"/>
    </row>
    <row r="24" spans="2:10" x14ac:dyDescent="0.2">
      <c r="B24" s="48"/>
      <c r="C24" s="50" t="s">
        <v>119</v>
      </c>
      <c r="D24" s="50"/>
      <c r="E24" s="50"/>
      <c r="F24" s="50"/>
      <c r="H24" s="55">
        <f>H19+H20+H21+H22+H23</f>
        <v>8</v>
      </c>
      <c r="I24" s="62">
        <f>I19+I20+I21+I22+I23</f>
        <v>19838969</v>
      </c>
      <c r="J24" s="49"/>
    </row>
    <row r="25" spans="2:10" x14ac:dyDescent="0.2">
      <c r="B25" s="48"/>
      <c r="C25" s="29" t="s">
        <v>120</v>
      </c>
      <c r="H25" s="57">
        <v>2</v>
      </c>
      <c r="I25" s="58">
        <v>378020</v>
      </c>
      <c r="J25" s="49"/>
    </row>
    <row r="26" spans="2:10" ht="13.5" thickBot="1" x14ac:dyDescent="0.25">
      <c r="B26" s="48"/>
      <c r="C26" s="29" t="s">
        <v>121</v>
      </c>
      <c r="H26" s="60">
        <v>0</v>
      </c>
      <c r="I26" s="61">
        <v>0</v>
      </c>
      <c r="J26" s="49"/>
    </row>
    <row r="27" spans="2:10" x14ac:dyDescent="0.2">
      <c r="B27" s="48"/>
      <c r="C27" s="50" t="s">
        <v>122</v>
      </c>
      <c r="D27" s="50"/>
      <c r="E27" s="50"/>
      <c r="F27" s="50"/>
      <c r="H27" s="55">
        <f>H25+H26</f>
        <v>2</v>
      </c>
      <c r="I27" s="62">
        <f>I25+I26</f>
        <v>378020</v>
      </c>
      <c r="J27" s="49"/>
    </row>
    <row r="28" spans="2:10" ht="13.5" thickBot="1" x14ac:dyDescent="0.25">
      <c r="B28" s="48"/>
      <c r="C28" s="29" t="s">
        <v>123</v>
      </c>
      <c r="D28" s="50"/>
      <c r="E28" s="50"/>
      <c r="F28" s="50"/>
      <c r="H28" s="60">
        <v>2</v>
      </c>
      <c r="I28" s="61">
        <v>161600</v>
      </c>
      <c r="J28" s="49"/>
    </row>
    <row r="29" spans="2:10" x14ac:dyDescent="0.2">
      <c r="B29" s="48"/>
      <c r="C29" s="50" t="s">
        <v>124</v>
      </c>
      <c r="D29" s="50"/>
      <c r="E29" s="50"/>
      <c r="F29" s="50"/>
      <c r="H29" s="57">
        <f>H28</f>
        <v>2</v>
      </c>
      <c r="I29" s="58">
        <f>I28</f>
        <v>161600</v>
      </c>
      <c r="J29" s="49"/>
    </row>
    <row r="30" spans="2:10" x14ac:dyDescent="0.2">
      <c r="B30" s="48"/>
      <c r="C30" s="50"/>
      <c r="D30" s="50"/>
      <c r="E30" s="50"/>
      <c r="F30" s="50"/>
      <c r="H30" s="63"/>
      <c r="I30" s="62"/>
      <c r="J30" s="49"/>
    </row>
    <row r="31" spans="2:10" ht="13.5" thickBot="1" x14ac:dyDescent="0.25">
      <c r="B31" s="48"/>
      <c r="C31" s="50" t="s">
        <v>125</v>
      </c>
      <c r="D31" s="50"/>
      <c r="H31" s="64">
        <f>H24+H27+H29</f>
        <v>12</v>
      </c>
      <c r="I31" s="65">
        <f>I24+I27+I29</f>
        <v>20378589</v>
      </c>
      <c r="J31" s="49"/>
    </row>
    <row r="32" spans="2:10" ht="13.5" thickTop="1" x14ac:dyDescent="0.2">
      <c r="B32" s="48"/>
      <c r="C32" s="50"/>
      <c r="D32" s="50"/>
      <c r="H32" s="66"/>
      <c r="I32" s="58"/>
      <c r="J32" s="49"/>
    </row>
    <row r="33" spans="2:10" x14ac:dyDescent="0.2">
      <c r="B33" s="48"/>
      <c r="G33" s="66"/>
      <c r="H33" s="66"/>
      <c r="I33" s="66"/>
      <c r="J33" s="49"/>
    </row>
    <row r="34" spans="2:10" x14ac:dyDescent="0.2">
      <c r="B34" s="48"/>
      <c r="G34" s="66"/>
      <c r="H34" s="66"/>
      <c r="I34" s="66"/>
      <c r="J34" s="49"/>
    </row>
    <row r="35" spans="2:10" x14ac:dyDescent="0.2">
      <c r="B35" s="48"/>
      <c r="G35" s="66"/>
      <c r="H35" s="66"/>
      <c r="I35" s="66"/>
      <c r="J35" s="49"/>
    </row>
    <row r="36" spans="2:10" ht="13.5" thickBot="1" x14ac:dyDescent="0.25">
      <c r="B36" s="48"/>
      <c r="C36" s="67" t="s">
        <v>126</v>
      </c>
      <c r="D36" s="67"/>
      <c r="G36" s="68" t="s">
        <v>127</v>
      </c>
      <c r="H36" s="67"/>
      <c r="I36" s="66"/>
      <c r="J36" s="49"/>
    </row>
    <row r="37" spans="2:10" ht="4.5" customHeight="1" x14ac:dyDescent="0.2">
      <c r="B37" s="48"/>
      <c r="C37" s="66"/>
      <c r="D37" s="66"/>
      <c r="G37" s="66"/>
      <c r="H37" s="66"/>
      <c r="I37" s="66"/>
      <c r="J37" s="49"/>
    </row>
    <row r="38" spans="2:10" x14ac:dyDescent="0.2">
      <c r="B38" s="48"/>
      <c r="C38" s="50" t="s">
        <v>128</v>
      </c>
      <c r="G38" s="69" t="s">
        <v>129</v>
      </c>
      <c r="H38" s="66"/>
      <c r="I38" s="66"/>
      <c r="J38" s="49"/>
    </row>
    <row r="39" spans="2:10" x14ac:dyDescent="0.2">
      <c r="B39" s="48"/>
      <c r="G39" s="66"/>
      <c r="H39" s="66"/>
      <c r="I39" s="66"/>
      <c r="J39" s="49"/>
    </row>
    <row r="40" spans="2:10" ht="18.75" customHeight="1" thickBot="1" x14ac:dyDescent="0.25">
      <c r="B40" s="70"/>
      <c r="C40" s="71"/>
      <c r="D40" s="71"/>
      <c r="E40" s="71"/>
      <c r="F40" s="71"/>
      <c r="G40" s="67"/>
      <c r="H40" s="67"/>
      <c r="I40" s="67"/>
      <c r="J40" s="72"/>
    </row>
  </sheetData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 JUNIO-2023</vt:lpstr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Natalia Elena Granados Oviedo</cp:lastModifiedBy>
  <dcterms:created xsi:type="dcterms:W3CDTF">2023-10-05T21:18:34Z</dcterms:created>
  <dcterms:modified xsi:type="dcterms:W3CDTF">2023-10-17T20:38:03Z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22.1.6.0</vt:lpwstr>
  </property>
</Properties>
</file>