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00170915 CENTRO DE NEUROREABILITACION SURGIR\"/>
    </mc:Choice>
  </mc:AlternateContent>
  <bookViews>
    <workbookView xWindow="0" yWindow="0" windowWidth="20460" windowHeight="7005" activeTab="1"/>
  </bookViews>
  <sheets>
    <sheet name="INFO IPS" sheetId="1" r:id="rId1"/>
    <sheet name="ESTADO DE CADA FACTURA" sheetId="4" r:id="rId2"/>
    <sheet name="FOR-CSA-018" sheetId="3" r:id="rId3"/>
  </sheets>
  <definedNames>
    <definedName name="_xlnm._FilterDatabase" localSheetId="1" hidden="1">'ESTADO DE CADA FACTURA'!$A$2:$Q$8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4" l="1"/>
  <c r="J1" i="4"/>
  <c r="I1" i="4"/>
  <c r="I29" i="3"/>
  <c r="H29" i="3"/>
  <c r="I27" i="3"/>
  <c r="H27" i="3"/>
  <c r="I24" i="3"/>
  <c r="H24" i="3"/>
  <c r="H31" i="3" l="1"/>
  <c r="I31" i="3"/>
  <c r="H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<sst xmlns="http://schemas.openxmlformats.org/spreadsheetml/2006/main" count="116" uniqueCount="73">
  <si>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</si>
  <si>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</si>
  <si>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</si>
  <si>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</si>
  <si>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</si>
  <si>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</si>
  <si>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</si>
  <si>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</si>
  <si>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</si>
  <si>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</si>
  <si>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</si>
  <si>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NEUROREHABILITACION SURGIR SAS</t>
  </si>
  <si>
    <t>GP</t>
  </si>
  <si>
    <t>EVENTO</t>
  </si>
  <si>
    <t>CALI</t>
  </si>
  <si>
    <t>SERVICIOS</t>
  </si>
  <si>
    <t>FOR-CSA-018</t>
  </si>
  <si>
    <t>HOJA 1 DE 2</t>
  </si>
  <si>
    <t>RESUMEN DE CARTERA REVISADA POR LA EPS</t>
  </si>
  <si>
    <t>VERSION 1</t>
  </si>
  <si>
    <t>SANTIAGO DE CALI , OCTUBRE 31 DE 2023</t>
  </si>
  <si>
    <t>A continuacion me permito remitir nuestra respuesta al estado de cartera presentado en la fecha: 2710/2023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</si>
  <si>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</si>
  <si>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</si>
  <si>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</si>
  <si>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</si>
  <si>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</si>
  <si>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</si>
  <si>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</si>
  <si>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</si>
  <si>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</si>
  <si>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</si>
  <si>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</si>
  <si>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</si>
  <si>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</si>
  <si>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</si>
  <si>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</si>
  <si>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</si>
  <si>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</si>
  <si>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</si>
  <si>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</si>
  <si>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</si>
  <si>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</si>
  <si>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Alfa+Fac</t>
  </si>
  <si>
    <t>Llave</t>
  </si>
  <si>
    <t>Fecha Factura IPS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</si>
  <si>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</si>
  <si>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</si>
  <si>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</si>
  <si>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</si>
  <si>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</si>
  <si>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</si>
  <si>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</si>
  <si>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</si>
  <si>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GP20231</t>
  </si>
  <si>
    <t>GP21473</t>
  </si>
  <si>
    <t>GP23248</t>
  </si>
  <si>
    <t>GP24740</t>
  </si>
  <si>
    <t>GP26393</t>
  </si>
  <si>
    <t>GP27993</t>
  </si>
  <si>
    <t>800170915_GP20231</t>
  </si>
  <si>
    <t>800170915_GP21473</t>
  </si>
  <si>
    <t>800170915_GP23248</t>
  </si>
  <si>
    <t>800170915_GP24740</t>
  </si>
  <si>
    <t>800170915_GP26393</t>
  </si>
  <si>
    <t>800170915_GP27993</t>
  </si>
  <si>
    <t>ESTADO EPS OCTUBRE 31</t>
  </si>
  <si>
    <t>Señores : CENTRO DE NEUROREHABILITACION SURGIR SAS</t>
  </si>
  <si>
    <t>NIT: 800170915</t>
  </si>
  <si>
    <t>FACTURA PENDIENTE EN PROGRAMACION DE PAGO</t>
  </si>
  <si>
    <t>Lucia Rivera Ibañez</t>
  </si>
  <si>
    <t>Asistente de Cartera - SURGIR</t>
  </si>
  <si>
    <t>Fecha Radicado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</si>
</sst>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7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center"/>
    </xf>
    <xf numFmtId="165" fontId="0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0" fontId="6" fillId="0" borderId="1" xfId="0" applyFont="1" applyBorder="1" applyAlignment="1">
      <alignment horizontal="center" vertical="center" wrapText="1"/>
    </xf>
    <xf numFmtId="165" fontId="0" fillId="0" borderId="1" xfId="0" applyNumberFormat="1" applyBorder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67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6" fontId="8" fillId="0" borderId="9" xfId="2" applyNumberFormat="1" applyFont="1" applyBorder="1" applyAlignment="1">
      <alignment horizontal="right"/>
    </xf>
    <xf numFmtId="166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6" fontId="9" fillId="0" borderId="13" xfId="2" applyNumberFormat="1" applyFont="1" applyBorder="1" applyAlignment="1">
      <alignment horizontal="right"/>
    </xf>
    <xf numFmtId="166" fontId="8" fillId="0" borderId="0" xfId="2" applyNumberFormat="1" applyFont="1"/>
    <xf numFmtId="166" fontId="8" fillId="0" borderId="9" xfId="2" applyNumberFormat="1" applyFont="1" applyBorder="1"/>
    <xf numFmtId="166" fontId="9" fillId="0" borderId="9" xfId="2" applyNumberFormat="1" applyFont="1" applyBorder="1"/>
    <xf numFmtId="166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0" fontId="1" fillId="0" borderId="0" xfId="0" applyFont="1"/>
    <xf numFmtId="165" fontId="1" fillId="0" borderId="0" xfId="1" applyNumberFormat="1" applyFont="1"/>
    <xf numFmtId="167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Normal="100" workbookViewId="0">
      <selection activeCell="G2" sqref="G2:H7"/>
    </sheetView>
  </sheetViews>
  <sheetFormatPr baseColWidth="10" defaultRowHeight="15" x14ac:dyDescent="0.25"/>
  <cols>
    <col min="1" max="1" width="12.85546875" customWidth="1"/>
    <col min="2" max="2" width="37.7109375" customWidth="1"/>
    <col min="3" max="3" width="9" customWidth="1"/>
    <col min="4" max="4" width="8.85546875" customWidth="1"/>
    <col min="5" max="5" width="10.140625" customWidth="1"/>
    <col min="6" max="6" width="10.7109375" customWidth="1"/>
    <col min="7" max="7" width="13" customWidth="1"/>
    <col min="8" max="8" width="12.5703125" customWidth="1"/>
    <col min="9" max="9" width="12.140625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s="4" customFormat="1" ht="25.5" x14ac:dyDescent="0.25">
      <c r="A2" s="3">
        <v>800170915</v>
      </c>
      <c r="B2" s="9" t="s">
        <v>11</v>
      </c>
      <c r="C2" s="3" t="s">
        <v>12</v>
      </c>
      <c r="D2" s="3">
        <v>20231</v>
      </c>
      <c r="E2" s="3">
        <v>20230412</v>
      </c>
      <c r="F2" s="3">
        <v>20230412</v>
      </c>
      <c r="G2" s="7">
        <v>5764000</v>
      </c>
      <c r="H2" s="7">
        <v>5129960</v>
      </c>
      <c r="I2" s="3" t="s">
        <v>13</v>
      </c>
      <c r="J2" s="3" t="s">
        <v>14</v>
      </c>
      <c r="K2" s="3" t="s">
        <v>15</v>
      </c>
    </row>
    <row r="3" spans="1:11" s="4" customFormat="1" ht="25.5" x14ac:dyDescent="0.25">
      <c r="A3" s="3">
        <v>800170915</v>
      </c>
      <c r="B3" s="9" t="s">
        <v>11</v>
      </c>
      <c r="C3" s="3" t="s">
        <v>12</v>
      </c>
      <c r="D3" s="3">
        <v>21473</v>
      </c>
      <c r="E3" s="3">
        <v>20230511</v>
      </c>
      <c r="F3" s="3">
        <v>20230512</v>
      </c>
      <c r="G3" s="7">
        <v>4312000</v>
      </c>
      <c r="H3" s="7">
        <v>3837680</v>
      </c>
      <c r="I3" s="3" t="s">
        <v>13</v>
      </c>
      <c r="J3" s="3" t="s">
        <v>14</v>
      </c>
      <c r="K3" s="3" t="s">
        <v>15</v>
      </c>
    </row>
    <row r="4" spans="1:11" s="4" customFormat="1" ht="20.25" customHeight="1" x14ac:dyDescent="0.25">
      <c r="A4" s="3">
        <v>800170915</v>
      </c>
      <c r="B4" s="9" t="s">
        <v>11</v>
      </c>
      <c r="C4" s="3" t="s">
        <v>12</v>
      </c>
      <c r="D4" s="3">
        <v>23248</v>
      </c>
      <c r="E4" s="3">
        <v>20230613</v>
      </c>
      <c r="F4" s="3">
        <v>20230614</v>
      </c>
      <c r="G4" s="7">
        <v>6820000</v>
      </c>
      <c r="H4" s="7">
        <v>6069800</v>
      </c>
      <c r="I4" s="3" t="s">
        <v>13</v>
      </c>
      <c r="J4" s="3" t="s">
        <v>14</v>
      </c>
      <c r="K4" s="3" t="s">
        <v>15</v>
      </c>
    </row>
    <row r="5" spans="1:11" ht="25.5" x14ac:dyDescent="0.25">
      <c r="A5" s="3">
        <v>800170915</v>
      </c>
      <c r="B5" s="9" t="s">
        <v>11</v>
      </c>
      <c r="C5" s="3" t="s">
        <v>12</v>
      </c>
      <c r="D5" s="3">
        <v>24740</v>
      </c>
      <c r="E5" s="3">
        <v>20230711</v>
      </c>
      <c r="F5" s="3">
        <v>20230714</v>
      </c>
      <c r="G5" s="8">
        <v>4224000</v>
      </c>
      <c r="H5" s="8">
        <v>3759360</v>
      </c>
      <c r="I5" s="3" t="s">
        <v>13</v>
      </c>
      <c r="J5" s="3" t="s">
        <v>14</v>
      </c>
      <c r="K5" s="3" t="s">
        <v>15</v>
      </c>
    </row>
    <row r="6" spans="1:11" ht="25.5" x14ac:dyDescent="0.25">
      <c r="A6" s="3">
        <v>800170915</v>
      </c>
      <c r="B6" s="9" t="s">
        <v>11</v>
      </c>
      <c r="C6" s="3" t="s">
        <v>12</v>
      </c>
      <c r="D6" s="3">
        <v>26393</v>
      </c>
      <c r="E6" s="3">
        <v>20230811</v>
      </c>
      <c r="F6" s="3">
        <v>20230811</v>
      </c>
      <c r="G6" s="8">
        <v>6820000</v>
      </c>
      <c r="H6" s="8">
        <v>6069800</v>
      </c>
      <c r="I6" s="3" t="s">
        <v>13</v>
      </c>
      <c r="J6" s="3" t="s">
        <v>14</v>
      </c>
      <c r="K6" s="3" t="s">
        <v>15</v>
      </c>
    </row>
    <row r="7" spans="1:11" ht="25.5" x14ac:dyDescent="0.25">
      <c r="A7" s="3">
        <v>800170915</v>
      </c>
      <c r="B7" s="9" t="s">
        <v>11</v>
      </c>
      <c r="C7" s="3" t="s">
        <v>12</v>
      </c>
      <c r="D7" s="3">
        <v>27993</v>
      </c>
      <c r="E7" s="3">
        <v>20230914</v>
      </c>
      <c r="F7" s="3">
        <v>20230914</v>
      </c>
      <c r="G7" s="8">
        <v>704000</v>
      </c>
      <c r="H7" s="8">
        <v>626560</v>
      </c>
      <c r="I7" s="3" t="s">
        <v>13</v>
      </c>
      <c r="J7" s="3" t="s">
        <v>14</v>
      </c>
      <c r="K7" s="3" t="s">
        <v>15</v>
      </c>
    </row>
    <row r="8" spans="1:11" x14ac:dyDescent="0.25">
      <c r="A8" s="3"/>
      <c r="B8" s="3"/>
      <c r="C8" s="5"/>
      <c r="D8" s="5"/>
      <c r="E8" s="5"/>
      <c r="F8" s="5"/>
      <c r="G8" s="5"/>
      <c r="H8" s="10">
        <f>SUM(H2:H7)</f>
        <v>25493160</v>
      </c>
      <c r="I8" s="6"/>
      <c r="J8" s="6"/>
      <c r="K8" s="6"/>
    </row>
  </sheetData>
  <phoneticPr fontId="5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showGridLines="0" tabSelected="1" zoomScale="73" zoomScaleNormal="73" workbookViewId="0">
      <selection activeCell="J15" sqref="J15"/>
    </sheetView>
  </sheetViews>
  <sheetFormatPr baseColWidth="10" defaultRowHeight="15" x14ac:dyDescent="0.25"/>
  <cols>
    <col min="1" max="1" width="13.42578125" bestFit="1" customWidth="1"/>
    <col min="2" max="2" width="44" bestFit="1" customWidth="1"/>
    <col min="3" max="3" width="11.85546875" bestFit="1" customWidth="1"/>
    <col min="4" max="4" width="8.7109375" bestFit="1" customWidth="1"/>
    <col min="6" max="6" width="21.42578125" bestFit="1" customWidth="1"/>
    <col min="7" max="7" width="16.7109375" bestFit="1" customWidth="1"/>
    <col min="8" max="8" width="23.42578125" bestFit="1" customWidth="1"/>
    <col min="9" max="10" width="14.85546875" style="59" bestFit="1" customWidth="1"/>
    <col min="11" max="11" width="47" bestFit="1" customWidth="1"/>
    <col min="12" max="12" width="14" style="59" bestFit="1" customWidth="1"/>
    <col min="13" max="13" width="15" bestFit="1" customWidth="1"/>
    <col min="14" max="16" width="14.5703125" bestFit="1" customWidth="1"/>
    <col min="17" max="17" width="12.42578125" bestFit="1" customWidth="1"/>
  </cols>
  <sheetData>
    <row r="1" spans="1:17" s="60" customFormat="1" x14ac:dyDescent="0.25">
      <c r="I1" s="61">
        <f>SUBTOTAL(9,I3:I8)</f>
        <v>28644000</v>
      </c>
      <c r="J1" s="61">
        <f>SUBTOTAL(9,J3:J8)</f>
        <v>25493160</v>
      </c>
      <c r="L1" s="61">
        <f>SUBTOTAL(9,L3:L8)</f>
        <v>16558080</v>
      </c>
    </row>
    <row r="2" spans="1:17" ht="30" x14ac:dyDescent="0.25">
      <c r="A2" s="1" t="s">
        <v>40</v>
      </c>
      <c r="B2" s="1" t="s">
        <v>41</v>
      </c>
      <c r="C2" s="1" t="s">
        <v>42</v>
      </c>
      <c r="D2" s="1" t="s">
        <v>1</v>
      </c>
      <c r="E2" s="1" t="s">
        <v>43</v>
      </c>
      <c r="F2" s="58" t="s">
        <v>44</v>
      </c>
      <c r="G2" s="53" t="s">
        <v>45</v>
      </c>
      <c r="H2" s="53" t="s">
        <v>72</v>
      </c>
      <c r="I2" s="54" t="s">
        <v>46</v>
      </c>
      <c r="J2" s="54" t="s">
        <v>47</v>
      </c>
      <c r="K2" s="55" t="s">
        <v>66</v>
      </c>
      <c r="L2" s="56" t="s">
        <v>48</v>
      </c>
      <c r="M2" s="56" t="s">
        <v>49</v>
      </c>
      <c r="N2" s="56" t="s">
        <v>50</v>
      </c>
      <c r="O2" s="56" t="s">
        <v>51</v>
      </c>
      <c r="P2" s="56" t="s">
        <v>52</v>
      </c>
      <c r="Q2" s="56" t="s">
        <v>53</v>
      </c>
    </row>
    <row r="3" spans="1:17" x14ac:dyDescent="0.25">
      <c r="A3" s="5">
        <v>800170915</v>
      </c>
      <c r="B3" s="5" t="s">
        <v>11</v>
      </c>
      <c r="C3" s="5" t="s">
        <v>12</v>
      </c>
      <c r="D3" s="5">
        <v>20231</v>
      </c>
      <c r="E3" s="5" t="s">
        <v>54</v>
      </c>
      <c r="F3" s="5" t="s">
        <v>60</v>
      </c>
      <c r="G3" s="57">
        <v>45028</v>
      </c>
      <c r="H3" s="57">
        <v>45056</v>
      </c>
      <c r="I3" s="8">
        <v>5764000</v>
      </c>
      <c r="J3" s="8">
        <v>5129960</v>
      </c>
      <c r="K3" s="5" t="s">
        <v>69</v>
      </c>
      <c r="L3" s="8">
        <v>5648720</v>
      </c>
      <c r="M3" s="5">
        <v>1222281559</v>
      </c>
      <c r="N3" s="5"/>
      <c r="O3" s="5"/>
      <c r="P3" s="5"/>
      <c r="Q3" s="57">
        <v>45199</v>
      </c>
    </row>
    <row r="4" spans="1:17" x14ac:dyDescent="0.25">
      <c r="A4" s="5">
        <v>800170915</v>
      </c>
      <c r="B4" s="5" t="s">
        <v>11</v>
      </c>
      <c r="C4" s="5" t="s">
        <v>12</v>
      </c>
      <c r="D4" s="5">
        <v>21473</v>
      </c>
      <c r="E4" s="5" t="s">
        <v>55</v>
      </c>
      <c r="F4" s="5" t="s">
        <v>61</v>
      </c>
      <c r="G4" s="57">
        <v>45057</v>
      </c>
      <c r="H4" s="57">
        <v>45078</v>
      </c>
      <c r="I4" s="8">
        <v>4312000</v>
      </c>
      <c r="J4" s="8">
        <v>3837680</v>
      </c>
      <c r="K4" s="5" t="s">
        <v>69</v>
      </c>
      <c r="L4" s="8">
        <v>4225760</v>
      </c>
      <c r="M4" s="5">
        <v>1222282019</v>
      </c>
      <c r="N4" s="5"/>
      <c r="O4" s="5"/>
      <c r="P4" s="5"/>
      <c r="Q4" s="57">
        <v>45199</v>
      </c>
    </row>
    <row r="5" spans="1:17" x14ac:dyDescent="0.25">
      <c r="A5" s="5">
        <v>800170915</v>
      </c>
      <c r="B5" s="5" t="s">
        <v>11</v>
      </c>
      <c r="C5" s="5" t="s">
        <v>12</v>
      </c>
      <c r="D5" s="5">
        <v>23248</v>
      </c>
      <c r="E5" s="5" t="s">
        <v>56</v>
      </c>
      <c r="F5" s="5" t="s">
        <v>62</v>
      </c>
      <c r="G5" s="57">
        <v>45090</v>
      </c>
      <c r="H5" s="57">
        <v>45098</v>
      </c>
      <c r="I5" s="8">
        <v>6820000</v>
      </c>
      <c r="J5" s="8">
        <v>6069800</v>
      </c>
      <c r="K5" s="5" t="s">
        <v>69</v>
      </c>
      <c r="L5" s="8">
        <v>6683600</v>
      </c>
      <c r="M5" s="5">
        <v>1222283595</v>
      </c>
      <c r="N5" s="5"/>
      <c r="O5" s="5"/>
      <c r="P5" s="5"/>
      <c r="Q5" s="57">
        <v>45199</v>
      </c>
    </row>
    <row r="6" spans="1:17" x14ac:dyDescent="0.25">
      <c r="A6" s="5">
        <v>800170915</v>
      </c>
      <c r="B6" s="5" t="s">
        <v>11</v>
      </c>
      <c r="C6" s="5" t="s">
        <v>12</v>
      </c>
      <c r="D6" s="5">
        <v>24740</v>
      </c>
      <c r="E6" s="5" t="s">
        <v>57</v>
      </c>
      <c r="F6" s="5" t="s">
        <v>63</v>
      </c>
      <c r="G6" s="57">
        <v>45118</v>
      </c>
      <c r="H6" s="57">
        <v>45128</v>
      </c>
      <c r="I6" s="8">
        <v>4224000</v>
      </c>
      <c r="J6" s="8">
        <v>3759360</v>
      </c>
      <c r="K6" s="5" t="s">
        <v>69</v>
      </c>
      <c r="L6" s="8">
        <v>0</v>
      </c>
      <c r="M6" s="5"/>
      <c r="N6" s="5"/>
      <c r="O6" s="5"/>
      <c r="P6" s="5"/>
      <c r="Q6" s="57">
        <v>45199</v>
      </c>
    </row>
    <row r="7" spans="1:17" x14ac:dyDescent="0.25">
      <c r="A7" s="5">
        <v>800170915</v>
      </c>
      <c r="B7" s="5" t="s">
        <v>11</v>
      </c>
      <c r="C7" s="5" t="s">
        <v>12</v>
      </c>
      <c r="D7" s="5">
        <v>26393</v>
      </c>
      <c r="E7" s="5" t="s">
        <v>58</v>
      </c>
      <c r="F7" s="5" t="s">
        <v>64</v>
      </c>
      <c r="G7" s="57">
        <v>45149</v>
      </c>
      <c r="H7" s="57">
        <v>45201</v>
      </c>
      <c r="I7" s="8">
        <v>6820000</v>
      </c>
      <c r="J7" s="8">
        <v>6069800</v>
      </c>
      <c r="K7" s="5" t="s">
        <v>33</v>
      </c>
      <c r="L7" s="8">
        <v>0</v>
      </c>
      <c r="M7" s="5"/>
      <c r="N7" s="5"/>
      <c r="O7" s="5"/>
      <c r="P7" s="5"/>
      <c r="Q7" s="57">
        <v>45199</v>
      </c>
    </row>
    <row r="8" spans="1:17" x14ac:dyDescent="0.25">
      <c r="A8" s="5">
        <v>800170915</v>
      </c>
      <c r="B8" s="5" t="s">
        <v>11</v>
      </c>
      <c r="C8" s="5" t="s">
        <v>12</v>
      </c>
      <c r="D8" s="5">
        <v>27993</v>
      </c>
      <c r="E8" s="5" t="s">
        <v>59</v>
      </c>
      <c r="F8" s="5" t="s">
        <v>65</v>
      </c>
      <c r="G8" s="57">
        <v>45183</v>
      </c>
      <c r="H8" s="57">
        <v>45183</v>
      </c>
      <c r="I8" s="8">
        <v>704000</v>
      </c>
      <c r="J8" s="8">
        <v>626560</v>
      </c>
      <c r="K8" s="5" t="s">
        <v>69</v>
      </c>
      <c r="L8" s="8">
        <v>0</v>
      </c>
      <c r="M8" s="5"/>
      <c r="N8" s="5"/>
      <c r="O8" s="5"/>
      <c r="P8" s="5"/>
      <c r="Q8" s="57">
        <v>45199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4" zoomScale="90" zoomScaleNormal="90" zoomScaleSheetLayoutView="100" workbookViewId="0">
      <selection activeCell="F40" sqref="F40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16</v>
      </c>
      <c r="E2" s="15"/>
      <c r="F2" s="15"/>
      <c r="G2" s="15"/>
      <c r="H2" s="15"/>
      <c r="I2" s="16"/>
      <c r="J2" s="17" t="s">
        <v>17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18</v>
      </c>
      <c r="E4" s="15"/>
      <c r="F4" s="15"/>
      <c r="G4" s="15"/>
      <c r="H4" s="15"/>
      <c r="I4" s="16"/>
      <c r="J4" s="17" t="s">
        <v>19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20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67</v>
      </c>
      <c r="J12" s="31"/>
    </row>
    <row r="13" spans="2:10" x14ac:dyDescent="0.2">
      <c r="B13" s="30"/>
      <c r="C13" s="32" t="s">
        <v>68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21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22</v>
      </c>
      <c r="D17" s="33"/>
      <c r="H17" s="35" t="s">
        <v>23</v>
      </c>
      <c r="I17" s="35" t="s">
        <v>24</v>
      </c>
      <c r="J17" s="31"/>
    </row>
    <row r="18" spans="2:10" x14ac:dyDescent="0.2">
      <c r="B18" s="30"/>
      <c r="C18" s="32" t="s">
        <v>25</v>
      </c>
      <c r="D18" s="32"/>
      <c r="E18" s="32"/>
      <c r="F18" s="32"/>
      <c r="H18" s="36">
        <v>6</v>
      </c>
      <c r="I18" s="62">
        <v>25493160</v>
      </c>
      <c r="J18" s="31"/>
    </row>
    <row r="19" spans="2:10" x14ac:dyDescent="0.2">
      <c r="B19" s="30"/>
      <c r="C19" s="11" t="s">
        <v>26</v>
      </c>
      <c r="H19" s="37">
        <v>0</v>
      </c>
      <c r="I19" s="38">
        <v>0</v>
      </c>
      <c r="J19" s="31"/>
    </row>
    <row r="20" spans="2:10" x14ac:dyDescent="0.2">
      <c r="B20" s="30"/>
      <c r="C20" s="11" t="s">
        <v>27</v>
      </c>
      <c r="H20" s="37">
        <v>0</v>
      </c>
      <c r="I20" s="38">
        <v>0</v>
      </c>
      <c r="J20" s="31"/>
    </row>
    <row r="21" spans="2:10" x14ac:dyDescent="0.2">
      <c r="B21" s="30"/>
      <c r="C21" s="11" t="s">
        <v>28</v>
      </c>
      <c r="H21" s="37">
        <v>0</v>
      </c>
      <c r="I21" s="39">
        <v>0</v>
      </c>
      <c r="J21" s="31"/>
    </row>
    <row r="22" spans="2:10" x14ac:dyDescent="0.2">
      <c r="B22" s="30"/>
      <c r="C22" s="11" t="s">
        <v>29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30</v>
      </c>
      <c r="H23" s="40">
        <v>0</v>
      </c>
      <c r="I23" s="41">
        <v>0</v>
      </c>
      <c r="J23" s="31"/>
    </row>
    <row r="24" spans="2:10" x14ac:dyDescent="0.2">
      <c r="B24" s="30"/>
      <c r="C24" s="32" t="s">
        <v>31</v>
      </c>
      <c r="D24" s="32"/>
      <c r="E24" s="32"/>
      <c r="F24" s="32"/>
      <c r="H24" s="36">
        <f>H19+H20+H21+H22+H23</f>
        <v>0</v>
      </c>
      <c r="I24" s="42">
        <f>I19+I20+I21+I22+I23</f>
        <v>0</v>
      </c>
      <c r="J24" s="31"/>
    </row>
    <row r="25" spans="2:10" x14ac:dyDescent="0.2">
      <c r="B25" s="30"/>
      <c r="C25" s="11" t="s">
        <v>32</v>
      </c>
      <c r="H25" s="37">
        <v>5</v>
      </c>
      <c r="I25" s="38">
        <v>19423360</v>
      </c>
      <c r="J25" s="31"/>
    </row>
    <row r="26" spans="2:10" ht="13.5" thickBot="1" x14ac:dyDescent="0.25">
      <c r="B26" s="30"/>
      <c r="C26" s="11" t="s">
        <v>33</v>
      </c>
      <c r="H26" s="40">
        <v>1</v>
      </c>
      <c r="I26" s="41">
        <v>6069800</v>
      </c>
      <c r="J26" s="31"/>
    </row>
    <row r="27" spans="2:10" x14ac:dyDescent="0.2">
      <c r="B27" s="30"/>
      <c r="C27" s="32" t="s">
        <v>34</v>
      </c>
      <c r="D27" s="32"/>
      <c r="E27" s="32"/>
      <c r="F27" s="32"/>
      <c r="H27" s="36">
        <f>H25+H26</f>
        <v>6</v>
      </c>
      <c r="I27" s="42">
        <f>I25+I26</f>
        <v>25493160</v>
      </c>
      <c r="J27" s="31"/>
    </row>
    <row r="28" spans="2:10" ht="13.5" thickBot="1" x14ac:dyDescent="0.25">
      <c r="B28" s="30"/>
      <c r="C28" s="11" t="s">
        <v>35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36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37</v>
      </c>
      <c r="D31" s="32"/>
      <c r="H31" s="44">
        <f>H24+H27+H29</f>
        <v>6</v>
      </c>
      <c r="I31" s="45">
        <f>I24+I27+I29</f>
        <v>25493160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8" t="s">
        <v>70</v>
      </c>
      <c r="D36" s="47"/>
      <c r="G36" s="48" t="s">
        <v>38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71</v>
      </c>
      <c r="G38" s="49" t="s">
        <v>39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2023-10-31T15:22:49Z</cp:lastPrinted>
  <dcterms:created xsi:type="dcterms:W3CDTF">2022-06-01T14:39:12Z</dcterms:created>
  <dcterms:modified xsi:type="dcterms:W3CDTF">2023-11-01T21:04:35Z</dcterms:modified>
</cp:coreProperties>
</file>