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058016 ESE METROSALUD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FACTURA'!$A$2:$Q$17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s="1"/>
  <c r="P1" i="2" l="1"/>
  <c r="N1" i="2"/>
  <c r="M1" i="2"/>
  <c r="K1" i="2"/>
  <c r="J1" i="2"/>
  <c r="H1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<sst xmlns="http://schemas.openxmlformats.org/spreadsheetml/2006/main" count="220" uniqueCount="109">
  <si>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</si>
  <si>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</si>
  <si>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</si>
  <si>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</si>
  <si>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</si>
  <si>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</si>
  <si>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</si>
  <si>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</si>
  <si>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</si>
  <si>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</si>
  <si>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</si>
  <si>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METROSALUD</t>
  </si>
  <si>
    <t>FS256</t>
  </si>
  <si>
    <t>Medellin</t>
  </si>
  <si>
    <t>EVENTO</t>
  </si>
  <si>
    <t>F207</t>
  </si>
  <si>
    <t>F206</t>
  </si>
  <si>
    <t>FS213</t>
  </si>
  <si>
    <t>FS211</t>
  </si>
  <si>
    <t>F213</t>
  </si>
  <si>
    <t>F218</t>
  </si>
  <si>
    <t>F256</t>
  </si>
  <si>
    <t>R202</t>
  </si>
  <si>
    <t>F203</t>
  </si>
  <si>
    <t>ALF+FAC</t>
  </si>
  <si>
    <t>FS25647627</t>
  </si>
  <si>
    <t>F20724051</t>
  </si>
  <si>
    <t>F20621306</t>
  </si>
  <si>
    <t>FS213360794</t>
  </si>
  <si>
    <t>FS213361230</t>
  </si>
  <si>
    <t>FS2115015</t>
  </si>
  <si>
    <t>F21318024</t>
  </si>
  <si>
    <t>F21827208</t>
  </si>
  <si>
    <t>F25629108</t>
  </si>
  <si>
    <t>F25635013</t>
  </si>
  <si>
    <t>F21384991</t>
  </si>
  <si>
    <t>R202618</t>
  </si>
  <si>
    <t>R202619</t>
  </si>
  <si>
    <t>F21846383</t>
  </si>
  <si>
    <t>F2036044</t>
  </si>
  <si>
    <t>LLAVE</t>
  </si>
  <si>
    <t>800058016_FS25647627</t>
  </si>
  <si>
    <t xml:space="preserve">Fecha de radicacion EPS </t>
  </si>
  <si>
    <t>Estado de factura EPS Noviembre 07</t>
  </si>
  <si>
    <t>800058016_F20724051</t>
  </si>
  <si>
    <t>800058016_F20621306</t>
  </si>
  <si>
    <t>800058016_FS213360794</t>
  </si>
  <si>
    <t>800058016_FS213361230</t>
  </si>
  <si>
    <t>800058016_FS2115015</t>
  </si>
  <si>
    <t>800058016_F21318024</t>
  </si>
  <si>
    <t>800058016_F21827208</t>
  </si>
  <si>
    <t>800058016_F25629108</t>
  </si>
  <si>
    <t>800058016_F25635013</t>
  </si>
  <si>
    <t>800058016_F21384991</t>
  </si>
  <si>
    <t>800058016_R202618</t>
  </si>
  <si>
    <t>800058016_R202619</t>
  </si>
  <si>
    <t>800058016_F21846383</t>
  </si>
  <si>
    <t>800058016_F2036044</t>
  </si>
  <si>
    <t>Valor Total Bruto</t>
  </si>
  <si>
    <t>Valor Devolucion</t>
  </si>
  <si>
    <t>Valor Radicado</t>
  </si>
  <si>
    <t>Fecha de corte</t>
  </si>
  <si>
    <t>FACTURA DEVUELTA</t>
  </si>
  <si>
    <t>FACTURA NO RADICADA</t>
  </si>
  <si>
    <t>Observacion objeccion</t>
  </si>
  <si>
    <t>AUTO. SE DEVIUELVE LA FACTURA POR QUE NO ENVIARON AUTO. PARA ESTE SERVICIO  ANGELA CAMPAZ</t>
  </si>
  <si>
    <t>AUT: SE DEVUELVE FACTURA HOSPITALARIA NO CUENTA CON AUTORIZACION POR ESTANCIA FAVOR SOLICITAR AL CORREO CAPAUTORIZACIONE S@EPSDELAGENTE.COM.CO , PARA DAR TRAMITE EL COGIDO ALFANUMER ICO NO ES VALIDO PARA FACTURAR.JENNIFER REBOLLEDO</t>
  </si>
  <si>
    <t>AUT:Se devuelve factura NO se evidencia autorizacion porqueestán enviando la solicitud de AUT. a un correo errado, por favor solicitar nueva autorizacion al correo: capvalle@ epsdelagente.com.co o capautorizaciones@epsdelagente.com.co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</si>
  <si>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</si>
  <si>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</si>
  <si>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</si>
  <si>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</si>
  <si>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</si>
  <si>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</si>
  <si>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</si>
  <si>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</si>
  <si>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</si>
  <si>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</si>
  <si>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</si>
  <si>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</si>
  <si>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</si>
  <si>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</si>
  <si>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</si>
  <si>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</si>
  <si>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</si>
  <si>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</si>
  <si>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</si>
  <si>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</si>
  <si>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</si>
  <si>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</si>
  <si>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</si>
  <si>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</si>
  <si>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</si>
  <si>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</si>
  <si>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</si>
  <si>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</si>
  <si>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</si>
  <si>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</si>
  <si>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</si>
  <si>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</si>
  <si>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</si>
  <si>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</si>
  <si>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</si>
  <si>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SANTIAGO DE CALI , NOVIEMBRE 07 DE 2023</t>
  </si>
  <si>
    <t>Señores : ESE METROSALUD</t>
  </si>
  <si>
    <t>NIT: 800058016</t>
  </si>
  <si>
    <t>ADRIANA DEL PILAR CELIS OSORIO</t>
  </si>
  <si>
    <t>Auxiliar administrativa</t>
  </si>
  <si>
    <t>A continuacion me permito remitir nuestra respuesta al estado de cartera presentado en la fecha: 02/11/2023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</si>
</sst>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14" fontId="7" fillId="0" borderId="1" xfId="0" applyNumberFormat="1" applyFont="1" applyBorder="1"/>
    <xf numFmtId="0" fontId="7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/>
    <xf numFmtId="165" fontId="7" fillId="0" borderId="0" xfId="1" applyNumberFormat="1" applyFont="1"/>
    <xf numFmtId="165" fontId="5" fillId="0" borderId="1" xfId="1" applyNumberFormat="1" applyFont="1" applyBorder="1" applyAlignment="1">
      <alignment horizontal="center" vertical="center" wrapText="1"/>
    </xf>
    <xf numFmtId="165" fontId="7" fillId="0" borderId="1" xfId="1" applyNumberFormat="1" applyFont="1" applyBorder="1"/>
    <xf numFmtId="0" fontId="5" fillId="0" borderId="0" xfId="0" applyFont="1"/>
    <xf numFmtId="14" fontId="5" fillId="0" borderId="0" xfId="0" applyNumberFormat="1" applyFont="1"/>
    <xf numFmtId="165" fontId="5" fillId="0" borderId="0" xfId="1" applyNumberFormat="1" applyFont="1"/>
    <xf numFmtId="165" fontId="5" fillId="6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0" fontId="9" fillId="0" borderId="0" xfId="2" applyFont="1"/>
    <xf numFmtId="0" fontId="9" fillId="0" borderId="3" xfId="2" applyFont="1" applyBorder="1" applyAlignment="1">
      <alignment horizontal="centerContinuous"/>
    </xf>
    <xf numFmtId="0" fontId="9" fillId="0" borderId="4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8" xfId="2" applyFont="1" applyBorder="1" applyAlignment="1">
      <alignment horizontal="centerContinuous" vertical="center"/>
    </xf>
    <xf numFmtId="0" fontId="10" fillId="0" borderId="13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/>
    </xf>
    <xf numFmtId="0" fontId="9" fillId="0" borderId="7" xfId="2" applyFont="1" applyBorder="1"/>
    <xf numFmtId="0" fontId="9" fillId="0" borderId="8" xfId="2" applyFont="1" applyBorder="1"/>
    <xf numFmtId="0" fontId="10" fillId="0" borderId="0" xfId="2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" fontId="10" fillId="0" borderId="0" xfId="2" applyNumberFormat="1" applyFont="1" applyAlignment="1">
      <alignment horizontal="center"/>
    </xf>
    <xf numFmtId="1" fontId="9" fillId="0" borderId="0" xfId="2" applyNumberFormat="1" applyFont="1" applyAlignment="1">
      <alignment horizontal="center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1" fontId="9" fillId="0" borderId="10" xfId="2" applyNumberFormat="1" applyFont="1" applyBorder="1" applyAlignment="1">
      <alignment horizontal="center"/>
    </xf>
    <xf numFmtId="167" fontId="9" fillId="0" borderId="10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4" xfId="2" applyNumberFormat="1" applyFont="1" applyBorder="1" applyAlignment="1">
      <alignment horizontal="center"/>
    </xf>
    <xf numFmtId="167" fontId="10" fillId="0" borderId="14" xfId="2" applyNumberFormat="1" applyFont="1" applyBorder="1" applyAlignment="1">
      <alignment horizontal="right"/>
    </xf>
    <xf numFmtId="167" fontId="9" fillId="0" borderId="0" xfId="2" applyNumberFormat="1" applyFont="1"/>
    <xf numFmtId="167" fontId="10" fillId="0" borderId="10" xfId="2" applyNumberFormat="1" applyFont="1" applyBorder="1"/>
    <xf numFmtId="167" fontId="9" fillId="0" borderId="10" xfId="2" applyNumberFormat="1" applyFont="1" applyBorder="1"/>
    <xf numFmtId="167" fontId="10" fillId="0" borderId="0" xfId="2" applyNumberFormat="1" applyFont="1"/>
    <xf numFmtId="0" fontId="9" fillId="0" borderId="9" xfId="2" applyFont="1" applyBorder="1"/>
    <xf numFmtId="0" fontId="11" fillId="0" borderId="10" xfId="2" applyFont="1" applyBorder="1" applyAlignment="1">
      <alignment vertical="top"/>
    </xf>
    <xf numFmtId="0" fontId="9" fillId="0" borderId="10" xfId="2" applyFont="1" applyBorder="1"/>
    <xf numFmtId="0" fontId="9" fillId="0" borderId="11" xfId="2" applyFont="1" applyBorder="1"/>
    <xf numFmtId="0" fontId="10" fillId="0" borderId="7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169" fontId="9" fillId="0" borderId="0" xfId="2" applyNumberFormat="1" applyFont="1"/>
    <xf numFmtId="0" fontId="9" fillId="2" borderId="0" xfId="2" applyFont="1" applyFill="1"/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2" xfId="1" applyNumberFormat="1" applyFont="1" applyBorder="1" applyAlignment="1">
      <alignment horizontal="center"/>
    </xf>
    <xf numFmtId="170" fontId="9" fillId="0" borderId="2" xfId="1" applyNumberFormat="1" applyFont="1" applyBorder="1" applyAlignment="1">
      <alignment horizontal="right"/>
    </xf>
    <xf numFmtId="165" fontId="9" fillId="0" borderId="14" xfId="1" applyNumberFormat="1" applyFont="1" applyBorder="1" applyAlignment="1">
      <alignment horizontal="center"/>
    </xf>
    <xf numFmtId="170" fontId="9" fillId="0" borderId="14" xfId="1" applyNumberFormat="1" applyFont="1" applyBorder="1" applyAlignment="1">
      <alignment horizontal="right"/>
    </xf>
    <xf numFmtId="0" fontId="0" fillId="0" borderId="0" xfId="2" applyFont="1"/>
    <xf numFmtId="168" fontId="10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8"/>
  <sheetViews>
    <sheetView workbookViewId="0">
      <selection activeCell="B14" sqref="B14"/>
    </sheetView>
  </sheetViews>
  <sheetFormatPr baseColWidth="10" defaultRowHeight="14.5" x14ac:dyDescent="0.35"/>
  <cols>
    <col min="8" max="8" width="11.7265625" bestFit="1" customWidth="1"/>
  </cols>
  <sheetData>
    <row r="2" spans="1:11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x14ac:dyDescent="0.35">
      <c r="A3" s="2">
        <v>800058016</v>
      </c>
      <c r="B3" s="2" t="s">
        <v>11</v>
      </c>
      <c r="C3" s="2" t="s">
        <v>12</v>
      </c>
      <c r="D3" s="2">
        <v>47627</v>
      </c>
      <c r="E3" s="3">
        <v>43886</v>
      </c>
      <c r="F3" s="3">
        <v>44198</v>
      </c>
      <c r="G3" s="4">
        <v>21200</v>
      </c>
      <c r="H3" s="4">
        <v>21200</v>
      </c>
      <c r="I3" s="5"/>
      <c r="J3" s="5" t="s">
        <v>13</v>
      </c>
      <c r="K3" s="5" t="s">
        <v>14</v>
      </c>
    </row>
    <row r="4" spans="1:11" x14ac:dyDescent="0.35">
      <c r="A4" s="2">
        <v>800058017</v>
      </c>
      <c r="B4" s="2" t="s">
        <v>11</v>
      </c>
      <c r="C4" s="2" t="s">
        <v>15</v>
      </c>
      <c r="D4" s="2">
        <v>24051</v>
      </c>
      <c r="E4" s="3">
        <v>45028</v>
      </c>
      <c r="F4" s="3">
        <v>45098</v>
      </c>
      <c r="G4" s="4">
        <v>73400</v>
      </c>
      <c r="H4" s="4">
        <v>73400</v>
      </c>
      <c r="I4" s="5"/>
      <c r="J4" s="5" t="s">
        <v>13</v>
      </c>
      <c r="K4" s="5" t="s">
        <v>14</v>
      </c>
    </row>
    <row r="5" spans="1:11" x14ac:dyDescent="0.35">
      <c r="A5" s="2">
        <v>800058018</v>
      </c>
      <c r="B5" s="2" t="s">
        <v>11</v>
      </c>
      <c r="C5" s="2" t="s">
        <v>16</v>
      </c>
      <c r="D5" s="2">
        <v>21306</v>
      </c>
      <c r="E5" s="3">
        <v>45058</v>
      </c>
      <c r="F5" s="3">
        <v>45073</v>
      </c>
      <c r="G5" s="4">
        <v>622147</v>
      </c>
      <c r="H5" s="4">
        <v>622147</v>
      </c>
      <c r="I5" s="5"/>
      <c r="J5" s="5" t="s">
        <v>13</v>
      </c>
      <c r="K5" s="5" t="s">
        <v>14</v>
      </c>
    </row>
    <row r="6" spans="1:11" x14ac:dyDescent="0.35">
      <c r="A6" s="2">
        <v>800058019</v>
      </c>
      <c r="B6" s="2" t="s">
        <v>11</v>
      </c>
      <c r="C6" s="2" t="s">
        <v>17</v>
      </c>
      <c r="D6" s="2">
        <v>360794</v>
      </c>
      <c r="E6" s="3">
        <v>43886</v>
      </c>
      <c r="F6" s="3">
        <v>44198</v>
      </c>
      <c r="G6" s="4">
        <v>604700</v>
      </c>
      <c r="H6" s="4">
        <v>604700</v>
      </c>
      <c r="I6" s="5"/>
      <c r="J6" s="5" t="s">
        <v>13</v>
      </c>
      <c r="K6" s="5" t="s">
        <v>14</v>
      </c>
    </row>
    <row r="7" spans="1:11" x14ac:dyDescent="0.35">
      <c r="A7" s="2">
        <v>800058020</v>
      </c>
      <c r="B7" s="2" t="s">
        <v>11</v>
      </c>
      <c r="C7" s="2" t="s">
        <v>17</v>
      </c>
      <c r="D7" s="2">
        <v>361230</v>
      </c>
      <c r="E7" s="3">
        <v>43886</v>
      </c>
      <c r="F7" s="3">
        <v>44198</v>
      </c>
      <c r="G7" s="4">
        <v>248000</v>
      </c>
      <c r="H7" s="4">
        <v>248000</v>
      </c>
      <c r="I7" s="2"/>
      <c r="J7" s="5" t="s">
        <v>13</v>
      </c>
      <c r="K7" s="5" t="s">
        <v>14</v>
      </c>
    </row>
    <row r="8" spans="1:11" x14ac:dyDescent="0.35">
      <c r="A8" s="2">
        <v>800058021</v>
      </c>
      <c r="B8" s="2" t="s">
        <v>11</v>
      </c>
      <c r="C8" s="2" t="s">
        <v>18</v>
      </c>
      <c r="D8" s="2">
        <v>5015</v>
      </c>
      <c r="E8" s="3">
        <v>43971</v>
      </c>
      <c r="F8" s="3">
        <v>44347</v>
      </c>
      <c r="G8" s="4">
        <v>15900</v>
      </c>
      <c r="H8" s="4">
        <v>15900</v>
      </c>
      <c r="I8" s="2"/>
      <c r="J8" s="5" t="s">
        <v>13</v>
      </c>
      <c r="K8" s="5" t="s">
        <v>14</v>
      </c>
    </row>
    <row r="9" spans="1:11" x14ac:dyDescent="0.35">
      <c r="A9" s="2">
        <v>800058022</v>
      </c>
      <c r="B9" s="2" t="s">
        <v>11</v>
      </c>
      <c r="C9" s="2" t="s">
        <v>19</v>
      </c>
      <c r="D9" s="2">
        <v>18024</v>
      </c>
      <c r="E9" s="3">
        <v>44285</v>
      </c>
      <c r="F9" s="3">
        <v>44651</v>
      </c>
      <c r="G9" s="4">
        <v>77700</v>
      </c>
      <c r="H9" s="4">
        <v>77700</v>
      </c>
      <c r="I9" s="2"/>
      <c r="J9" s="5" t="s">
        <v>13</v>
      </c>
      <c r="K9" s="5" t="s">
        <v>14</v>
      </c>
    </row>
    <row r="10" spans="1:11" x14ac:dyDescent="0.35">
      <c r="A10" s="2">
        <v>800058023</v>
      </c>
      <c r="B10" s="2" t="s">
        <v>11</v>
      </c>
      <c r="C10" s="2" t="s">
        <v>20</v>
      </c>
      <c r="D10" s="2">
        <v>27208</v>
      </c>
      <c r="E10" s="3">
        <v>44760</v>
      </c>
      <c r="F10" s="3">
        <v>44782</v>
      </c>
      <c r="G10" s="4">
        <v>77750</v>
      </c>
      <c r="H10" s="4">
        <v>77750</v>
      </c>
      <c r="I10" s="2"/>
      <c r="J10" s="5" t="s">
        <v>13</v>
      </c>
      <c r="K10" s="5" t="s">
        <v>14</v>
      </c>
    </row>
    <row r="11" spans="1:11" x14ac:dyDescent="0.35">
      <c r="A11" s="2">
        <v>800058024</v>
      </c>
      <c r="B11" s="2" t="s">
        <v>11</v>
      </c>
      <c r="C11" s="2" t="s">
        <v>21</v>
      </c>
      <c r="D11" s="2">
        <v>29108</v>
      </c>
      <c r="E11" s="3">
        <v>44827</v>
      </c>
      <c r="F11" s="3">
        <v>44831</v>
      </c>
      <c r="G11" s="4">
        <v>65700</v>
      </c>
      <c r="H11" s="4">
        <v>65700</v>
      </c>
      <c r="I11" s="2"/>
      <c r="J11" s="5" t="s">
        <v>13</v>
      </c>
      <c r="K11" s="5" t="s">
        <v>14</v>
      </c>
    </row>
    <row r="12" spans="1:11" x14ac:dyDescent="0.35">
      <c r="A12" s="2">
        <v>800058025</v>
      </c>
      <c r="B12" s="2" t="s">
        <v>11</v>
      </c>
      <c r="C12" s="2" t="s">
        <v>21</v>
      </c>
      <c r="D12" s="2">
        <v>35013</v>
      </c>
      <c r="E12" s="3">
        <v>44934</v>
      </c>
      <c r="F12" s="3">
        <v>45002</v>
      </c>
      <c r="G12" s="4">
        <v>84250</v>
      </c>
      <c r="H12" s="4">
        <v>84250</v>
      </c>
      <c r="I12" s="2"/>
      <c r="J12" s="5" t="s">
        <v>13</v>
      </c>
      <c r="K12" s="5" t="s">
        <v>14</v>
      </c>
    </row>
    <row r="13" spans="1:11" x14ac:dyDescent="0.35">
      <c r="A13" s="2">
        <v>800058026</v>
      </c>
      <c r="B13" s="2" t="s">
        <v>11</v>
      </c>
      <c r="C13" s="2" t="s">
        <v>19</v>
      </c>
      <c r="D13" s="2">
        <v>84991</v>
      </c>
      <c r="E13" s="3">
        <v>44959</v>
      </c>
      <c r="F13" s="3">
        <v>44986</v>
      </c>
      <c r="G13" s="4">
        <v>70100</v>
      </c>
      <c r="H13" s="4">
        <v>70100</v>
      </c>
      <c r="I13" s="2"/>
      <c r="J13" s="5" t="s">
        <v>13</v>
      </c>
      <c r="K13" s="5" t="s">
        <v>14</v>
      </c>
    </row>
    <row r="14" spans="1:11" x14ac:dyDescent="0.35">
      <c r="A14" s="2">
        <v>800058027</v>
      </c>
      <c r="B14" s="2" t="s">
        <v>11</v>
      </c>
      <c r="C14" s="2" t="s">
        <v>22</v>
      </c>
      <c r="D14" s="2">
        <v>618</v>
      </c>
      <c r="E14" s="3">
        <v>44994</v>
      </c>
      <c r="F14" s="2"/>
      <c r="G14" s="4">
        <v>225300</v>
      </c>
      <c r="H14" s="4">
        <v>225300</v>
      </c>
      <c r="I14" s="2"/>
      <c r="J14" s="5" t="s">
        <v>13</v>
      </c>
      <c r="K14" s="5" t="s">
        <v>14</v>
      </c>
    </row>
    <row r="15" spans="1:11" x14ac:dyDescent="0.35">
      <c r="A15" s="2">
        <v>800058028</v>
      </c>
      <c r="B15" s="2" t="s">
        <v>11</v>
      </c>
      <c r="C15" s="2" t="s">
        <v>22</v>
      </c>
      <c r="D15" s="2">
        <v>619</v>
      </c>
      <c r="E15" s="3">
        <v>44994</v>
      </c>
      <c r="F15" s="2"/>
      <c r="G15" s="4">
        <v>76400</v>
      </c>
      <c r="H15" s="4">
        <v>76400</v>
      </c>
      <c r="I15" s="2"/>
      <c r="J15" s="5" t="s">
        <v>13</v>
      </c>
      <c r="K15" s="5" t="s">
        <v>14</v>
      </c>
    </row>
    <row r="16" spans="1:11" x14ac:dyDescent="0.35">
      <c r="A16" s="2">
        <v>800058029</v>
      </c>
      <c r="B16" s="2" t="s">
        <v>11</v>
      </c>
      <c r="C16" s="2" t="s">
        <v>20</v>
      </c>
      <c r="D16" s="2">
        <v>46383</v>
      </c>
      <c r="E16" s="3">
        <v>45048</v>
      </c>
      <c r="F16" s="3">
        <v>45059</v>
      </c>
      <c r="G16" s="4">
        <v>66800</v>
      </c>
      <c r="H16" s="4">
        <v>66800</v>
      </c>
      <c r="I16" s="2"/>
      <c r="J16" s="5" t="s">
        <v>13</v>
      </c>
      <c r="K16" s="5" t="s">
        <v>14</v>
      </c>
    </row>
    <row r="17" spans="1:11" x14ac:dyDescent="0.35">
      <c r="A17" s="2">
        <v>800058030</v>
      </c>
      <c r="B17" s="2" t="s">
        <v>11</v>
      </c>
      <c r="C17" s="2" t="s">
        <v>23</v>
      </c>
      <c r="D17" s="2">
        <v>6044</v>
      </c>
      <c r="E17" s="3">
        <v>45201</v>
      </c>
      <c r="F17" s="2"/>
      <c r="G17" s="4">
        <v>26800</v>
      </c>
      <c r="H17" s="4">
        <v>26800</v>
      </c>
      <c r="I17" s="2"/>
      <c r="J17" s="5" t="s">
        <v>13</v>
      </c>
      <c r="K17" s="5" t="s">
        <v>14</v>
      </c>
    </row>
    <row r="18" spans="1:11" x14ac:dyDescent="0.35">
      <c r="H18" s="6">
        <f>SUM(H3:H17)</f>
        <v>2356147</v>
      </c>
    </row>
  </sheetData>
  <dataValidations count="1">
    <dataValidation type="whole" operator="greaterThan" allowBlank="1" showInputMessage="1" showErrorMessage="1" errorTitle="DATO ERRADO" error="El valor debe ser diferente de cero" sqref="G2:H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7"/>
  <sheetViews>
    <sheetView topLeftCell="D1" zoomScale="80" zoomScaleNormal="80" workbookViewId="0">
      <selection activeCell="B3" sqref="B3"/>
    </sheetView>
  </sheetViews>
  <sheetFormatPr baseColWidth="10" defaultRowHeight="14" x14ac:dyDescent="0.3"/>
  <cols>
    <col min="1" max="1" width="11.26953125" style="14" bestFit="1" customWidth="1"/>
    <col min="2" max="2" width="20" style="14" bestFit="1" customWidth="1"/>
    <col min="3" max="5" width="10.90625" style="14"/>
    <col min="6" max="6" width="25.453125" style="14" bestFit="1" customWidth="1"/>
    <col min="7" max="8" width="11.26953125" style="16" bestFit="1" customWidth="1"/>
    <col min="9" max="9" width="14.36328125" style="14" customWidth="1"/>
    <col min="10" max="11" width="14.26953125" style="17" bestFit="1" customWidth="1"/>
    <col min="12" max="12" width="25.08984375" style="14" bestFit="1" customWidth="1"/>
    <col min="13" max="14" width="12.6328125" style="17" bestFit="1" customWidth="1"/>
    <col min="15" max="15" width="13.54296875" style="17" customWidth="1"/>
    <col min="16" max="16" width="12.6328125" style="17" bestFit="1" customWidth="1"/>
    <col min="17" max="17" width="11.26953125" style="14" bestFit="1" customWidth="1"/>
    <col min="18" max="16384" width="10.90625" style="14"/>
  </cols>
  <sheetData>
    <row r="1" spans="1:17" s="20" customFormat="1" x14ac:dyDescent="0.3">
      <c r="G1" s="21"/>
      <c r="H1" s="21"/>
      <c r="J1" s="22">
        <f>SUBTOTAL(9,J3:J17)</f>
        <v>2356147</v>
      </c>
      <c r="K1" s="22">
        <f>SUBTOTAL(9,K3:K17)</f>
        <v>2356147</v>
      </c>
      <c r="M1" s="22">
        <f t="shared" ref="M1:P1" si="0">SUBTOTAL(9,M3:M17)</f>
        <v>773297</v>
      </c>
      <c r="N1" s="22">
        <f t="shared" si="0"/>
        <v>773297</v>
      </c>
      <c r="O1" s="22"/>
      <c r="P1" s="22">
        <f t="shared" si="0"/>
        <v>773297</v>
      </c>
    </row>
    <row r="2" spans="1:17" s="11" customFormat="1" ht="42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24</v>
      </c>
      <c r="F2" s="8" t="s">
        <v>40</v>
      </c>
      <c r="G2" s="15" t="s">
        <v>4</v>
      </c>
      <c r="H2" s="15" t="s">
        <v>5</v>
      </c>
      <c r="I2" s="9" t="s">
        <v>42</v>
      </c>
      <c r="J2" s="18" t="s">
        <v>6</v>
      </c>
      <c r="K2" s="23" t="s">
        <v>7</v>
      </c>
      <c r="L2" s="10" t="s">
        <v>43</v>
      </c>
      <c r="M2" s="26" t="s">
        <v>58</v>
      </c>
      <c r="N2" s="26" t="s">
        <v>59</v>
      </c>
      <c r="O2" s="9" t="s">
        <v>64</v>
      </c>
      <c r="P2" s="26" t="s">
        <v>60</v>
      </c>
      <c r="Q2" s="26" t="s">
        <v>61</v>
      </c>
    </row>
    <row r="3" spans="1:17" x14ac:dyDescent="0.3">
      <c r="A3" s="12">
        <v>800058016</v>
      </c>
      <c r="B3" s="12" t="s">
        <v>11</v>
      </c>
      <c r="C3" s="12" t="s">
        <v>12</v>
      </c>
      <c r="D3" s="12">
        <v>47627</v>
      </c>
      <c r="E3" s="12" t="s">
        <v>25</v>
      </c>
      <c r="F3" s="12" t="s">
        <v>41</v>
      </c>
      <c r="G3" s="13">
        <v>43886</v>
      </c>
      <c r="H3" s="13">
        <v>44198</v>
      </c>
      <c r="I3" s="13"/>
      <c r="J3" s="19">
        <v>21200</v>
      </c>
      <c r="K3" s="19">
        <v>21200</v>
      </c>
      <c r="L3" s="24" t="s">
        <v>63</v>
      </c>
      <c r="M3" s="25">
        <v>0</v>
      </c>
      <c r="N3" s="19">
        <v>0</v>
      </c>
      <c r="O3" s="19"/>
      <c r="P3" s="19">
        <v>0</v>
      </c>
      <c r="Q3" s="13">
        <v>45230</v>
      </c>
    </row>
    <row r="4" spans="1:17" x14ac:dyDescent="0.3">
      <c r="A4" s="12">
        <v>800058016</v>
      </c>
      <c r="B4" s="12" t="s">
        <v>11</v>
      </c>
      <c r="C4" s="12" t="s">
        <v>15</v>
      </c>
      <c r="D4" s="12">
        <v>24051</v>
      </c>
      <c r="E4" s="12" t="s">
        <v>26</v>
      </c>
      <c r="F4" s="12" t="s">
        <v>44</v>
      </c>
      <c r="G4" s="13">
        <v>45028</v>
      </c>
      <c r="H4" s="13">
        <v>45098</v>
      </c>
      <c r="I4" s="13">
        <v>45098</v>
      </c>
      <c r="J4" s="19">
        <v>73400</v>
      </c>
      <c r="K4" s="19">
        <v>73400</v>
      </c>
      <c r="L4" s="24" t="s">
        <v>62</v>
      </c>
      <c r="M4" s="25">
        <v>73400</v>
      </c>
      <c r="N4" s="19">
        <v>73400</v>
      </c>
      <c r="O4" s="19" t="s">
        <v>65</v>
      </c>
      <c r="P4" s="19">
        <v>73400</v>
      </c>
      <c r="Q4" s="13">
        <v>45230</v>
      </c>
    </row>
    <row r="5" spans="1:17" x14ac:dyDescent="0.3">
      <c r="A5" s="12">
        <v>800058016</v>
      </c>
      <c r="B5" s="12" t="s">
        <v>11</v>
      </c>
      <c r="C5" s="12" t="s">
        <v>16</v>
      </c>
      <c r="D5" s="12">
        <v>21306</v>
      </c>
      <c r="E5" s="12" t="s">
        <v>27</v>
      </c>
      <c r="F5" s="12" t="s">
        <v>45</v>
      </c>
      <c r="G5" s="13">
        <v>45058</v>
      </c>
      <c r="H5" s="13">
        <v>45073</v>
      </c>
      <c r="I5" s="13">
        <v>45068</v>
      </c>
      <c r="J5" s="19">
        <v>622147</v>
      </c>
      <c r="K5" s="19">
        <v>622147</v>
      </c>
      <c r="L5" s="24" t="s">
        <v>62</v>
      </c>
      <c r="M5" s="25">
        <v>622147</v>
      </c>
      <c r="N5" s="19">
        <v>622147</v>
      </c>
      <c r="O5" s="19" t="s">
        <v>66</v>
      </c>
      <c r="P5" s="19">
        <v>622147</v>
      </c>
      <c r="Q5" s="13">
        <v>45230</v>
      </c>
    </row>
    <row r="6" spans="1:17" x14ac:dyDescent="0.3">
      <c r="A6" s="12">
        <v>800058016</v>
      </c>
      <c r="B6" s="12" t="s">
        <v>11</v>
      </c>
      <c r="C6" s="12" t="s">
        <v>17</v>
      </c>
      <c r="D6" s="12">
        <v>360794</v>
      </c>
      <c r="E6" s="12" t="s">
        <v>28</v>
      </c>
      <c r="F6" s="12" t="s">
        <v>46</v>
      </c>
      <c r="G6" s="13">
        <v>43886</v>
      </c>
      <c r="H6" s="13">
        <v>44198</v>
      </c>
      <c r="I6" s="13"/>
      <c r="J6" s="19">
        <v>604700</v>
      </c>
      <c r="K6" s="19">
        <v>604700</v>
      </c>
      <c r="L6" s="24" t="s">
        <v>63</v>
      </c>
      <c r="M6" s="25">
        <v>0</v>
      </c>
      <c r="N6" s="19">
        <v>0</v>
      </c>
      <c r="O6" s="19"/>
      <c r="P6" s="19">
        <v>0</v>
      </c>
      <c r="Q6" s="13">
        <v>45230</v>
      </c>
    </row>
    <row r="7" spans="1:17" x14ac:dyDescent="0.3">
      <c r="A7" s="12">
        <v>800058016</v>
      </c>
      <c r="B7" s="12" t="s">
        <v>11</v>
      </c>
      <c r="C7" s="12" t="s">
        <v>17</v>
      </c>
      <c r="D7" s="12">
        <v>361230</v>
      </c>
      <c r="E7" s="12" t="s">
        <v>29</v>
      </c>
      <c r="F7" s="12" t="s">
        <v>47</v>
      </c>
      <c r="G7" s="13">
        <v>43886</v>
      </c>
      <c r="H7" s="13">
        <v>44198</v>
      </c>
      <c r="I7" s="13"/>
      <c r="J7" s="19">
        <v>248000</v>
      </c>
      <c r="K7" s="19">
        <v>248000</v>
      </c>
      <c r="L7" s="24" t="s">
        <v>63</v>
      </c>
      <c r="M7" s="25">
        <v>0</v>
      </c>
      <c r="N7" s="19">
        <v>0</v>
      </c>
      <c r="O7" s="19"/>
      <c r="P7" s="19">
        <v>0</v>
      </c>
      <c r="Q7" s="13">
        <v>45230</v>
      </c>
    </row>
    <row r="8" spans="1:17" x14ac:dyDescent="0.3">
      <c r="A8" s="12">
        <v>800058016</v>
      </c>
      <c r="B8" s="12" t="s">
        <v>11</v>
      </c>
      <c r="C8" s="12" t="s">
        <v>18</v>
      </c>
      <c r="D8" s="12">
        <v>5015</v>
      </c>
      <c r="E8" s="12" t="s">
        <v>30</v>
      </c>
      <c r="F8" s="12" t="s">
        <v>48</v>
      </c>
      <c r="G8" s="13">
        <v>43971</v>
      </c>
      <c r="H8" s="13">
        <v>44347</v>
      </c>
      <c r="I8" s="13"/>
      <c r="J8" s="19">
        <v>15900</v>
      </c>
      <c r="K8" s="19">
        <v>15900</v>
      </c>
      <c r="L8" s="24" t="s">
        <v>63</v>
      </c>
      <c r="M8" s="25">
        <v>0</v>
      </c>
      <c r="N8" s="19">
        <v>0</v>
      </c>
      <c r="O8" s="19"/>
      <c r="P8" s="19">
        <v>0</v>
      </c>
      <c r="Q8" s="13">
        <v>45230</v>
      </c>
    </row>
    <row r="9" spans="1:17" x14ac:dyDescent="0.3">
      <c r="A9" s="12">
        <v>800058016</v>
      </c>
      <c r="B9" s="12" t="s">
        <v>11</v>
      </c>
      <c r="C9" s="12" t="s">
        <v>19</v>
      </c>
      <c r="D9" s="12">
        <v>18024</v>
      </c>
      <c r="E9" s="12" t="s">
        <v>31</v>
      </c>
      <c r="F9" s="12" t="s">
        <v>49</v>
      </c>
      <c r="G9" s="13">
        <v>44285</v>
      </c>
      <c r="H9" s="13">
        <v>44651</v>
      </c>
      <c r="I9" s="13"/>
      <c r="J9" s="19">
        <v>77700</v>
      </c>
      <c r="K9" s="19">
        <v>77700</v>
      </c>
      <c r="L9" s="24" t="s">
        <v>63</v>
      </c>
      <c r="M9" s="25">
        <v>0</v>
      </c>
      <c r="N9" s="19">
        <v>0</v>
      </c>
      <c r="O9" s="19"/>
      <c r="P9" s="19">
        <v>0</v>
      </c>
      <c r="Q9" s="13">
        <v>45230</v>
      </c>
    </row>
    <row r="10" spans="1:17" x14ac:dyDescent="0.3">
      <c r="A10" s="12">
        <v>800058016</v>
      </c>
      <c r="B10" s="12" t="s">
        <v>11</v>
      </c>
      <c r="C10" s="12" t="s">
        <v>20</v>
      </c>
      <c r="D10" s="12">
        <v>27208</v>
      </c>
      <c r="E10" s="12" t="s">
        <v>32</v>
      </c>
      <c r="F10" s="12" t="s">
        <v>50</v>
      </c>
      <c r="G10" s="13">
        <v>44760</v>
      </c>
      <c r="H10" s="13">
        <v>44782</v>
      </c>
      <c r="I10" s="13">
        <v>44837</v>
      </c>
      <c r="J10" s="19">
        <v>77750</v>
      </c>
      <c r="K10" s="19">
        <v>77750</v>
      </c>
      <c r="L10" s="24" t="s">
        <v>62</v>
      </c>
      <c r="M10" s="25">
        <v>77750</v>
      </c>
      <c r="N10" s="19">
        <v>77750</v>
      </c>
      <c r="O10" s="19" t="s">
        <v>67</v>
      </c>
      <c r="P10" s="19">
        <v>77750</v>
      </c>
      <c r="Q10" s="13">
        <v>45230</v>
      </c>
    </row>
    <row r="11" spans="1:17" x14ac:dyDescent="0.3">
      <c r="A11" s="12">
        <v>800058016</v>
      </c>
      <c r="B11" s="12" t="s">
        <v>11</v>
      </c>
      <c r="C11" s="12" t="s">
        <v>21</v>
      </c>
      <c r="D11" s="12">
        <v>29108</v>
      </c>
      <c r="E11" s="12" t="s">
        <v>33</v>
      </c>
      <c r="F11" s="12" t="s">
        <v>51</v>
      </c>
      <c r="G11" s="13">
        <v>44827</v>
      </c>
      <c r="H11" s="13">
        <v>44831</v>
      </c>
      <c r="I11" s="13"/>
      <c r="J11" s="19">
        <v>65700</v>
      </c>
      <c r="K11" s="19">
        <v>65700</v>
      </c>
      <c r="L11" s="24" t="s">
        <v>63</v>
      </c>
      <c r="M11" s="25">
        <v>0</v>
      </c>
      <c r="N11" s="19">
        <v>0</v>
      </c>
      <c r="O11" s="19"/>
      <c r="P11" s="19">
        <v>0</v>
      </c>
      <c r="Q11" s="13">
        <v>45230</v>
      </c>
    </row>
    <row r="12" spans="1:17" x14ac:dyDescent="0.3">
      <c r="A12" s="12">
        <v>800058016</v>
      </c>
      <c r="B12" s="12" t="s">
        <v>11</v>
      </c>
      <c r="C12" s="12" t="s">
        <v>21</v>
      </c>
      <c r="D12" s="12">
        <v>35013</v>
      </c>
      <c r="E12" s="12" t="s">
        <v>34</v>
      </c>
      <c r="F12" s="12" t="s">
        <v>52</v>
      </c>
      <c r="G12" s="13">
        <v>44934</v>
      </c>
      <c r="H12" s="13">
        <v>45002</v>
      </c>
      <c r="I12" s="13"/>
      <c r="J12" s="19">
        <v>84250</v>
      </c>
      <c r="K12" s="19">
        <v>84250</v>
      </c>
      <c r="L12" s="24" t="s">
        <v>63</v>
      </c>
      <c r="M12" s="25">
        <v>0</v>
      </c>
      <c r="N12" s="19">
        <v>0</v>
      </c>
      <c r="O12" s="19"/>
      <c r="P12" s="19">
        <v>0</v>
      </c>
      <c r="Q12" s="13">
        <v>45230</v>
      </c>
    </row>
    <row r="13" spans="1:17" x14ac:dyDescent="0.3">
      <c r="A13" s="12">
        <v>800058016</v>
      </c>
      <c r="B13" s="12" t="s">
        <v>11</v>
      </c>
      <c r="C13" s="12" t="s">
        <v>19</v>
      </c>
      <c r="D13" s="12">
        <v>84991</v>
      </c>
      <c r="E13" s="12" t="s">
        <v>35</v>
      </c>
      <c r="F13" s="12" t="s">
        <v>53</v>
      </c>
      <c r="G13" s="13">
        <v>44959</v>
      </c>
      <c r="H13" s="13">
        <v>44986</v>
      </c>
      <c r="I13" s="13"/>
      <c r="J13" s="19">
        <v>70100</v>
      </c>
      <c r="K13" s="19">
        <v>70100</v>
      </c>
      <c r="L13" s="24" t="s">
        <v>63</v>
      </c>
      <c r="M13" s="25">
        <v>0</v>
      </c>
      <c r="N13" s="19">
        <v>0</v>
      </c>
      <c r="O13" s="19"/>
      <c r="P13" s="19">
        <v>0</v>
      </c>
      <c r="Q13" s="13">
        <v>45230</v>
      </c>
    </row>
    <row r="14" spans="1:17" x14ac:dyDescent="0.3">
      <c r="A14" s="12">
        <v>800058016</v>
      </c>
      <c r="B14" s="12" t="s">
        <v>11</v>
      </c>
      <c r="C14" s="12" t="s">
        <v>22</v>
      </c>
      <c r="D14" s="12">
        <v>618</v>
      </c>
      <c r="E14" s="12" t="s">
        <v>36</v>
      </c>
      <c r="F14" s="12" t="s">
        <v>54</v>
      </c>
      <c r="G14" s="13">
        <v>44994</v>
      </c>
      <c r="H14" s="13"/>
      <c r="I14" s="13"/>
      <c r="J14" s="19">
        <v>225300</v>
      </c>
      <c r="K14" s="19">
        <v>225300</v>
      </c>
      <c r="L14" s="24" t="s">
        <v>63</v>
      </c>
      <c r="M14" s="25">
        <v>0</v>
      </c>
      <c r="N14" s="19">
        <v>0</v>
      </c>
      <c r="O14" s="19"/>
      <c r="P14" s="19">
        <v>0</v>
      </c>
      <c r="Q14" s="13">
        <v>45230</v>
      </c>
    </row>
    <row r="15" spans="1:17" x14ac:dyDescent="0.3">
      <c r="A15" s="12">
        <v>800058016</v>
      </c>
      <c r="B15" s="12" t="s">
        <v>11</v>
      </c>
      <c r="C15" s="12" t="s">
        <v>22</v>
      </c>
      <c r="D15" s="12">
        <v>619</v>
      </c>
      <c r="E15" s="12" t="s">
        <v>37</v>
      </c>
      <c r="F15" s="12" t="s">
        <v>55</v>
      </c>
      <c r="G15" s="13">
        <v>44994</v>
      </c>
      <c r="H15" s="13"/>
      <c r="I15" s="13"/>
      <c r="J15" s="19">
        <v>76400</v>
      </c>
      <c r="K15" s="19">
        <v>76400</v>
      </c>
      <c r="L15" s="24" t="s">
        <v>63</v>
      </c>
      <c r="M15" s="25">
        <v>0</v>
      </c>
      <c r="N15" s="19">
        <v>0</v>
      </c>
      <c r="O15" s="19"/>
      <c r="P15" s="19">
        <v>0</v>
      </c>
      <c r="Q15" s="13">
        <v>45230</v>
      </c>
    </row>
    <row r="16" spans="1:17" x14ac:dyDescent="0.3">
      <c r="A16" s="12">
        <v>800058016</v>
      </c>
      <c r="B16" s="12" t="s">
        <v>11</v>
      </c>
      <c r="C16" s="12" t="s">
        <v>20</v>
      </c>
      <c r="D16" s="12">
        <v>46383</v>
      </c>
      <c r="E16" s="12" t="s">
        <v>38</v>
      </c>
      <c r="F16" s="12" t="s">
        <v>56</v>
      </c>
      <c r="G16" s="13">
        <v>45048</v>
      </c>
      <c r="H16" s="13">
        <v>45059</v>
      </c>
      <c r="I16" s="13"/>
      <c r="J16" s="19">
        <v>66800</v>
      </c>
      <c r="K16" s="19">
        <v>66800</v>
      </c>
      <c r="L16" s="24" t="s">
        <v>63</v>
      </c>
      <c r="M16" s="25">
        <v>0</v>
      </c>
      <c r="N16" s="19">
        <v>0</v>
      </c>
      <c r="O16" s="19"/>
      <c r="P16" s="19">
        <v>0</v>
      </c>
      <c r="Q16" s="13">
        <v>45230</v>
      </c>
    </row>
    <row r="17" spans="1:17" x14ac:dyDescent="0.3">
      <c r="A17" s="12">
        <v>800058016</v>
      </c>
      <c r="B17" s="12" t="s">
        <v>11</v>
      </c>
      <c r="C17" s="12" t="s">
        <v>23</v>
      </c>
      <c r="D17" s="12">
        <v>6044</v>
      </c>
      <c r="E17" s="12" t="s">
        <v>39</v>
      </c>
      <c r="F17" s="12" t="s">
        <v>57</v>
      </c>
      <c r="G17" s="13">
        <v>45201</v>
      </c>
      <c r="H17" s="13"/>
      <c r="I17" s="13"/>
      <c r="J17" s="19">
        <v>26800</v>
      </c>
      <c r="K17" s="19">
        <v>26800</v>
      </c>
      <c r="L17" s="24" t="s">
        <v>63</v>
      </c>
      <c r="M17" s="25">
        <v>0</v>
      </c>
      <c r="N17" s="19">
        <v>0</v>
      </c>
      <c r="O17" s="19"/>
      <c r="P17" s="19">
        <v>0</v>
      </c>
      <c r="Q17" s="13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2:K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E30" sqref="E30"/>
    </sheetView>
  </sheetViews>
  <sheetFormatPr baseColWidth="10" defaultRowHeight="12.5" x14ac:dyDescent="0.25"/>
  <cols>
    <col min="1" max="1" width="1" style="27" customWidth="1"/>
    <col min="2" max="2" width="10.90625" style="27"/>
    <col min="3" max="3" width="17.54296875" style="27" customWidth="1"/>
    <col min="4" max="4" width="11.54296875" style="27" customWidth="1"/>
    <col min="5" max="8" width="10.90625" style="27"/>
    <col min="9" max="9" width="22.54296875" style="27" customWidth="1"/>
    <col min="10" max="10" width="14" style="27" customWidth="1"/>
    <col min="11" max="11" width="1.7265625" style="27" customWidth="1"/>
    <col min="12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68</v>
      </c>
      <c r="E2" s="31"/>
      <c r="F2" s="31"/>
      <c r="G2" s="31"/>
      <c r="H2" s="31"/>
      <c r="I2" s="32"/>
      <c r="J2" s="33" t="s">
        <v>69</v>
      </c>
    </row>
    <row r="3" spans="2:10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70</v>
      </c>
      <c r="E4" s="31"/>
      <c r="F4" s="31"/>
      <c r="G4" s="31"/>
      <c r="H4" s="31"/>
      <c r="I4" s="32"/>
      <c r="J4" s="33" t="s">
        <v>71</v>
      </c>
    </row>
    <row r="5" spans="2:10" ht="13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5">
      <c r="B7" s="46"/>
      <c r="J7" s="47"/>
    </row>
    <row r="8" spans="2:10" ht="13" x14ac:dyDescent="0.3">
      <c r="B8" s="46"/>
      <c r="C8" s="48" t="s">
        <v>103</v>
      </c>
      <c r="E8" s="49"/>
      <c r="J8" s="47"/>
    </row>
    <row r="9" spans="2:10" x14ac:dyDescent="0.25">
      <c r="B9" s="46"/>
      <c r="J9" s="47"/>
    </row>
    <row r="10" spans="2:10" ht="13" x14ac:dyDescent="0.3">
      <c r="B10" s="46"/>
      <c r="C10" s="48" t="s">
        <v>104</v>
      </c>
      <c r="J10" s="47"/>
    </row>
    <row r="11" spans="2:10" ht="13" x14ac:dyDescent="0.3">
      <c r="B11" s="46"/>
      <c r="C11" s="48" t="s">
        <v>105</v>
      </c>
      <c r="J11" s="47"/>
    </row>
    <row r="12" spans="2:10" x14ac:dyDescent="0.25">
      <c r="B12" s="46"/>
      <c r="J12" s="47"/>
    </row>
    <row r="13" spans="2:10" x14ac:dyDescent="0.25">
      <c r="B13" s="46"/>
      <c r="C13" s="27" t="s">
        <v>108</v>
      </c>
      <c r="J13" s="47"/>
    </row>
    <row r="14" spans="2:10" x14ac:dyDescent="0.25">
      <c r="B14" s="46"/>
      <c r="C14" s="50"/>
      <c r="J14" s="47"/>
    </row>
    <row r="15" spans="2:10" ht="13" x14ac:dyDescent="0.3">
      <c r="B15" s="46"/>
      <c r="C15" s="27" t="s">
        <v>72</v>
      </c>
      <c r="D15" s="49"/>
      <c r="H15" s="51" t="s">
        <v>73</v>
      </c>
      <c r="I15" s="51" t="s">
        <v>74</v>
      </c>
      <c r="J15" s="47"/>
    </row>
    <row r="16" spans="2:10" ht="13" x14ac:dyDescent="0.3">
      <c r="B16" s="46"/>
      <c r="C16" s="48" t="s">
        <v>75</v>
      </c>
      <c r="D16" s="48"/>
      <c r="E16" s="48"/>
      <c r="F16" s="48"/>
      <c r="H16" s="52">
        <v>15</v>
      </c>
      <c r="I16" s="84">
        <v>2356147</v>
      </c>
      <c r="J16" s="47"/>
    </row>
    <row r="17" spans="2:14" x14ac:dyDescent="0.25">
      <c r="B17" s="46"/>
      <c r="C17" s="27" t="s">
        <v>76</v>
      </c>
      <c r="H17" s="53">
        <v>0</v>
      </c>
      <c r="I17" s="54">
        <v>0</v>
      </c>
      <c r="J17" s="47"/>
    </row>
    <row r="18" spans="2:14" x14ac:dyDescent="0.25">
      <c r="B18" s="46"/>
      <c r="C18" s="27" t="s">
        <v>77</v>
      </c>
      <c r="H18" s="53">
        <v>3</v>
      </c>
      <c r="I18" s="54">
        <v>773297</v>
      </c>
      <c r="J18" s="47"/>
    </row>
    <row r="19" spans="2:14" x14ac:dyDescent="0.25">
      <c r="B19" s="46"/>
      <c r="C19" s="27" t="s">
        <v>78</v>
      </c>
      <c r="H19" s="53">
        <v>12</v>
      </c>
      <c r="I19" s="55">
        <v>1582850</v>
      </c>
      <c r="J19" s="47"/>
    </row>
    <row r="20" spans="2:14" x14ac:dyDescent="0.25">
      <c r="B20" s="46"/>
      <c r="C20" s="27" t="s">
        <v>79</v>
      </c>
      <c r="H20" s="53">
        <v>0</v>
      </c>
      <c r="I20" s="54">
        <v>0</v>
      </c>
      <c r="J20" s="47"/>
    </row>
    <row r="21" spans="2:14" ht="13" thickBot="1" x14ac:dyDescent="0.3">
      <c r="B21" s="46"/>
      <c r="C21" s="27" t="s">
        <v>80</v>
      </c>
      <c r="H21" s="56">
        <v>0</v>
      </c>
      <c r="I21" s="57">
        <v>0</v>
      </c>
      <c r="J21" s="47"/>
    </row>
    <row r="22" spans="2:14" ht="13" x14ac:dyDescent="0.3">
      <c r="B22" s="46"/>
      <c r="C22" s="48" t="s">
        <v>81</v>
      </c>
      <c r="D22" s="48"/>
      <c r="E22" s="48"/>
      <c r="F22" s="48"/>
      <c r="H22" s="52">
        <f>H17+H18+H19+H20+H21</f>
        <v>15</v>
      </c>
      <c r="I22" s="58">
        <f>I17+I18+I19+I20+I21</f>
        <v>2356147</v>
      </c>
      <c r="J22" s="47"/>
    </row>
    <row r="23" spans="2:14" x14ac:dyDescent="0.25">
      <c r="B23" s="46"/>
      <c r="C23" s="27" t="s">
        <v>82</v>
      </c>
      <c r="H23" s="53">
        <v>0</v>
      </c>
      <c r="I23" s="54">
        <v>0</v>
      </c>
      <c r="J23" s="47"/>
    </row>
    <row r="24" spans="2:14" ht="13" thickBot="1" x14ac:dyDescent="0.3">
      <c r="B24" s="46"/>
      <c r="C24" s="27" t="s">
        <v>83</v>
      </c>
      <c r="H24" s="56">
        <v>0</v>
      </c>
      <c r="I24" s="57">
        <v>0</v>
      </c>
      <c r="J24" s="47"/>
    </row>
    <row r="25" spans="2:14" ht="13" x14ac:dyDescent="0.3">
      <c r="B25" s="46"/>
      <c r="C25" s="48" t="s">
        <v>84</v>
      </c>
      <c r="D25" s="48"/>
      <c r="E25" s="48"/>
      <c r="F25" s="48"/>
      <c r="H25" s="52">
        <f>H23+H24</f>
        <v>0</v>
      </c>
      <c r="I25" s="58">
        <f>I23+I24</f>
        <v>0</v>
      </c>
      <c r="J25" s="47"/>
    </row>
    <row r="26" spans="2:14" ht="13.5" thickBot="1" x14ac:dyDescent="0.35">
      <c r="B26" s="46"/>
      <c r="C26" s="27" t="s">
        <v>85</v>
      </c>
      <c r="D26" s="48"/>
      <c r="E26" s="48"/>
      <c r="F26" s="48"/>
      <c r="H26" s="56">
        <v>0</v>
      </c>
      <c r="I26" s="57">
        <v>0</v>
      </c>
      <c r="J26" s="47"/>
    </row>
    <row r="27" spans="2:14" ht="13" x14ac:dyDescent="0.3">
      <c r="B27" s="46"/>
      <c r="C27" s="48" t="s">
        <v>86</v>
      </c>
      <c r="D27" s="48"/>
      <c r="E27" s="48"/>
      <c r="F27" s="48"/>
      <c r="H27" s="53">
        <f>H26</f>
        <v>0</v>
      </c>
      <c r="I27" s="54">
        <f>I26</f>
        <v>0</v>
      </c>
      <c r="J27" s="47"/>
    </row>
    <row r="28" spans="2:14" ht="13" x14ac:dyDescent="0.3">
      <c r="B28" s="46"/>
      <c r="C28" s="48"/>
      <c r="D28" s="48"/>
      <c r="E28" s="48"/>
      <c r="F28" s="48"/>
      <c r="H28" s="59"/>
      <c r="I28" s="58"/>
      <c r="J28" s="47"/>
    </row>
    <row r="29" spans="2:14" ht="13.5" thickBot="1" x14ac:dyDescent="0.35">
      <c r="B29" s="46"/>
      <c r="C29" s="48" t="s">
        <v>87</v>
      </c>
      <c r="D29" s="48"/>
      <c r="H29" s="60">
        <f>H22+H25+H27</f>
        <v>15</v>
      </c>
      <c r="I29" s="61">
        <f>I22+I25+I27</f>
        <v>2356147</v>
      </c>
      <c r="J29" s="47"/>
    </row>
    <row r="30" spans="2:14" ht="13.5" thickTop="1" x14ac:dyDescent="0.3">
      <c r="B30" s="46"/>
      <c r="C30" s="48"/>
      <c r="D30" s="48"/>
      <c r="H30" s="62"/>
      <c r="I30" s="54"/>
      <c r="J30" s="47"/>
    </row>
    <row r="31" spans="2:14" x14ac:dyDescent="0.25">
      <c r="B31" s="46"/>
      <c r="G31" s="62"/>
      <c r="H31" s="62"/>
      <c r="I31" s="62"/>
      <c r="J31" s="47"/>
      <c r="N31" s="27" t="s">
        <v>88</v>
      </c>
    </row>
    <row r="32" spans="2:14" x14ac:dyDescent="0.25">
      <c r="B32" s="46"/>
      <c r="G32" s="62"/>
      <c r="H32" s="62"/>
      <c r="I32" s="62"/>
      <c r="J32" s="47"/>
    </row>
    <row r="33" spans="2:10" x14ac:dyDescent="0.25">
      <c r="B33" s="46"/>
      <c r="G33" s="62"/>
      <c r="H33" s="62"/>
      <c r="I33" s="62"/>
      <c r="J33" s="47"/>
    </row>
    <row r="34" spans="2:10" ht="13.5" thickBot="1" x14ac:dyDescent="0.35">
      <c r="B34" s="46"/>
      <c r="C34" s="63" t="s">
        <v>106</v>
      </c>
      <c r="D34" s="64"/>
      <c r="G34" s="63" t="s">
        <v>89</v>
      </c>
      <c r="H34" s="64"/>
      <c r="I34" s="62"/>
      <c r="J34" s="47"/>
    </row>
    <row r="35" spans="2:10" ht="4.5" customHeight="1" x14ac:dyDescent="0.25">
      <c r="B35" s="46"/>
      <c r="C35" s="62"/>
      <c r="D35" s="62"/>
      <c r="G35" s="62"/>
      <c r="H35" s="62"/>
      <c r="I35" s="62"/>
      <c r="J35" s="47"/>
    </row>
    <row r="36" spans="2:10" ht="13" x14ac:dyDescent="0.3">
      <c r="B36" s="46"/>
      <c r="C36" s="48" t="s">
        <v>107</v>
      </c>
      <c r="G36" s="65" t="s">
        <v>90</v>
      </c>
      <c r="H36" s="62"/>
      <c r="I36" s="62"/>
      <c r="J36" s="47"/>
    </row>
    <row r="37" spans="2:10" ht="18.75" customHeight="1" thickBot="1" x14ac:dyDescent="0.3">
      <c r="B37" s="66"/>
      <c r="C37" s="67" t="s">
        <v>11</v>
      </c>
      <c r="D37" s="68"/>
      <c r="E37" s="68"/>
      <c r="F37" s="68"/>
      <c r="G37" s="64"/>
      <c r="H37" s="64"/>
      <c r="I37" s="64"/>
      <c r="J37" s="69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91</v>
      </c>
      <c r="E2" s="31"/>
      <c r="F2" s="31"/>
      <c r="G2" s="31"/>
      <c r="H2" s="31"/>
      <c r="I2" s="32"/>
      <c r="J2" s="33" t="s">
        <v>92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93</v>
      </c>
    </row>
    <row r="5" spans="2:10 16102:16105" ht="13" x14ac:dyDescent="0.25">
      <c r="B5" s="34"/>
      <c r="C5" s="35"/>
      <c r="D5" s="70" t="s">
        <v>94</v>
      </c>
      <c r="E5" s="71"/>
      <c r="F5" s="71"/>
      <c r="G5" s="71"/>
      <c r="H5" s="71"/>
      <c r="I5" s="72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95</v>
      </c>
      <c r="WUJ6" s="27" t="s">
        <v>96</v>
      </c>
      <c r="WUK6" s="73">
        <f ca="1">+TODAY()</f>
        <v>45237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97</v>
      </c>
      <c r="D9" s="73"/>
      <c r="E9" s="49"/>
      <c r="J9" s="47"/>
    </row>
    <row r="10" spans="2:10 16102:16105" ht="13" x14ac:dyDescent="0.3">
      <c r="B10" s="46"/>
      <c r="C10" s="48"/>
      <c r="J10" s="47"/>
    </row>
    <row r="11" spans="2:10 16102:16105" ht="13" x14ac:dyDescent="0.3">
      <c r="B11" s="46"/>
      <c r="C11" s="48" t="s">
        <v>104</v>
      </c>
      <c r="J11" s="47"/>
    </row>
    <row r="12" spans="2:10 16102:16105" ht="13" x14ac:dyDescent="0.3">
      <c r="B12" s="46"/>
      <c r="C12" s="48" t="s">
        <v>105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98</v>
      </c>
      <c r="J14" s="47"/>
    </row>
    <row r="15" spans="2:10 16102:16105" x14ac:dyDescent="0.25">
      <c r="B15" s="46"/>
      <c r="C15" s="50"/>
      <c r="J15" s="47"/>
    </row>
    <row r="16" spans="2:10 16102:16105" ht="13" x14ac:dyDescent="0.3">
      <c r="B16" s="46"/>
      <c r="C16" s="74" t="s">
        <v>99</v>
      </c>
      <c r="D16" s="49"/>
      <c r="H16" s="51" t="s">
        <v>73</v>
      </c>
      <c r="I16" s="51" t="s">
        <v>74</v>
      </c>
      <c r="J16" s="47"/>
    </row>
    <row r="17" spans="2:10" ht="13" x14ac:dyDescent="0.3">
      <c r="B17" s="46"/>
      <c r="C17" s="48" t="s">
        <v>75</v>
      </c>
      <c r="D17" s="48"/>
      <c r="E17" s="48"/>
      <c r="F17" s="48"/>
      <c r="H17" s="75">
        <v>15</v>
      </c>
      <c r="I17" s="76">
        <v>2356147</v>
      </c>
      <c r="J17" s="47"/>
    </row>
    <row r="18" spans="2:10" x14ac:dyDescent="0.25">
      <c r="B18" s="46"/>
      <c r="C18" s="27" t="s">
        <v>76</v>
      </c>
      <c r="H18" s="77">
        <v>0</v>
      </c>
      <c r="I18" s="78">
        <v>0</v>
      </c>
      <c r="J18" s="47"/>
    </row>
    <row r="19" spans="2:10" x14ac:dyDescent="0.25">
      <c r="B19" s="46"/>
      <c r="C19" s="27" t="s">
        <v>77</v>
      </c>
      <c r="H19" s="77">
        <v>3</v>
      </c>
      <c r="I19" s="78">
        <v>773297</v>
      </c>
      <c r="J19" s="47"/>
    </row>
    <row r="20" spans="2:10" x14ac:dyDescent="0.25">
      <c r="B20" s="46"/>
      <c r="C20" s="27" t="s">
        <v>78</v>
      </c>
      <c r="H20" s="77">
        <v>12</v>
      </c>
      <c r="I20" s="78">
        <v>1582850</v>
      </c>
      <c r="J20" s="47"/>
    </row>
    <row r="21" spans="2:10" x14ac:dyDescent="0.25">
      <c r="B21" s="46"/>
      <c r="C21" s="27" t="s">
        <v>79</v>
      </c>
      <c r="H21" s="77">
        <v>0</v>
      </c>
      <c r="I21" s="78">
        <v>0</v>
      </c>
      <c r="J21" s="47"/>
    </row>
    <row r="22" spans="2:10" x14ac:dyDescent="0.25">
      <c r="B22" s="46"/>
      <c r="C22" s="27" t="s">
        <v>100</v>
      </c>
      <c r="H22" s="79">
        <v>0</v>
      </c>
      <c r="I22" s="80">
        <v>0</v>
      </c>
      <c r="J22" s="47"/>
    </row>
    <row r="23" spans="2:10" ht="13" x14ac:dyDescent="0.3">
      <c r="B23" s="46"/>
      <c r="C23" s="48" t="s">
        <v>101</v>
      </c>
      <c r="D23" s="48"/>
      <c r="E23" s="48"/>
      <c r="F23" s="48"/>
      <c r="H23" s="77">
        <f>SUM(H18:H22)</f>
        <v>15</v>
      </c>
      <c r="I23" s="76">
        <f>(I18+I19+I20+I21+I22)</f>
        <v>2356147</v>
      </c>
      <c r="J23" s="47"/>
    </row>
    <row r="24" spans="2:10" ht="13.5" thickBot="1" x14ac:dyDescent="0.35">
      <c r="B24" s="46"/>
      <c r="C24" s="48"/>
      <c r="D24" s="48"/>
      <c r="H24" s="81"/>
      <c r="I24" s="82"/>
      <c r="J24" s="47"/>
    </row>
    <row r="25" spans="2:10" ht="15" thickTop="1" x14ac:dyDescent="0.35">
      <c r="B25" s="46"/>
      <c r="C25" s="48"/>
      <c r="D25" s="48"/>
      <c r="F25" s="83"/>
      <c r="H25" s="62"/>
      <c r="I25" s="54"/>
      <c r="J25" s="47"/>
    </row>
    <row r="26" spans="2:10" ht="13" x14ac:dyDescent="0.3">
      <c r="B26" s="46"/>
      <c r="C26" s="48"/>
      <c r="D26" s="48"/>
      <c r="H26" s="62"/>
      <c r="I26" s="54"/>
      <c r="J26" s="47"/>
    </row>
    <row r="27" spans="2:10" ht="13" x14ac:dyDescent="0.3">
      <c r="B27" s="46"/>
      <c r="C27" s="48"/>
      <c r="D27" s="48"/>
      <c r="H27" s="62"/>
      <c r="I27" s="54"/>
      <c r="J27" s="47"/>
    </row>
    <row r="28" spans="2:10" x14ac:dyDescent="0.25">
      <c r="B28" s="46"/>
      <c r="G28" s="62"/>
      <c r="H28" s="62"/>
      <c r="I28" s="62"/>
      <c r="J28" s="47"/>
    </row>
    <row r="29" spans="2:10" ht="13.5" thickBot="1" x14ac:dyDescent="0.35">
      <c r="B29" s="46"/>
      <c r="C29" s="63" t="s">
        <v>106</v>
      </c>
      <c r="D29" s="64"/>
      <c r="G29" s="63" t="s">
        <v>89</v>
      </c>
      <c r="H29" s="64"/>
      <c r="I29" s="62"/>
      <c r="J29" s="47"/>
    </row>
    <row r="30" spans="2:10" ht="13" x14ac:dyDescent="0.3">
      <c r="B30" s="46"/>
      <c r="C30" s="65" t="s">
        <v>11</v>
      </c>
      <c r="D30" s="62"/>
      <c r="G30" s="65" t="s">
        <v>102</v>
      </c>
      <c r="H30" s="62"/>
      <c r="I30" s="62"/>
      <c r="J30" s="47"/>
    </row>
    <row r="31" spans="2:10" ht="18.75" customHeight="1" thickBot="1" x14ac:dyDescent="0.3">
      <c r="B31" s="66"/>
      <c r="C31" s="68"/>
      <c r="D31" s="68"/>
      <c r="E31" s="68"/>
      <c r="F31" s="68"/>
      <c r="G31" s="64"/>
      <c r="H31" s="64"/>
      <c r="I31" s="64"/>
      <c r="J31" s="69"/>
    </row>
  </sheetData>
  <mergeCells count="1">
    <mergeCell ref="D5:I5"/>
  </mergeCells>
  <pageMargins left="0.23622047244094491" right="0" top="0" bottom="0.74803149606299213" header="0.31496062992125984" footer="0.31496062992125984"/>
  <pageSetup scale="97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CARTERA01 METROSALUD</dc:creator>
  <cp:lastModifiedBy>Paola Andrea Jimenez Prado</cp:lastModifiedBy>
  <cp:lastPrinted>2023-11-07T14:14:43Z</cp:lastPrinted>
  <dcterms:created xsi:type="dcterms:W3CDTF">2023-11-02T12:25:02Z</dcterms:created>
  <dcterms:modified xsi:type="dcterms:W3CDTF">2023-11-07T14:46:08Z</dcterms:modified>
</cp:coreProperties>
</file>