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00099124 ESE HOSP SAN JOSE LA CELI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FACTURA'!$A$2:$U$23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L1" i="2"/>
  <c r="O1" i="2"/>
  <c r="J1" i="2" l="1"/>
  <c r="I1" i="2"/>
  <c r="I29" i="3"/>
  <c r="H29" i="3"/>
  <c r="I27" i="3"/>
  <c r="H27" i="3"/>
  <c r="I24" i="3"/>
  <c r="H24" i="3"/>
  <c r="H31" i="3" l="1"/>
  <c r="I31" i="3"/>
  <c r="H2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<sst xmlns="http://schemas.openxmlformats.org/spreadsheetml/2006/main" count="305" uniqueCount="148">
  <si>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</si>
  <si>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</si>
  <si>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</si>
  <si>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</si>
  <si>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</si>
  <si>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</si>
  <si>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</si>
  <si>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</si>
  <si>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</si>
  <si>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</si>
  <si>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</si>
  <si>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</si>
  <si>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ESE SAN JOSE LA CELIA</t>
  </si>
  <si>
    <t>FE</t>
  </si>
  <si>
    <t xml:space="preserve">08/10/2022  </t>
  </si>
  <si>
    <t xml:space="preserve">08/11/2022  </t>
  </si>
  <si>
    <t xml:space="preserve">01/07/2023  </t>
  </si>
  <si>
    <t xml:space="preserve">06/09/2023  </t>
  </si>
  <si>
    <t xml:space="preserve">10/09/2023  </t>
  </si>
  <si>
    <t xml:space="preserve">09/10/2023  </t>
  </si>
  <si>
    <t xml:space="preserve">21/04/2022  </t>
  </si>
  <si>
    <t xml:space="preserve">19/05/2022  </t>
  </si>
  <si>
    <t xml:space="preserve">06/10/2022  </t>
  </si>
  <si>
    <t xml:space="preserve">05/12/2022  </t>
  </si>
  <si>
    <t xml:space="preserve">15/12/2022  </t>
  </si>
  <si>
    <t xml:space="preserve">03/01/2023  </t>
  </si>
  <si>
    <t xml:space="preserve">06/02/2023  </t>
  </si>
  <si>
    <t xml:space="preserve">08/01/2023  </t>
  </si>
  <si>
    <t xml:space="preserve">26/01/2023  </t>
  </si>
  <si>
    <t xml:space="preserve">03/02/2023  </t>
  </si>
  <si>
    <t xml:space="preserve">06/03/2023  </t>
  </si>
  <si>
    <t xml:space="preserve">11/02/2023  </t>
  </si>
  <si>
    <t xml:space="preserve">26/05/2023  </t>
  </si>
  <si>
    <t xml:space="preserve">08/06/2023  </t>
  </si>
  <si>
    <t xml:space="preserve">25/07/2023  </t>
  </si>
  <si>
    <t xml:space="preserve">27/06/2023  </t>
  </si>
  <si>
    <t xml:space="preserve">26/07/2023  </t>
  </si>
  <si>
    <t xml:space="preserve">09/08/2023  </t>
  </si>
  <si>
    <t xml:space="preserve">22/08/2023  </t>
  </si>
  <si>
    <t>CAPITA</t>
  </si>
  <si>
    <t>LA CELIA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</si>
  <si>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</si>
  <si>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</si>
  <si>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</si>
  <si>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</si>
  <si>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</si>
  <si>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</si>
  <si>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</si>
  <si>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</si>
  <si>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</si>
  <si>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</si>
  <si>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</si>
  <si>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</si>
  <si>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</si>
  <si>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</si>
  <si>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</si>
  <si>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</si>
  <si>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</si>
  <si>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</si>
  <si>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</si>
  <si>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07/11/2023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</si>
  <si>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</si>
  <si>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</si>
  <si>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</si>
  <si>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</si>
  <si>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</si>
  <si>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</si>
  <si>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</si>
  <si>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</si>
  <si>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</si>
  <si>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</si>
  <si>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</si>
  <si>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</si>
  <si>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</si>
  <si>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</si>
  <si>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</si>
  <si>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</si>
  <si>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</si>
  <si>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FE24292</t>
  </si>
  <si>
    <t>FE33266</t>
  </si>
  <si>
    <t>FE35276</t>
  </si>
  <si>
    <t>FE35278</t>
  </si>
  <si>
    <t>FE35280</t>
  </si>
  <si>
    <t>FE35293</t>
  </si>
  <si>
    <t>FE36510</t>
  </si>
  <si>
    <t>FE18630</t>
  </si>
  <si>
    <t>FE24239</t>
  </si>
  <si>
    <t>FE25994</t>
  </si>
  <si>
    <t>FE26811</t>
  </si>
  <si>
    <t>FE26935</t>
  </si>
  <si>
    <t>FE27483</t>
  </si>
  <si>
    <t>FE27766</t>
  </si>
  <si>
    <t>FE28074</t>
  </si>
  <si>
    <t>FE31613</t>
  </si>
  <si>
    <t>FE32034</t>
  </si>
  <si>
    <t>FE32751</t>
  </si>
  <si>
    <t>FE32752</t>
  </si>
  <si>
    <t>FE33768</t>
  </si>
  <si>
    <t>FE34718</t>
  </si>
  <si>
    <t>800099124_FE24292</t>
  </si>
  <si>
    <t>800099124_FE33266</t>
  </si>
  <si>
    <t>800099124_FE35276</t>
  </si>
  <si>
    <t>800099124_FE35278</t>
  </si>
  <si>
    <t>800099124_FE35280</t>
  </si>
  <si>
    <t>800099124_FE35293</t>
  </si>
  <si>
    <t>800099124_FE36510</t>
  </si>
  <si>
    <t>800099124_FE18630</t>
  </si>
  <si>
    <t>800099124_FE24239</t>
  </si>
  <si>
    <t>800099124_FE25994</t>
  </si>
  <si>
    <t>800099124_FE26811</t>
  </si>
  <si>
    <t>800099124_FE26935</t>
  </si>
  <si>
    <t>800099124_FE27483</t>
  </si>
  <si>
    <t>800099124_FE27766</t>
  </si>
  <si>
    <t>800099124_FE28074</t>
  </si>
  <si>
    <t>800099124_FE31613</t>
  </si>
  <si>
    <t>800099124_FE32034</t>
  </si>
  <si>
    <t>800099124_FE32751</t>
  </si>
  <si>
    <t>800099124_FE32752</t>
  </si>
  <si>
    <t>800099124_FE33768</t>
  </si>
  <si>
    <t>800099124_FE34718</t>
  </si>
  <si>
    <t>NIT: 800099124</t>
  </si>
  <si>
    <t>Señores : ESE SAN JOSE LA CELIA</t>
  </si>
  <si>
    <t>FACTURA DEVUELTA</t>
  </si>
  <si>
    <t>FACTURA NO RADICADA</t>
  </si>
  <si>
    <t>SANTIAGO DE CALI , NOVIEMBRE 14 DE 2023</t>
  </si>
  <si>
    <t>FACTURA PENDIENTE EN PROGRAMACION DE PAGO</t>
  </si>
  <si>
    <t>FACTURA CANCELADA</t>
  </si>
  <si>
    <t>ACTA REC CAPITA $683236  15062023 - VALOR DE  683.236</t>
  </si>
  <si>
    <t>Observación</t>
  </si>
  <si>
    <t>CONCILIACION RECOBRO CAPITA RC LA CELIA 18/07/2023 POR VALOR DE  1.155.645</t>
  </si>
  <si>
    <t>Valor Devolucion</t>
  </si>
  <si>
    <t>Valor Glosa</t>
  </si>
  <si>
    <t>Objeción</t>
  </si>
  <si>
    <t>COVID: SE DEVUELVE FACTURA CON SOPORTES COMPLETOSCUPS Y DETALLE NO SON LOS MISMOS REFACTURA CON CODIGO DE TOMA YA SE EVIDENCIA QUE LA TOMO IDIME. YUFREY HERNANDEZ</t>
  </si>
  <si>
    <t>SE REALIZA DEVOLUCION DE FACTURA,FE31613</t>
  </si>
  <si>
    <t>PAIWEB: SE DEVUELVE FACTURA CON SOPORTES COMPLETOS, USUARIO NO APARECE REGISTRADO EN PAIWEB EN LA FECHA REPORTADA,POR FAVOR ANEXAR REPORTE.</t>
  </si>
  <si>
    <t>PAIWEB: SE DEVUELVE FACTURA CON SOPORTES COMPLETOS, USUARIO NO APARECE REGISTRADO EN PAIWEB EN LA FECHA REPORTADA,POR FAVOR ANEXAR REPORTE</t>
  </si>
  <si>
    <t>AUT: SE REALIZA DEVOLUCIÓN DE FACTURA CON SOPORTES COMPLETOS, FACTURA NO CUENTA CON AUTORIZACIÓN PARA LOS SERVICIOS FACTURADOS. LUIS ERNESTO GUERRERO GALEANO</t>
  </si>
  <si>
    <t>TARIFA: SE GLOSA FACTURA POR CONSULTA DE URGENCIAFACTURA DE URGENCIA: CUP 890701 CONSULTA DE URGENCIASE VALIDA NOTA TECNICA DEL CONVENIOS Y EL VALOR ES $45990MAYOR VALOR ES DE $19710. YUFREY HERNNDEZ</t>
  </si>
  <si>
    <t>FACTURA GLOSA CERRADA POR EXTEMPORANEIDAD</t>
  </si>
  <si>
    <t>TARIFA: SE glosa factura consulta de urgencia.factura de urgencia: se valida tarifa segun nota tecnica890701 $45990 slucion salina$2200 .venoclisis $835yufrey hernandez</t>
  </si>
  <si>
    <t>TARIFA: SE GLOSA FACTURA CONSULTA DE URGENCIAFACTURA URGENCIA SE GLOSA POR VALOR COBRADO SEGUN NOTATECNICA CUP 890701 $45990.YUFREY HERNANDEZ</t>
  </si>
  <si>
    <t>TARIFA: se glosa factura por consulta de urgenciasfactura urgencia: por mayor valor cobrado se valida tarifas en nota tecnica. consulta de urgencia 890701 $45990.vacuna t exoide $10726.sutura$16590 . sala $38290...yufrey hernandez</t>
  </si>
  <si>
    <t>TARIFA: SE REALIZA OBJECCION MAYOR VALOR COBRADO EN CUPS890701 VP$45.990 DIFERENCIA $30.222/CUPS 865101 VP$16.590DIFERENCIA $5.102/ CUPS 5DS003 VP$38.290 DIFERENCIA $25.162CUM 20046007-01 VP$10.726 DIFERENCIA$4.915.CAROLINA MOSQUERA</t>
  </si>
  <si>
    <t>TARIFA: SE REALIZA OBJECCION MAYOR VALOR COBRADO EN CUPS890701 VP%45.990 DIFERENCIA $30.222/CUPS 5DS002 VP$16.590DIFERENCIA $10.902. CAROLINA MOSQUERA</t>
  </si>
  <si>
    <t>ESTADO EPS NOVIEMBRE 14</t>
  </si>
  <si>
    <t>Cartera - ESE San José La Celia</t>
  </si>
  <si>
    <t>Laura Henao Jaramillo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</si>
</sst>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9" xfId="4" applyNumberFormat="1" applyFont="1" applyBorder="1"/>
    <xf numFmtId="168" fontId="7" fillId="0" borderId="9" xfId="4" applyNumberFormat="1" applyFont="1" applyBorder="1"/>
    <xf numFmtId="168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70" fontId="0" fillId="0" borderId="0" xfId="2" applyNumberFormat="1" applyFont="1"/>
    <xf numFmtId="170" fontId="1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0" fontId="1" fillId="0" borderId="0" xfId="0" applyFont="1"/>
    <xf numFmtId="170" fontId="1" fillId="0" borderId="0" xfId="2" applyNumberFormat="1" applyFont="1"/>
    <xf numFmtId="14" fontId="1" fillId="0" borderId="0" xfId="0" applyNumberFormat="1" applyFont="1"/>
    <xf numFmtId="0" fontId="1" fillId="5" borderId="1" xfId="0" applyFont="1" applyFill="1" applyBorder="1" applyAlignment="1">
      <alignment horizontal="center" vertical="center" wrapText="1"/>
    </xf>
    <xf numFmtId="170" fontId="1" fillId="3" borderId="1" xfId="2" applyNumberFormat="1" applyFont="1" applyFill="1" applyBorder="1" applyAlignment="1">
      <alignment horizontal="center" vertical="center" wrapText="1"/>
    </xf>
    <xf numFmtId="170" fontId="1" fillId="5" borderId="1" xfId="2" applyNumberFormat="1" applyFont="1" applyFill="1" applyBorder="1" applyAlignment="1">
      <alignment horizontal="center" vertical="center" wrapText="1"/>
    </xf>
    <xf numFmtId="169" fontId="7" fillId="0" borderId="0" xfId="4" applyNumberFormat="1" applyFont="1" applyAlignment="1">
      <alignment horizontal="right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showGridLines="0" zoomScale="120" zoomScaleNormal="120" workbookViewId="0">
      <selection activeCell="G2" sqref="G2:H22"/>
    </sheetView>
  </sheetViews>
  <sheetFormatPr baseColWidth="10" defaultRowHeight="15" x14ac:dyDescent="0.25"/>
  <cols>
    <col min="2" max="2" width="21.140625" bestFit="1" customWidth="1"/>
    <col min="3" max="3" width="9" customWidth="1"/>
    <col min="4" max="4" width="8.85546875" customWidth="1"/>
    <col min="5" max="6" width="12.28515625" bestFit="1" customWidth="1"/>
    <col min="7" max="7" width="12.5703125" style="7" bestFit="1" customWidth="1"/>
    <col min="8" max="8" width="13.85546875" style="7" bestFit="1" customWidth="1"/>
    <col min="9" max="9" width="15.7109375" bestFit="1" customWidth="1"/>
    <col min="10" max="10" width="11.42578125" customWidth="1"/>
    <col min="11" max="11" width="14.855468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5" t="s">
        <v>4</v>
      </c>
      <c r="H1" s="5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800099124</v>
      </c>
      <c r="B2" s="1" t="s">
        <v>12</v>
      </c>
      <c r="C2" s="1" t="s">
        <v>13</v>
      </c>
      <c r="D2" s="1">
        <v>24292</v>
      </c>
      <c r="E2" s="1" t="s">
        <v>14</v>
      </c>
      <c r="F2" s="1" t="s">
        <v>15</v>
      </c>
      <c r="G2" s="6">
        <v>29100</v>
      </c>
      <c r="H2" s="6">
        <v>29100</v>
      </c>
      <c r="I2" s="4"/>
      <c r="J2" s="4" t="s">
        <v>40</v>
      </c>
      <c r="K2" s="4" t="s">
        <v>11</v>
      </c>
    </row>
    <row r="3" spans="1:11" x14ac:dyDescent="0.25">
      <c r="A3" s="1">
        <v>800099124</v>
      </c>
      <c r="B3" s="1" t="s">
        <v>12</v>
      </c>
      <c r="C3" s="1" t="s">
        <v>13</v>
      </c>
      <c r="D3" s="1">
        <v>33266</v>
      </c>
      <c r="E3" s="1" t="s">
        <v>16</v>
      </c>
      <c r="F3" s="1" t="s">
        <v>16</v>
      </c>
      <c r="G3" s="6">
        <v>3695126</v>
      </c>
      <c r="H3" s="6">
        <v>683236</v>
      </c>
      <c r="I3" s="4"/>
      <c r="J3" s="4" t="s">
        <v>40</v>
      </c>
      <c r="K3" s="4" t="s">
        <v>39</v>
      </c>
    </row>
    <row r="4" spans="1:11" x14ac:dyDescent="0.25">
      <c r="A4" s="1">
        <v>800099124</v>
      </c>
      <c r="B4" s="1" t="s">
        <v>12</v>
      </c>
      <c r="C4" s="1" t="s">
        <v>13</v>
      </c>
      <c r="D4" s="1">
        <v>35276</v>
      </c>
      <c r="E4" s="1" t="s">
        <v>17</v>
      </c>
      <c r="F4" s="1" t="s">
        <v>17</v>
      </c>
      <c r="G4" s="6">
        <v>71175</v>
      </c>
      <c r="H4" s="6">
        <v>71175</v>
      </c>
      <c r="I4" s="4"/>
      <c r="J4" s="4" t="s">
        <v>40</v>
      </c>
      <c r="K4" s="4" t="s">
        <v>39</v>
      </c>
    </row>
    <row r="5" spans="1:11" x14ac:dyDescent="0.25">
      <c r="A5" s="1">
        <v>800099124</v>
      </c>
      <c r="B5" s="1" t="s">
        <v>12</v>
      </c>
      <c r="C5" s="1" t="s">
        <v>13</v>
      </c>
      <c r="D5" s="1">
        <v>35278</v>
      </c>
      <c r="E5" s="1" t="s">
        <v>17</v>
      </c>
      <c r="F5" s="1" t="s">
        <v>17</v>
      </c>
      <c r="G5" s="6">
        <v>2277600</v>
      </c>
      <c r="H5" s="6">
        <v>2277600</v>
      </c>
      <c r="I5" s="4"/>
      <c r="J5" s="4" t="s">
        <v>40</v>
      </c>
      <c r="K5" s="4" t="s">
        <v>39</v>
      </c>
    </row>
    <row r="6" spans="1:11" x14ac:dyDescent="0.25">
      <c r="A6" s="1">
        <v>800099124</v>
      </c>
      <c r="B6" s="1" t="s">
        <v>12</v>
      </c>
      <c r="C6" s="1" t="s">
        <v>13</v>
      </c>
      <c r="D6" s="1">
        <v>35280</v>
      </c>
      <c r="E6" s="1" t="s">
        <v>17</v>
      </c>
      <c r="F6" s="1" t="s">
        <v>17</v>
      </c>
      <c r="G6" s="6">
        <v>3250325</v>
      </c>
      <c r="H6" s="6">
        <v>3250325</v>
      </c>
      <c r="I6" s="1"/>
      <c r="J6" s="4" t="s">
        <v>40</v>
      </c>
      <c r="K6" s="4" t="s">
        <v>39</v>
      </c>
    </row>
    <row r="7" spans="1:11" x14ac:dyDescent="0.25">
      <c r="A7" s="1">
        <v>800099124</v>
      </c>
      <c r="B7" s="1" t="s">
        <v>12</v>
      </c>
      <c r="C7" s="1" t="s">
        <v>13</v>
      </c>
      <c r="D7" s="1">
        <v>35293</v>
      </c>
      <c r="E7" s="1" t="s">
        <v>18</v>
      </c>
      <c r="F7" s="1" t="s">
        <v>18</v>
      </c>
      <c r="G7" s="6">
        <v>4108760</v>
      </c>
      <c r="H7" s="6">
        <v>1155645</v>
      </c>
      <c r="I7" s="1"/>
      <c r="J7" s="4" t="s">
        <v>40</v>
      </c>
      <c r="K7" s="4" t="s">
        <v>39</v>
      </c>
    </row>
    <row r="8" spans="1:11" x14ac:dyDescent="0.25">
      <c r="A8" s="1">
        <v>800099124</v>
      </c>
      <c r="B8" s="1" t="s">
        <v>12</v>
      </c>
      <c r="C8" s="1" t="s">
        <v>13</v>
      </c>
      <c r="D8" s="1">
        <v>36510</v>
      </c>
      <c r="E8" s="1" t="s">
        <v>19</v>
      </c>
      <c r="F8" s="1" t="s">
        <v>19</v>
      </c>
      <c r="G8" s="6">
        <v>4467242</v>
      </c>
      <c r="H8" s="6">
        <v>4467242</v>
      </c>
      <c r="I8" s="1"/>
      <c r="J8" s="4" t="s">
        <v>40</v>
      </c>
      <c r="K8" s="4" t="s">
        <v>39</v>
      </c>
    </row>
    <row r="9" spans="1:11" x14ac:dyDescent="0.25">
      <c r="A9" s="1">
        <v>800099124</v>
      </c>
      <c r="B9" s="1" t="s">
        <v>12</v>
      </c>
      <c r="C9" s="1" t="s">
        <v>13</v>
      </c>
      <c r="D9" s="1">
        <v>18630</v>
      </c>
      <c r="E9" s="1" t="s">
        <v>20</v>
      </c>
      <c r="F9" s="1" t="s">
        <v>21</v>
      </c>
      <c r="G9" s="6">
        <v>29700</v>
      </c>
      <c r="H9" s="6">
        <v>29700</v>
      </c>
      <c r="I9" s="1"/>
      <c r="J9" s="4" t="s">
        <v>40</v>
      </c>
      <c r="K9" s="4" t="s">
        <v>11</v>
      </c>
    </row>
    <row r="10" spans="1:11" x14ac:dyDescent="0.25">
      <c r="A10" s="1">
        <v>800099124</v>
      </c>
      <c r="B10" s="1" t="s">
        <v>12</v>
      </c>
      <c r="C10" s="1" t="s">
        <v>13</v>
      </c>
      <c r="D10" s="1">
        <v>24239</v>
      </c>
      <c r="E10" s="1" t="s">
        <v>22</v>
      </c>
      <c r="F10" s="1" t="s">
        <v>15</v>
      </c>
      <c r="G10" s="6">
        <v>732491</v>
      </c>
      <c r="H10" s="6">
        <v>131530</v>
      </c>
      <c r="I10" s="1"/>
      <c r="J10" s="4" t="s">
        <v>40</v>
      </c>
      <c r="K10" s="4" t="s">
        <v>11</v>
      </c>
    </row>
    <row r="11" spans="1:11" x14ac:dyDescent="0.25">
      <c r="A11" s="1">
        <v>800099124</v>
      </c>
      <c r="B11" s="1" t="s">
        <v>12</v>
      </c>
      <c r="C11" s="1" t="s">
        <v>13</v>
      </c>
      <c r="D11" s="1">
        <v>25994</v>
      </c>
      <c r="E11" s="1" t="s">
        <v>23</v>
      </c>
      <c r="F11" s="1" t="s">
        <v>24</v>
      </c>
      <c r="G11" s="6">
        <v>65700</v>
      </c>
      <c r="H11" s="6">
        <v>19710</v>
      </c>
      <c r="I11" s="1"/>
      <c r="J11" s="4" t="s">
        <v>40</v>
      </c>
      <c r="K11" s="4" t="s">
        <v>11</v>
      </c>
    </row>
    <row r="12" spans="1:11" x14ac:dyDescent="0.25">
      <c r="A12" s="1">
        <v>800099124</v>
      </c>
      <c r="B12" s="1" t="s">
        <v>12</v>
      </c>
      <c r="C12" s="1" t="s">
        <v>13</v>
      </c>
      <c r="D12" s="1">
        <v>26811</v>
      </c>
      <c r="E12" s="1" t="s">
        <v>25</v>
      </c>
      <c r="F12" s="1" t="s">
        <v>26</v>
      </c>
      <c r="G12" s="6">
        <v>80506</v>
      </c>
      <c r="H12" s="6">
        <v>21267</v>
      </c>
      <c r="I12" s="1"/>
      <c r="J12" s="4" t="s">
        <v>40</v>
      </c>
      <c r="K12" s="4" t="s">
        <v>11</v>
      </c>
    </row>
    <row r="13" spans="1:11" x14ac:dyDescent="0.25">
      <c r="A13" s="1">
        <v>800099124</v>
      </c>
      <c r="B13" s="1" t="s">
        <v>12</v>
      </c>
      <c r="C13" s="1" t="s">
        <v>13</v>
      </c>
      <c r="D13" s="1">
        <v>26935</v>
      </c>
      <c r="E13" s="1" t="s">
        <v>27</v>
      </c>
      <c r="F13" s="1" t="s">
        <v>26</v>
      </c>
      <c r="G13" s="6">
        <v>76359</v>
      </c>
      <c r="H13" s="6">
        <v>30222</v>
      </c>
      <c r="I13" s="1"/>
      <c r="J13" s="4" t="s">
        <v>40</v>
      </c>
      <c r="K13" s="4" t="s">
        <v>11</v>
      </c>
    </row>
    <row r="14" spans="1:11" x14ac:dyDescent="0.25">
      <c r="A14" s="1">
        <v>800099124</v>
      </c>
      <c r="B14" s="1" t="s">
        <v>12</v>
      </c>
      <c r="C14" s="1" t="s">
        <v>13</v>
      </c>
      <c r="D14" s="1">
        <v>27483</v>
      </c>
      <c r="E14" s="1" t="s">
        <v>28</v>
      </c>
      <c r="F14" s="1" t="s">
        <v>26</v>
      </c>
      <c r="G14" s="6">
        <v>177426</v>
      </c>
      <c r="H14" s="6">
        <v>65830</v>
      </c>
      <c r="I14" s="1"/>
      <c r="J14" s="4" t="s">
        <v>40</v>
      </c>
      <c r="K14" s="4" t="s">
        <v>11</v>
      </c>
    </row>
    <row r="15" spans="1:11" x14ac:dyDescent="0.25">
      <c r="A15" s="1">
        <v>800099124</v>
      </c>
      <c r="B15" s="1" t="s">
        <v>12</v>
      </c>
      <c r="C15" s="1" t="s">
        <v>13</v>
      </c>
      <c r="D15" s="1">
        <v>27766</v>
      </c>
      <c r="E15" s="1" t="s">
        <v>29</v>
      </c>
      <c r="F15" s="1" t="s">
        <v>30</v>
      </c>
      <c r="G15" s="6">
        <v>177426</v>
      </c>
      <c r="H15" s="6">
        <v>65401</v>
      </c>
      <c r="I15" s="1"/>
      <c r="J15" s="4" t="s">
        <v>40</v>
      </c>
      <c r="K15" s="4" t="s">
        <v>11</v>
      </c>
    </row>
    <row r="16" spans="1:11" x14ac:dyDescent="0.25">
      <c r="A16" s="1">
        <v>800099124</v>
      </c>
      <c r="B16" s="1" t="s">
        <v>12</v>
      </c>
      <c r="C16" s="1" t="s">
        <v>13</v>
      </c>
      <c r="D16" s="1">
        <v>28074</v>
      </c>
      <c r="E16" s="1" t="s">
        <v>31</v>
      </c>
      <c r="F16" s="1" t="s">
        <v>30</v>
      </c>
      <c r="G16" s="6">
        <v>103704</v>
      </c>
      <c r="H16" s="6">
        <v>41124</v>
      </c>
      <c r="I16" s="1"/>
      <c r="J16" s="4" t="s">
        <v>40</v>
      </c>
      <c r="K16" s="4" t="s">
        <v>11</v>
      </c>
    </row>
    <row r="17" spans="1:11" x14ac:dyDescent="0.25">
      <c r="A17" s="1">
        <v>800099124</v>
      </c>
      <c r="B17" s="1" t="s">
        <v>12</v>
      </c>
      <c r="C17" s="1" t="s">
        <v>13</v>
      </c>
      <c r="D17" s="1">
        <v>31613</v>
      </c>
      <c r="E17" s="1" t="s">
        <v>32</v>
      </c>
      <c r="F17" s="1" t="s">
        <v>33</v>
      </c>
      <c r="G17" s="6">
        <v>6960</v>
      </c>
      <c r="H17" s="6">
        <v>6960</v>
      </c>
      <c r="I17" s="1"/>
      <c r="J17" s="4" t="s">
        <v>40</v>
      </c>
      <c r="K17" s="4" t="s">
        <v>11</v>
      </c>
    </row>
    <row r="18" spans="1:11" x14ac:dyDescent="0.25">
      <c r="A18" s="1">
        <v>800099124</v>
      </c>
      <c r="B18" s="1" t="s">
        <v>12</v>
      </c>
      <c r="C18" s="1" t="s">
        <v>13</v>
      </c>
      <c r="D18" s="1">
        <v>32034</v>
      </c>
      <c r="E18" s="1" t="s">
        <v>33</v>
      </c>
      <c r="F18" s="1" t="s">
        <v>34</v>
      </c>
      <c r="G18" s="6">
        <v>6960</v>
      </c>
      <c r="H18" s="6">
        <v>6960</v>
      </c>
      <c r="I18" s="1"/>
      <c r="J18" s="4" t="s">
        <v>40</v>
      </c>
      <c r="K18" s="4" t="s">
        <v>11</v>
      </c>
    </row>
    <row r="19" spans="1:11" x14ac:dyDescent="0.25">
      <c r="A19" s="1">
        <v>800099124</v>
      </c>
      <c r="B19" s="1" t="s">
        <v>12</v>
      </c>
      <c r="C19" s="1" t="s">
        <v>13</v>
      </c>
      <c r="D19" s="1">
        <v>32751</v>
      </c>
      <c r="E19" s="1" t="s">
        <v>35</v>
      </c>
      <c r="F19" s="1" t="s">
        <v>34</v>
      </c>
      <c r="G19" s="6">
        <v>6960</v>
      </c>
      <c r="H19" s="6">
        <v>6960</v>
      </c>
      <c r="I19" s="1"/>
      <c r="J19" s="4" t="s">
        <v>40</v>
      </c>
      <c r="K19" s="4" t="s">
        <v>11</v>
      </c>
    </row>
    <row r="20" spans="1:11" x14ac:dyDescent="0.25">
      <c r="A20" s="1">
        <v>800099124</v>
      </c>
      <c r="B20" s="1" t="s">
        <v>12</v>
      </c>
      <c r="C20" s="1" t="s">
        <v>13</v>
      </c>
      <c r="D20" s="1">
        <v>32752</v>
      </c>
      <c r="E20" s="1" t="s">
        <v>35</v>
      </c>
      <c r="F20" s="1" t="s">
        <v>34</v>
      </c>
      <c r="G20" s="6">
        <v>6960</v>
      </c>
      <c r="H20" s="6">
        <v>6960</v>
      </c>
      <c r="I20" s="1"/>
      <c r="J20" s="4" t="s">
        <v>40</v>
      </c>
      <c r="K20" s="4" t="s">
        <v>11</v>
      </c>
    </row>
    <row r="21" spans="1:11" x14ac:dyDescent="0.25">
      <c r="A21" s="1">
        <v>800099124</v>
      </c>
      <c r="B21" s="1" t="s">
        <v>12</v>
      </c>
      <c r="C21" s="1" t="s">
        <v>13</v>
      </c>
      <c r="D21" s="1">
        <v>33768</v>
      </c>
      <c r="E21" s="1" t="s">
        <v>36</v>
      </c>
      <c r="F21" s="1" t="s">
        <v>37</v>
      </c>
      <c r="G21" s="6">
        <v>182211</v>
      </c>
      <c r="H21" s="6">
        <v>182211</v>
      </c>
      <c r="I21" s="1"/>
      <c r="J21" s="4" t="s">
        <v>40</v>
      </c>
      <c r="K21" s="4" t="s">
        <v>11</v>
      </c>
    </row>
    <row r="22" spans="1:11" x14ac:dyDescent="0.25">
      <c r="A22" s="1">
        <v>800099124</v>
      </c>
      <c r="B22" s="1" t="s">
        <v>12</v>
      </c>
      <c r="C22" s="1" t="s">
        <v>13</v>
      </c>
      <c r="D22" s="1">
        <v>34718</v>
      </c>
      <c r="E22" s="1" t="s">
        <v>38</v>
      </c>
      <c r="F22" s="1" t="s">
        <v>17</v>
      </c>
      <c r="G22" s="6">
        <v>77085</v>
      </c>
      <c r="H22" s="6">
        <v>77085</v>
      </c>
      <c r="I22" s="1"/>
      <c r="J22" s="4" t="s">
        <v>40</v>
      </c>
      <c r="K22" s="4" t="s">
        <v>11</v>
      </c>
    </row>
    <row r="23" spans="1:11" x14ac:dyDescent="0.25">
      <c r="H23" s="7">
        <f>SUM(H2:H22)</f>
        <v>12626243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GridLines="0" zoomScale="73" zoomScaleNormal="73" workbookViewId="0">
      <selection activeCell="F28" sqref="F28"/>
    </sheetView>
  </sheetViews>
  <sheetFormatPr baseColWidth="10" defaultRowHeight="15" x14ac:dyDescent="0.25"/>
  <cols>
    <col min="1" max="1" width="13.42578125" bestFit="1" customWidth="1"/>
    <col min="2" max="2" width="20.7109375" bestFit="1" customWidth="1"/>
    <col min="3" max="3" width="11.85546875" bestFit="1" customWidth="1"/>
    <col min="4" max="4" width="8.7109375" bestFit="1" customWidth="1"/>
    <col min="6" max="6" width="20.85546875" bestFit="1" customWidth="1"/>
    <col min="7" max="7" width="13.7109375" bestFit="1" customWidth="1"/>
    <col min="8" max="8" width="15.140625" style="11" bestFit="1" customWidth="1"/>
    <col min="9" max="10" width="17.5703125" style="56" bestFit="1" customWidth="1"/>
    <col min="11" max="11" width="47.42578125" bestFit="1" customWidth="1"/>
    <col min="12" max="12" width="17.42578125" bestFit="1" customWidth="1"/>
    <col min="13" max="13" width="11.85546875" style="56" bestFit="1" customWidth="1"/>
    <col min="14" max="14" width="15.85546875" bestFit="1" customWidth="1"/>
    <col min="15" max="15" width="16.42578125" style="56" bestFit="1" customWidth="1"/>
    <col min="16" max="16" width="15" bestFit="1" customWidth="1"/>
    <col min="17" max="17" width="14.5703125" style="56" bestFit="1" customWidth="1"/>
    <col min="18" max="19" width="14.5703125" bestFit="1" customWidth="1"/>
    <col min="20" max="20" width="14.5703125" customWidth="1"/>
    <col min="21" max="21" width="12.42578125" bestFit="1" customWidth="1"/>
  </cols>
  <sheetData>
    <row r="1" spans="1:21" s="59" customFormat="1" x14ac:dyDescent="0.25">
      <c r="H1" s="61"/>
      <c r="I1" s="60">
        <f>SUBTOTAL(9,I3:I23)</f>
        <v>19629776</v>
      </c>
      <c r="J1" s="60">
        <f>SUBTOTAL(9,J3:J23)</f>
        <v>12626243</v>
      </c>
      <c r="L1" s="60">
        <f>SUBTOTAL(9,L3:L23)</f>
        <v>134025</v>
      </c>
      <c r="M1" s="60">
        <f>SUBTOTAL(9,M3:M23)</f>
        <v>243554</v>
      </c>
      <c r="N1" s="60"/>
      <c r="O1" s="60">
        <f>SUBTOTAL(9,O3:O23)</f>
        <v>4467242</v>
      </c>
      <c r="Q1" s="60"/>
    </row>
    <row r="2" spans="1:21" ht="30" x14ac:dyDescent="0.25">
      <c r="A2" s="2" t="s">
        <v>41</v>
      </c>
      <c r="B2" s="2" t="s">
        <v>42</v>
      </c>
      <c r="C2" s="2" t="s">
        <v>43</v>
      </c>
      <c r="D2" s="2" t="s">
        <v>1</v>
      </c>
      <c r="E2" s="2" t="s">
        <v>44</v>
      </c>
      <c r="F2" s="55" t="s">
        <v>45</v>
      </c>
      <c r="G2" s="8" t="s">
        <v>46</v>
      </c>
      <c r="H2" s="8" t="s">
        <v>47</v>
      </c>
      <c r="I2" s="57" t="s">
        <v>48</v>
      </c>
      <c r="J2" s="57" t="s">
        <v>49</v>
      </c>
      <c r="K2" s="9" t="s">
        <v>145</v>
      </c>
      <c r="L2" s="64" t="s">
        <v>130</v>
      </c>
      <c r="M2" s="64" t="s">
        <v>131</v>
      </c>
      <c r="N2" s="62" t="s">
        <v>132</v>
      </c>
      <c r="O2" s="63" t="s">
        <v>50</v>
      </c>
      <c r="P2" s="10" t="s">
        <v>51</v>
      </c>
      <c r="Q2" s="63" t="s">
        <v>52</v>
      </c>
      <c r="R2" s="10" t="s">
        <v>53</v>
      </c>
      <c r="S2" s="10" t="s">
        <v>54</v>
      </c>
      <c r="T2" s="10" t="s">
        <v>128</v>
      </c>
      <c r="U2" s="10" t="s">
        <v>55</v>
      </c>
    </row>
    <row r="3" spans="1:21" x14ac:dyDescent="0.25">
      <c r="A3" s="1">
        <v>800099124</v>
      </c>
      <c r="B3" s="1" t="s">
        <v>12</v>
      </c>
      <c r="C3" s="1" t="s">
        <v>13</v>
      </c>
      <c r="D3" s="1">
        <v>24292</v>
      </c>
      <c r="E3" s="1" t="s">
        <v>78</v>
      </c>
      <c r="F3" s="1" t="s">
        <v>99</v>
      </c>
      <c r="G3" s="54">
        <v>44842</v>
      </c>
      <c r="H3" s="54">
        <v>44880</v>
      </c>
      <c r="I3" s="58">
        <v>29100</v>
      </c>
      <c r="J3" s="58">
        <v>29100</v>
      </c>
      <c r="K3" s="1" t="s">
        <v>122</v>
      </c>
      <c r="L3" s="58">
        <v>29100</v>
      </c>
      <c r="M3" s="58">
        <v>0</v>
      </c>
      <c r="N3" s="1" t="s">
        <v>133</v>
      </c>
      <c r="O3" s="58">
        <v>0</v>
      </c>
      <c r="P3" s="1"/>
      <c r="Q3" s="58">
        <v>0</v>
      </c>
      <c r="R3" s="1"/>
      <c r="S3" s="1"/>
      <c r="T3" s="1"/>
      <c r="U3" s="54">
        <v>45230</v>
      </c>
    </row>
    <row r="4" spans="1:21" x14ac:dyDescent="0.25">
      <c r="A4" s="1">
        <v>800099124</v>
      </c>
      <c r="B4" s="1" t="s">
        <v>12</v>
      </c>
      <c r="C4" s="1" t="s">
        <v>13</v>
      </c>
      <c r="D4" s="1">
        <v>33266</v>
      </c>
      <c r="E4" s="1" t="s">
        <v>79</v>
      </c>
      <c r="F4" s="1" t="s">
        <v>100</v>
      </c>
      <c r="G4" s="54">
        <v>45108</v>
      </c>
      <c r="H4" s="54">
        <v>0</v>
      </c>
      <c r="I4" s="58">
        <v>3695126</v>
      </c>
      <c r="J4" s="58">
        <v>683236</v>
      </c>
      <c r="K4" s="1" t="s">
        <v>126</v>
      </c>
      <c r="L4" s="58">
        <v>0</v>
      </c>
      <c r="M4" s="58">
        <v>0</v>
      </c>
      <c r="N4" s="1"/>
      <c r="O4" s="58">
        <v>0</v>
      </c>
      <c r="P4" s="1"/>
      <c r="Q4" s="58">
        <v>3011890</v>
      </c>
      <c r="R4" s="1">
        <v>4800060742</v>
      </c>
      <c r="S4" s="54">
        <v>45138</v>
      </c>
      <c r="T4" s="54" t="s">
        <v>127</v>
      </c>
      <c r="U4" s="54">
        <v>45230</v>
      </c>
    </row>
    <row r="5" spans="1:21" x14ac:dyDescent="0.25">
      <c r="A5" s="1">
        <v>800099124</v>
      </c>
      <c r="B5" s="1" t="s">
        <v>12</v>
      </c>
      <c r="C5" s="1" t="s">
        <v>13</v>
      </c>
      <c r="D5" s="1">
        <v>35276</v>
      </c>
      <c r="E5" s="1" t="s">
        <v>80</v>
      </c>
      <c r="F5" s="1" t="s">
        <v>101</v>
      </c>
      <c r="G5" s="54">
        <v>45175</v>
      </c>
      <c r="H5" s="54"/>
      <c r="I5" s="58">
        <v>71175</v>
      </c>
      <c r="J5" s="58">
        <v>71175</v>
      </c>
      <c r="K5" s="1" t="s">
        <v>123</v>
      </c>
      <c r="L5" s="58">
        <v>0</v>
      </c>
      <c r="M5" s="58">
        <v>0</v>
      </c>
      <c r="N5" s="1"/>
      <c r="O5" s="58">
        <v>0</v>
      </c>
      <c r="P5" s="1"/>
      <c r="Q5" s="58">
        <v>0</v>
      </c>
      <c r="R5" s="1"/>
      <c r="S5" s="1"/>
      <c r="T5" s="1"/>
      <c r="U5" s="54">
        <v>45230</v>
      </c>
    </row>
    <row r="6" spans="1:21" x14ac:dyDescent="0.25">
      <c r="A6" s="1">
        <v>800099124</v>
      </c>
      <c r="B6" s="1" t="s">
        <v>12</v>
      </c>
      <c r="C6" s="1" t="s">
        <v>13</v>
      </c>
      <c r="D6" s="1">
        <v>35278</v>
      </c>
      <c r="E6" s="1" t="s">
        <v>81</v>
      </c>
      <c r="F6" s="1" t="s">
        <v>102</v>
      </c>
      <c r="G6" s="54">
        <v>45175</v>
      </c>
      <c r="H6" s="54"/>
      <c r="I6" s="58">
        <v>2277600</v>
      </c>
      <c r="J6" s="58">
        <v>2277600</v>
      </c>
      <c r="K6" s="1" t="s">
        <v>123</v>
      </c>
      <c r="L6" s="58">
        <v>0</v>
      </c>
      <c r="M6" s="58">
        <v>0</v>
      </c>
      <c r="N6" s="1"/>
      <c r="O6" s="58">
        <v>0</v>
      </c>
      <c r="P6" s="1"/>
      <c r="Q6" s="58">
        <v>0</v>
      </c>
      <c r="R6" s="1"/>
      <c r="S6" s="1"/>
      <c r="T6" s="1"/>
      <c r="U6" s="54">
        <v>45230</v>
      </c>
    </row>
    <row r="7" spans="1:21" x14ac:dyDescent="0.25">
      <c r="A7" s="1">
        <v>800099124</v>
      </c>
      <c r="B7" s="1" t="s">
        <v>12</v>
      </c>
      <c r="C7" s="1" t="s">
        <v>13</v>
      </c>
      <c r="D7" s="1">
        <v>35280</v>
      </c>
      <c r="E7" s="1" t="s">
        <v>82</v>
      </c>
      <c r="F7" s="1" t="s">
        <v>103</v>
      </c>
      <c r="G7" s="54">
        <v>45175</v>
      </c>
      <c r="H7" s="54"/>
      <c r="I7" s="58">
        <v>3250325</v>
      </c>
      <c r="J7" s="58">
        <v>3250325</v>
      </c>
      <c r="K7" s="1" t="s">
        <v>123</v>
      </c>
      <c r="L7" s="58">
        <v>0</v>
      </c>
      <c r="M7" s="58">
        <v>0</v>
      </c>
      <c r="N7" s="1"/>
      <c r="O7" s="58">
        <v>0</v>
      </c>
      <c r="P7" s="1"/>
      <c r="Q7" s="58">
        <v>0</v>
      </c>
      <c r="R7" s="1"/>
      <c r="S7" s="1"/>
      <c r="T7" s="1"/>
      <c r="U7" s="54">
        <v>45230</v>
      </c>
    </row>
    <row r="8" spans="1:21" x14ac:dyDescent="0.25">
      <c r="A8" s="1">
        <v>800099124</v>
      </c>
      <c r="B8" s="1" t="s">
        <v>12</v>
      </c>
      <c r="C8" s="1" t="s">
        <v>13</v>
      </c>
      <c r="D8" s="1">
        <v>35293</v>
      </c>
      <c r="E8" s="1" t="s">
        <v>83</v>
      </c>
      <c r="F8" s="1" t="s">
        <v>104</v>
      </c>
      <c r="G8" s="54">
        <v>45179</v>
      </c>
      <c r="H8" s="54">
        <v>45176.306254594907</v>
      </c>
      <c r="I8" s="58">
        <v>4108760</v>
      </c>
      <c r="J8" s="58">
        <v>1155645</v>
      </c>
      <c r="K8" s="1" t="s">
        <v>126</v>
      </c>
      <c r="L8" s="58">
        <v>0</v>
      </c>
      <c r="M8" s="58">
        <v>0</v>
      </c>
      <c r="N8" s="1"/>
      <c r="O8" s="58">
        <v>0</v>
      </c>
      <c r="P8" s="1"/>
      <c r="Q8" s="58">
        <v>2953115</v>
      </c>
      <c r="R8" s="1">
        <v>480006115</v>
      </c>
      <c r="S8" s="54">
        <v>45187</v>
      </c>
      <c r="T8" s="1" t="s">
        <v>129</v>
      </c>
      <c r="U8" s="54">
        <v>45230</v>
      </c>
    </row>
    <row r="9" spans="1:21" x14ac:dyDescent="0.25">
      <c r="A9" s="1">
        <v>800099124</v>
      </c>
      <c r="B9" s="1" t="s">
        <v>12</v>
      </c>
      <c r="C9" s="1" t="s">
        <v>13</v>
      </c>
      <c r="D9" s="1">
        <v>36510</v>
      </c>
      <c r="E9" s="1" t="s">
        <v>84</v>
      </c>
      <c r="F9" s="1" t="s">
        <v>105</v>
      </c>
      <c r="G9" s="54">
        <v>45208</v>
      </c>
      <c r="H9" s="54">
        <v>45209.316486689815</v>
      </c>
      <c r="I9" s="58">
        <v>4467242</v>
      </c>
      <c r="J9" s="58">
        <v>4467242</v>
      </c>
      <c r="K9" s="1" t="s">
        <v>125</v>
      </c>
      <c r="L9" s="58">
        <v>0</v>
      </c>
      <c r="M9" s="58">
        <v>0</v>
      </c>
      <c r="N9" s="1"/>
      <c r="O9" s="58">
        <v>4467242</v>
      </c>
      <c r="P9" s="1">
        <v>1222329950</v>
      </c>
      <c r="Q9" s="58">
        <v>0</v>
      </c>
      <c r="R9" s="1"/>
      <c r="S9" s="1"/>
      <c r="T9" s="1"/>
      <c r="U9" s="54">
        <v>45230</v>
      </c>
    </row>
    <row r="10" spans="1:21" x14ac:dyDescent="0.25">
      <c r="A10" s="1">
        <v>800099124</v>
      </c>
      <c r="B10" s="1" t="s">
        <v>12</v>
      </c>
      <c r="C10" s="1" t="s">
        <v>13</v>
      </c>
      <c r="D10" s="1">
        <v>18630</v>
      </c>
      <c r="E10" s="1" t="s">
        <v>85</v>
      </c>
      <c r="F10" s="1" t="s">
        <v>106</v>
      </c>
      <c r="G10" s="54">
        <v>44672</v>
      </c>
      <c r="H10" s="54"/>
      <c r="I10" s="58">
        <v>29700</v>
      </c>
      <c r="J10" s="58">
        <v>29700</v>
      </c>
      <c r="K10" s="1" t="s">
        <v>123</v>
      </c>
      <c r="L10" s="58">
        <v>0</v>
      </c>
      <c r="M10" s="58">
        <v>0</v>
      </c>
      <c r="N10" s="1"/>
      <c r="O10" s="58">
        <v>0</v>
      </c>
      <c r="P10" s="1"/>
      <c r="Q10" s="58">
        <v>0</v>
      </c>
      <c r="R10" s="1"/>
      <c r="S10" s="1"/>
      <c r="T10" s="1"/>
      <c r="U10" s="54">
        <v>45230</v>
      </c>
    </row>
    <row r="11" spans="1:21" x14ac:dyDescent="0.25">
      <c r="A11" s="1">
        <v>800099124</v>
      </c>
      <c r="B11" s="1" t="s">
        <v>12</v>
      </c>
      <c r="C11" s="1" t="s">
        <v>13</v>
      </c>
      <c r="D11" s="1">
        <v>24239</v>
      </c>
      <c r="E11" s="1" t="s">
        <v>86</v>
      </c>
      <c r="F11" s="1" t="s">
        <v>107</v>
      </c>
      <c r="G11" s="54">
        <v>44840</v>
      </c>
      <c r="H11" s="54">
        <v>44972</v>
      </c>
      <c r="I11" s="58">
        <v>732491</v>
      </c>
      <c r="J11" s="58">
        <v>131530</v>
      </c>
      <c r="K11" s="1" t="s">
        <v>125</v>
      </c>
      <c r="L11" s="58">
        <v>0</v>
      </c>
      <c r="M11" s="58">
        <v>0</v>
      </c>
      <c r="N11" s="1"/>
      <c r="O11" s="58">
        <v>0</v>
      </c>
      <c r="P11" s="1"/>
      <c r="Q11" s="58">
        <v>600961</v>
      </c>
      <c r="R11" s="1">
        <v>4800060127</v>
      </c>
      <c r="S11" s="54">
        <v>45091</v>
      </c>
      <c r="T11" s="1"/>
      <c r="U11" s="54">
        <v>45230</v>
      </c>
    </row>
    <row r="12" spans="1:21" x14ac:dyDescent="0.25">
      <c r="A12" s="1">
        <v>800099124</v>
      </c>
      <c r="B12" s="1" t="s">
        <v>12</v>
      </c>
      <c r="C12" s="1" t="s">
        <v>13</v>
      </c>
      <c r="D12" s="1">
        <v>25994</v>
      </c>
      <c r="E12" s="1" t="s">
        <v>87</v>
      </c>
      <c r="F12" s="1" t="s">
        <v>108</v>
      </c>
      <c r="G12" s="54">
        <v>44900</v>
      </c>
      <c r="H12" s="54">
        <v>44972</v>
      </c>
      <c r="I12" s="58">
        <v>65700</v>
      </c>
      <c r="J12" s="58">
        <v>19710</v>
      </c>
      <c r="K12" s="1" t="s">
        <v>139</v>
      </c>
      <c r="L12" s="58">
        <v>0</v>
      </c>
      <c r="M12" s="58">
        <v>19710</v>
      </c>
      <c r="N12" s="1" t="s">
        <v>138</v>
      </c>
      <c r="O12" s="58">
        <v>0</v>
      </c>
      <c r="P12" s="1"/>
      <c r="Q12" s="58">
        <v>0</v>
      </c>
      <c r="R12" s="1"/>
      <c r="S12" s="1"/>
      <c r="T12" s="1"/>
      <c r="U12" s="54">
        <v>45230</v>
      </c>
    </row>
    <row r="13" spans="1:21" x14ac:dyDescent="0.25">
      <c r="A13" s="1">
        <v>800099124</v>
      </c>
      <c r="B13" s="1" t="s">
        <v>12</v>
      </c>
      <c r="C13" s="1" t="s">
        <v>13</v>
      </c>
      <c r="D13" s="1">
        <v>26811</v>
      </c>
      <c r="E13" s="1" t="s">
        <v>88</v>
      </c>
      <c r="F13" s="1" t="s">
        <v>109</v>
      </c>
      <c r="G13" s="54">
        <v>44929</v>
      </c>
      <c r="H13" s="54">
        <v>44971</v>
      </c>
      <c r="I13" s="58">
        <v>80506</v>
      </c>
      <c r="J13" s="58">
        <v>21267</v>
      </c>
      <c r="K13" s="1" t="s">
        <v>139</v>
      </c>
      <c r="L13" s="58">
        <v>0</v>
      </c>
      <c r="M13" s="58">
        <v>21267</v>
      </c>
      <c r="N13" s="1" t="s">
        <v>140</v>
      </c>
      <c r="O13" s="58">
        <v>0</v>
      </c>
      <c r="P13" s="1"/>
      <c r="Q13" s="58">
        <v>0</v>
      </c>
      <c r="R13" s="1"/>
      <c r="S13" s="1"/>
      <c r="T13" s="1"/>
      <c r="U13" s="54">
        <v>45230</v>
      </c>
    </row>
    <row r="14" spans="1:21" x14ac:dyDescent="0.25">
      <c r="A14" s="1">
        <v>800099124</v>
      </c>
      <c r="B14" s="1" t="s">
        <v>12</v>
      </c>
      <c r="C14" s="1" t="s">
        <v>13</v>
      </c>
      <c r="D14" s="1">
        <v>26935</v>
      </c>
      <c r="E14" s="1" t="s">
        <v>89</v>
      </c>
      <c r="F14" s="1" t="s">
        <v>110</v>
      </c>
      <c r="G14" s="54">
        <v>44934</v>
      </c>
      <c r="H14" s="54">
        <v>44971</v>
      </c>
      <c r="I14" s="58">
        <v>76359</v>
      </c>
      <c r="J14" s="58">
        <v>30222</v>
      </c>
      <c r="K14" s="1" t="s">
        <v>139</v>
      </c>
      <c r="L14" s="58">
        <v>0</v>
      </c>
      <c r="M14" s="58">
        <v>30222</v>
      </c>
      <c r="N14" s="1" t="s">
        <v>141</v>
      </c>
      <c r="O14" s="58">
        <v>0</v>
      </c>
      <c r="P14" s="1"/>
      <c r="Q14" s="58">
        <v>0</v>
      </c>
      <c r="R14" s="1"/>
      <c r="S14" s="1"/>
      <c r="T14" s="1"/>
      <c r="U14" s="54">
        <v>45230</v>
      </c>
    </row>
    <row r="15" spans="1:21" x14ac:dyDescent="0.25">
      <c r="A15" s="1">
        <v>800099124</v>
      </c>
      <c r="B15" s="1" t="s">
        <v>12</v>
      </c>
      <c r="C15" s="1" t="s">
        <v>13</v>
      </c>
      <c r="D15" s="1">
        <v>27483</v>
      </c>
      <c r="E15" s="1" t="s">
        <v>90</v>
      </c>
      <c r="F15" s="1" t="s">
        <v>111</v>
      </c>
      <c r="G15" s="54">
        <v>44952</v>
      </c>
      <c r="H15" s="54">
        <v>44971</v>
      </c>
      <c r="I15" s="58">
        <v>177426</v>
      </c>
      <c r="J15" s="58">
        <v>65830</v>
      </c>
      <c r="K15" s="1" t="s">
        <v>139</v>
      </c>
      <c r="L15" s="58">
        <v>0</v>
      </c>
      <c r="M15" s="58">
        <v>65830</v>
      </c>
      <c r="N15" s="1" t="s">
        <v>142</v>
      </c>
      <c r="O15" s="58">
        <v>0</v>
      </c>
      <c r="P15" s="1"/>
      <c r="Q15" s="58">
        <v>0</v>
      </c>
      <c r="R15" s="1"/>
      <c r="S15" s="1"/>
      <c r="T15" s="1"/>
      <c r="U15" s="54">
        <v>45230</v>
      </c>
    </row>
    <row r="16" spans="1:21" x14ac:dyDescent="0.25">
      <c r="A16" s="1">
        <v>800099124</v>
      </c>
      <c r="B16" s="1" t="s">
        <v>12</v>
      </c>
      <c r="C16" s="1" t="s">
        <v>13</v>
      </c>
      <c r="D16" s="1">
        <v>27766</v>
      </c>
      <c r="E16" s="1" t="s">
        <v>91</v>
      </c>
      <c r="F16" s="1" t="s">
        <v>112</v>
      </c>
      <c r="G16" s="54">
        <v>44960</v>
      </c>
      <c r="H16" s="54">
        <v>45008</v>
      </c>
      <c r="I16" s="58">
        <v>177426</v>
      </c>
      <c r="J16" s="58">
        <v>65401</v>
      </c>
      <c r="K16" s="1" t="s">
        <v>139</v>
      </c>
      <c r="L16" s="58">
        <v>0</v>
      </c>
      <c r="M16" s="58">
        <v>65401</v>
      </c>
      <c r="N16" s="1" t="s">
        <v>143</v>
      </c>
      <c r="O16" s="58">
        <v>0</v>
      </c>
      <c r="P16" s="1"/>
      <c r="Q16" s="58">
        <v>0</v>
      </c>
      <c r="R16" s="1"/>
      <c r="S16" s="1"/>
      <c r="T16" s="1"/>
      <c r="U16" s="54">
        <v>45230</v>
      </c>
    </row>
    <row r="17" spans="1:21" x14ac:dyDescent="0.25">
      <c r="A17" s="1">
        <v>800099124</v>
      </c>
      <c r="B17" s="1" t="s">
        <v>12</v>
      </c>
      <c r="C17" s="1" t="s">
        <v>13</v>
      </c>
      <c r="D17" s="1">
        <v>28074</v>
      </c>
      <c r="E17" s="1" t="s">
        <v>92</v>
      </c>
      <c r="F17" s="1" t="s">
        <v>113</v>
      </c>
      <c r="G17" s="54">
        <v>44968</v>
      </c>
      <c r="H17" s="54">
        <v>45008</v>
      </c>
      <c r="I17" s="58">
        <v>103704</v>
      </c>
      <c r="J17" s="58">
        <v>41124</v>
      </c>
      <c r="K17" s="1" t="s">
        <v>139</v>
      </c>
      <c r="L17" s="58">
        <v>0</v>
      </c>
      <c r="M17" s="58">
        <v>41124</v>
      </c>
      <c r="N17" s="1" t="s">
        <v>144</v>
      </c>
      <c r="O17" s="58">
        <v>0</v>
      </c>
      <c r="P17" s="1"/>
      <c r="Q17" s="58">
        <v>0</v>
      </c>
      <c r="R17" s="1"/>
      <c r="S17" s="1"/>
      <c r="T17" s="1"/>
      <c r="U17" s="54">
        <v>45230</v>
      </c>
    </row>
    <row r="18" spans="1:21" x14ac:dyDescent="0.25">
      <c r="A18" s="1">
        <v>800099124</v>
      </c>
      <c r="B18" s="1" t="s">
        <v>12</v>
      </c>
      <c r="C18" s="1" t="s">
        <v>13</v>
      </c>
      <c r="D18" s="1">
        <v>31613</v>
      </c>
      <c r="E18" s="1" t="s">
        <v>93</v>
      </c>
      <c r="F18" s="1" t="s">
        <v>114</v>
      </c>
      <c r="G18" s="54">
        <v>45072</v>
      </c>
      <c r="H18" s="54">
        <v>45093</v>
      </c>
      <c r="I18" s="58">
        <v>6960</v>
      </c>
      <c r="J18" s="58">
        <v>6960</v>
      </c>
      <c r="K18" s="1" t="s">
        <v>122</v>
      </c>
      <c r="L18" s="58">
        <v>6960</v>
      </c>
      <c r="M18" s="58">
        <v>0</v>
      </c>
      <c r="N18" s="1" t="s">
        <v>134</v>
      </c>
      <c r="O18" s="58">
        <v>0</v>
      </c>
      <c r="P18" s="1"/>
      <c r="Q18" s="58">
        <v>0</v>
      </c>
      <c r="R18" s="1"/>
      <c r="S18" s="1"/>
      <c r="T18" s="1"/>
      <c r="U18" s="54">
        <v>45230</v>
      </c>
    </row>
    <row r="19" spans="1:21" x14ac:dyDescent="0.25">
      <c r="A19" s="1">
        <v>800099124</v>
      </c>
      <c r="B19" s="1" t="s">
        <v>12</v>
      </c>
      <c r="C19" s="1" t="s">
        <v>13</v>
      </c>
      <c r="D19" s="1">
        <v>32034</v>
      </c>
      <c r="E19" s="1" t="s">
        <v>94</v>
      </c>
      <c r="F19" s="1" t="s">
        <v>115</v>
      </c>
      <c r="G19" s="54">
        <v>45085</v>
      </c>
      <c r="H19" s="54">
        <v>45139.291666666664</v>
      </c>
      <c r="I19" s="58">
        <v>6960</v>
      </c>
      <c r="J19" s="58">
        <v>6960</v>
      </c>
      <c r="K19" s="1" t="s">
        <v>122</v>
      </c>
      <c r="L19" s="58">
        <v>6960</v>
      </c>
      <c r="M19" s="58">
        <v>0</v>
      </c>
      <c r="N19" t="s">
        <v>135</v>
      </c>
      <c r="O19" s="58">
        <v>0</v>
      </c>
      <c r="P19" s="1"/>
      <c r="Q19" s="58">
        <v>0</v>
      </c>
      <c r="R19" s="1"/>
      <c r="S19" s="1"/>
      <c r="T19" s="1"/>
      <c r="U19" s="54">
        <v>45230</v>
      </c>
    </row>
    <row r="20" spans="1:21" x14ac:dyDescent="0.25">
      <c r="A20" s="1">
        <v>800099124</v>
      </c>
      <c r="B20" s="1" t="s">
        <v>12</v>
      </c>
      <c r="C20" s="1" t="s">
        <v>13</v>
      </c>
      <c r="D20" s="1">
        <v>32751</v>
      </c>
      <c r="E20" s="1" t="s">
        <v>95</v>
      </c>
      <c r="F20" s="1" t="s">
        <v>116</v>
      </c>
      <c r="G20" s="54">
        <v>45104</v>
      </c>
      <c r="H20" s="54">
        <v>45139.291666666664</v>
      </c>
      <c r="I20" s="58">
        <v>6960</v>
      </c>
      <c r="J20" s="58">
        <v>6960</v>
      </c>
      <c r="K20" s="1" t="s">
        <v>122</v>
      </c>
      <c r="L20" s="58">
        <v>6960</v>
      </c>
      <c r="M20" s="58">
        <v>0</v>
      </c>
      <c r="N20" s="1" t="s">
        <v>136</v>
      </c>
      <c r="O20" s="58">
        <v>0</v>
      </c>
      <c r="P20" s="1"/>
      <c r="Q20" s="58">
        <v>0</v>
      </c>
      <c r="R20" s="1"/>
      <c r="S20" s="1"/>
      <c r="T20" s="1"/>
      <c r="U20" s="54">
        <v>45230</v>
      </c>
    </row>
    <row r="21" spans="1:21" x14ac:dyDescent="0.25">
      <c r="A21" s="1">
        <v>800099124</v>
      </c>
      <c r="B21" s="1" t="s">
        <v>12</v>
      </c>
      <c r="C21" s="1" t="s">
        <v>13</v>
      </c>
      <c r="D21" s="1">
        <v>32752</v>
      </c>
      <c r="E21" s="1" t="s">
        <v>96</v>
      </c>
      <c r="F21" s="1" t="s">
        <v>117</v>
      </c>
      <c r="G21" s="54">
        <v>45104</v>
      </c>
      <c r="H21" s="54">
        <v>45139.291666666664</v>
      </c>
      <c r="I21" s="58">
        <v>6960</v>
      </c>
      <c r="J21" s="58">
        <v>6960</v>
      </c>
      <c r="K21" s="1" t="s">
        <v>122</v>
      </c>
      <c r="L21" s="58">
        <v>6960</v>
      </c>
      <c r="M21" s="58">
        <v>0</v>
      </c>
      <c r="N21" s="1" t="s">
        <v>135</v>
      </c>
      <c r="O21" s="58">
        <v>0</v>
      </c>
      <c r="P21" s="1"/>
      <c r="Q21" s="58">
        <v>0</v>
      </c>
      <c r="R21" s="1"/>
      <c r="S21" s="1"/>
      <c r="T21" s="1"/>
      <c r="U21" s="54">
        <v>45230</v>
      </c>
    </row>
    <row r="22" spans="1:21" x14ac:dyDescent="0.25">
      <c r="A22" s="1">
        <v>800099124</v>
      </c>
      <c r="B22" s="1" t="s">
        <v>12</v>
      </c>
      <c r="C22" s="1" t="s">
        <v>13</v>
      </c>
      <c r="D22" s="1">
        <v>33768</v>
      </c>
      <c r="E22" s="1" t="s">
        <v>97</v>
      </c>
      <c r="F22" s="1" t="s">
        <v>118</v>
      </c>
      <c r="G22" s="54">
        <v>45133</v>
      </c>
      <c r="H22" s="54">
        <v>45147.611161030094</v>
      </c>
      <c r="I22" s="58">
        <v>182211</v>
      </c>
      <c r="J22" s="58">
        <v>182211</v>
      </c>
      <c r="K22" s="1" t="s">
        <v>125</v>
      </c>
      <c r="L22" s="58">
        <v>0</v>
      </c>
      <c r="M22" s="58">
        <v>0</v>
      </c>
      <c r="N22" s="1"/>
      <c r="O22" s="58">
        <v>0</v>
      </c>
      <c r="P22" s="1"/>
      <c r="Q22" s="58">
        <v>0</v>
      </c>
      <c r="R22" s="1"/>
      <c r="S22" s="1"/>
      <c r="T22" s="1"/>
      <c r="U22" s="54">
        <v>45230</v>
      </c>
    </row>
    <row r="23" spans="1:21" x14ac:dyDescent="0.25">
      <c r="A23" s="1">
        <v>800099124</v>
      </c>
      <c r="B23" s="1" t="s">
        <v>12</v>
      </c>
      <c r="C23" s="1" t="s">
        <v>13</v>
      </c>
      <c r="D23" s="1">
        <v>34718</v>
      </c>
      <c r="E23" s="1" t="s">
        <v>98</v>
      </c>
      <c r="F23" s="1" t="s">
        <v>119</v>
      </c>
      <c r="G23" s="54">
        <v>45160</v>
      </c>
      <c r="H23" s="54">
        <v>45175.484693634258</v>
      </c>
      <c r="I23" s="58">
        <v>77085</v>
      </c>
      <c r="J23" s="58">
        <v>77085</v>
      </c>
      <c r="K23" s="1" t="s">
        <v>122</v>
      </c>
      <c r="L23" s="58">
        <v>77085</v>
      </c>
      <c r="M23" s="58">
        <v>0</v>
      </c>
      <c r="N23" s="1" t="s">
        <v>137</v>
      </c>
      <c r="O23" s="58">
        <v>0</v>
      </c>
      <c r="P23" s="1"/>
      <c r="Q23" s="58">
        <v>0</v>
      </c>
      <c r="R23" s="1"/>
      <c r="S23" s="1"/>
      <c r="T23" s="1"/>
      <c r="U23" s="54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56</v>
      </c>
      <c r="E2" s="16"/>
      <c r="F2" s="16"/>
      <c r="G2" s="16"/>
      <c r="H2" s="16"/>
      <c r="I2" s="17"/>
      <c r="J2" s="18" t="s">
        <v>57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58</v>
      </c>
      <c r="E4" s="16"/>
      <c r="F4" s="16"/>
      <c r="G4" s="16"/>
      <c r="H4" s="16"/>
      <c r="I4" s="17"/>
      <c r="J4" s="18" t="s">
        <v>59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124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121</v>
      </c>
      <c r="J12" s="32"/>
    </row>
    <row r="13" spans="2:10" x14ac:dyDescent="0.2">
      <c r="B13" s="31"/>
      <c r="C13" s="33" t="s">
        <v>120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60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61</v>
      </c>
      <c r="D17" s="34"/>
      <c r="H17" s="36" t="s">
        <v>62</v>
      </c>
      <c r="I17" s="36" t="s">
        <v>63</v>
      </c>
      <c r="J17" s="32"/>
    </row>
    <row r="18" spans="2:10" x14ac:dyDescent="0.2">
      <c r="B18" s="31"/>
      <c r="C18" s="33" t="s">
        <v>64</v>
      </c>
      <c r="D18" s="33"/>
      <c r="E18" s="33"/>
      <c r="F18" s="33"/>
      <c r="H18" s="37">
        <v>21</v>
      </c>
      <c r="I18" s="65">
        <v>12626243</v>
      </c>
      <c r="J18" s="32"/>
    </row>
    <row r="19" spans="2:10" x14ac:dyDescent="0.2">
      <c r="B19" s="31"/>
      <c r="C19" s="12" t="s">
        <v>65</v>
      </c>
      <c r="H19" s="38">
        <v>2</v>
      </c>
      <c r="I19" s="39">
        <v>1838881</v>
      </c>
      <c r="J19" s="32"/>
    </row>
    <row r="20" spans="2:10" x14ac:dyDescent="0.2">
      <c r="B20" s="31"/>
      <c r="C20" s="12" t="s">
        <v>66</v>
      </c>
      <c r="H20" s="38">
        <v>6</v>
      </c>
      <c r="I20" s="39">
        <v>134025</v>
      </c>
      <c r="J20" s="32"/>
    </row>
    <row r="21" spans="2:10" x14ac:dyDescent="0.2">
      <c r="B21" s="31"/>
      <c r="C21" s="12" t="s">
        <v>67</v>
      </c>
      <c r="H21" s="38">
        <v>4</v>
      </c>
      <c r="I21" s="40">
        <v>5628800</v>
      </c>
      <c r="J21" s="32"/>
    </row>
    <row r="22" spans="2:10" x14ac:dyDescent="0.2">
      <c r="B22" s="31"/>
      <c r="C22" s="12" t="s">
        <v>139</v>
      </c>
      <c r="H22" s="38">
        <v>6</v>
      </c>
      <c r="I22" s="39">
        <v>243554</v>
      </c>
      <c r="J22" s="32"/>
    </row>
    <row r="23" spans="2:10" ht="13.5" thickBot="1" x14ac:dyDescent="0.25">
      <c r="B23" s="31"/>
      <c r="C23" s="12" t="s">
        <v>68</v>
      </c>
      <c r="H23" s="41">
        <v>0</v>
      </c>
      <c r="I23" s="42">
        <v>0</v>
      </c>
      <c r="J23" s="32"/>
    </row>
    <row r="24" spans="2:10" x14ac:dyDescent="0.2">
      <c r="B24" s="31"/>
      <c r="C24" s="33" t="s">
        <v>69</v>
      </c>
      <c r="D24" s="33"/>
      <c r="E24" s="33"/>
      <c r="F24" s="33"/>
      <c r="H24" s="37">
        <f>H19+H20+H21+H22+H23</f>
        <v>18</v>
      </c>
      <c r="I24" s="43">
        <f>I19+I20+I21+I22+I23</f>
        <v>7845260</v>
      </c>
      <c r="J24" s="32"/>
    </row>
    <row r="25" spans="2:10" x14ac:dyDescent="0.2">
      <c r="B25" s="31"/>
      <c r="C25" s="12" t="s">
        <v>70</v>
      </c>
      <c r="H25" s="38">
        <v>3</v>
      </c>
      <c r="I25" s="39">
        <v>4780983</v>
      </c>
      <c r="J25" s="32"/>
    </row>
    <row r="26" spans="2:10" ht="13.5" thickBot="1" x14ac:dyDescent="0.25">
      <c r="B26" s="31"/>
      <c r="C26" s="12" t="s">
        <v>71</v>
      </c>
      <c r="H26" s="41">
        <v>0</v>
      </c>
      <c r="I26" s="42">
        <v>0</v>
      </c>
      <c r="J26" s="32"/>
    </row>
    <row r="27" spans="2:10" x14ac:dyDescent="0.2">
      <c r="B27" s="31"/>
      <c r="C27" s="33" t="s">
        <v>72</v>
      </c>
      <c r="D27" s="33"/>
      <c r="E27" s="33"/>
      <c r="F27" s="33"/>
      <c r="H27" s="37">
        <f>H25+H26</f>
        <v>3</v>
      </c>
      <c r="I27" s="43">
        <f>I25+I26</f>
        <v>4780983</v>
      </c>
      <c r="J27" s="32"/>
    </row>
    <row r="28" spans="2:10" ht="13.5" thickBot="1" x14ac:dyDescent="0.25">
      <c r="B28" s="31"/>
      <c r="C28" s="12" t="s">
        <v>73</v>
      </c>
      <c r="D28" s="33"/>
      <c r="E28" s="33"/>
      <c r="F28" s="33"/>
      <c r="H28" s="41">
        <v>0</v>
      </c>
      <c r="I28" s="42">
        <v>0</v>
      </c>
      <c r="J28" s="32"/>
    </row>
    <row r="29" spans="2:10" x14ac:dyDescent="0.2">
      <c r="B29" s="31"/>
      <c r="C29" s="33" t="s">
        <v>74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4"/>
      <c r="I30" s="43"/>
      <c r="J30" s="32"/>
    </row>
    <row r="31" spans="2:10" ht="13.5" thickBot="1" x14ac:dyDescent="0.25">
      <c r="B31" s="31"/>
      <c r="C31" s="33" t="s">
        <v>75</v>
      </c>
      <c r="D31" s="33"/>
      <c r="H31" s="45">
        <f>H24+H27+H29</f>
        <v>21</v>
      </c>
      <c r="I31" s="46">
        <f>I24+I27+I29</f>
        <v>12626243</v>
      </c>
      <c r="J31" s="32"/>
    </row>
    <row r="32" spans="2:10" ht="13.5" thickTop="1" x14ac:dyDescent="0.2">
      <c r="B32" s="31"/>
      <c r="C32" s="33"/>
      <c r="D32" s="33"/>
      <c r="H32" s="47"/>
      <c r="I32" s="39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ht="13.5" thickBot="1" x14ac:dyDescent="0.25">
      <c r="B36" s="31"/>
      <c r="C36" s="49" t="s">
        <v>147</v>
      </c>
      <c r="D36" s="48"/>
      <c r="G36" s="49" t="s">
        <v>76</v>
      </c>
      <c r="H36" s="48"/>
      <c r="I36" s="47"/>
      <c r="J36" s="32"/>
    </row>
    <row r="37" spans="2:10" ht="4.5" customHeight="1" x14ac:dyDescent="0.2">
      <c r="B37" s="31"/>
      <c r="C37" s="47"/>
      <c r="D37" s="47"/>
      <c r="G37" s="47"/>
      <c r="H37" s="47"/>
      <c r="I37" s="47"/>
      <c r="J37" s="32"/>
    </row>
    <row r="38" spans="2:10" x14ac:dyDescent="0.2">
      <c r="B38" s="31"/>
      <c r="C38" s="33" t="s">
        <v>146</v>
      </c>
      <c r="G38" s="50" t="s">
        <v>77</v>
      </c>
      <c r="H38" s="47"/>
      <c r="I38" s="47"/>
      <c r="J38" s="32"/>
    </row>
    <row r="39" spans="2:10" x14ac:dyDescent="0.2">
      <c r="B39" s="31"/>
      <c r="G39" s="47"/>
      <c r="H39" s="47"/>
      <c r="I39" s="47"/>
      <c r="J39" s="32"/>
    </row>
    <row r="40" spans="2:10" ht="18.75" customHeight="1" thickBot="1" x14ac:dyDescent="0.25">
      <c r="B40" s="51"/>
      <c r="C40" s="52"/>
      <c r="D40" s="52"/>
      <c r="E40" s="52"/>
      <c r="F40" s="52"/>
      <c r="G40" s="48"/>
      <c r="H40" s="48"/>
      <c r="I40" s="48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2023-11-14T18:48:01Z</cp:lastPrinted>
  <dcterms:created xsi:type="dcterms:W3CDTF">2022-06-01T14:39:12Z</dcterms:created>
  <dcterms:modified xsi:type="dcterms:W3CDTF">2023-11-23T14:09:45Z</dcterms:modified>
</cp:coreProperties>
</file>