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0. OCTUBRE\NIT 800014918_E.S.E. HOSP UNIV ERASMO MEOZ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definedNames>
    <definedName name="_xlnm._FilterDatabase" localSheetId="2" hidden="1">'ESTADO DE CADA FACTURA'!$A$2:$AD$15</definedName>
  </definedNames>
  <calcPr calcId="152511"/>
  <pivotCaches>
    <pivotCache cacheId="3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9" i="4" l="1"/>
  <c r="H29" i="4"/>
  <c r="I27" i="4"/>
  <c r="H27" i="4"/>
  <c r="I24" i="4"/>
  <c r="H24" i="4"/>
  <c r="H31" i="4" l="1"/>
  <c r="I31" i="4"/>
  <c r="AA1" i="2"/>
  <c r="Z1" i="2"/>
  <c r="Y1" i="2"/>
  <c r="X1" i="2"/>
  <c r="W1" i="2"/>
  <c r="V1" i="2"/>
  <c r="U1" i="2"/>
  <c r="T1" i="2"/>
  <c r="S1" i="2"/>
  <c r="Q1" i="2"/>
  <c r="P1" i="2"/>
  <c r="J1" i="2" l="1"/>
  <c r="I1" i="2"/>
  <c r="H18" i="1" l="1"/>
</calcChain>
</file>

<file path=xl/comments1.xml><?xml version="1.0" encoding="utf-8"?>
<comments xmlns="http://schemas.openxmlformats.org/spreadsheetml/2006/main">
  <authors>
    <author>Natalia Elena Granados Oviedo</author>
  </authors>
  <commentList>
    <comment ref="AB5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ANTICIPO
RICARDO MILLAN
</t>
        </r>
      </text>
    </comment>
  </commentList>
</comments>
</file>

<file path=xl/sharedStrings.xml><?xml version="1.0" encoding="utf-8"?>
<sst xmlns="http://schemas.openxmlformats.org/spreadsheetml/2006/main" count="279" uniqueCount="126">
  <si>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</si>
  <si>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</si>
  <si>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</si>
  <si>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</si>
  <si>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</si>
  <si>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</si>
  <si>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</si>
  <si>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</si>
  <si>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</si>
  <si>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</si>
  <si>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</si>
  <si>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HEM</t>
  </si>
  <si>
    <t>FEMS</t>
  </si>
  <si>
    <t>ESE HOSPITAL UNIVERSITARIO ERASMO MEOZ</t>
  </si>
  <si>
    <t>Tabla 1  </t>
  </si>
  <si>
    <t>EVENTO</t>
  </si>
  <si>
    <t>CUCUTA</t>
  </si>
  <si>
    <t>COVID</t>
  </si>
  <si>
    <t>POSS</t>
  </si>
  <si>
    <t>TipoContrato</t>
  </si>
  <si>
    <t>ESTADO EPS 04 DE OCTUBRE DE 2023</t>
  </si>
  <si>
    <t>EstadoFacturaBoxalud</t>
  </si>
  <si>
    <t>Factura</t>
  </si>
  <si>
    <t>HEM2469265</t>
  </si>
  <si>
    <t>HEM2795097</t>
  </si>
  <si>
    <t>FEMS222835</t>
  </si>
  <si>
    <t>FEMS228321</t>
  </si>
  <si>
    <t>FEMS236660</t>
  </si>
  <si>
    <t>FEMS266147</t>
  </si>
  <si>
    <t>FEMS274993</t>
  </si>
  <si>
    <t>FEMS253420</t>
  </si>
  <si>
    <t>FEMS283920</t>
  </si>
  <si>
    <t>FEMS296367</t>
  </si>
  <si>
    <t>FEMS329147</t>
  </si>
  <si>
    <t>FEMS332157</t>
  </si>
  <si>
    <t>FEMS335440</t>
  </si>
  <si>
    <t>Llave</t>
  </si>
  <si>
    <t>800014918_HEM_2469265</t>
  </si>
  <si>
    <t>800014918_HEM_2795097</t>
  </si>
  <si>
    <t>800014918_FEMS_222835</t>
  </si>
  <si>
    <t>800014918_FEMS_228321</t>
  </si>
  <si>
    <t>800014918_FEMS_236660</t>
  </si>
  <si>
    <t>800014918_FEMS_266147</t>
  </si>
  <si>
    <t>800014918_FEMS_274993</t>
  </si>
  <si>
    <t>800014918_FEMS_253420</t>
  </si>
  <si>
    <t>800014918_FEMS_283920</t>
  </si>
  <si>
    <t>800014918_FEMS_296367</t>
  </si>
  <si>
    <t>800014918_FEMS_329147</t>
  </si>
  <si>
    <t>800014918_FEMS_332157</t>
  </si>
  <si>
    <t>800014918_FEMS_335440</t>
  </si>
  <si>
    <t>Finalizada</t>
  </si>
  <si>
    <t>Devuelta</t>
  </si>
  <si>
    <t>Demanda</t>
  </si>
  <si>
    <t>ValorTotalBruto</t>
  </si>
  <si>
    <t>ValorDevolucion</t>
  </si>
  <si>
    <t>ValorCasusado</t>
  </si>
  <si>
    <t>ValorRadicado</t>
  </si>
  <si>
    <t>ValorDeducible</t>
  </si>
  <si>
    <t>ValorAprobado</t>
  </si>
  <si>
    <t>ValorGlosaAceptada</t>
  </si>
  <si>
    <t>ValorNotaCredito</t>
  </si>
  <si>
    <t>ValorNotaDebito</t>
  </si>
  <si>
    <t>ValorGlosaPendiente</t>
  </si>
  <si>
    <t>ValorPagar</t>
  </si>
  <si>
    <t>FACTURA EN PROGRAMACION DE PAGO</t>
  </si>
  <si>
    <t>FACTURA DEVUELTA</t>
  </si>
  <si>
    <t>ObservacionGlosaDevolucion</t>
  </si>
  <si>
    <t>SE VERIFICA EN SISTEMA Y NO POSEEN AUTORIZACION PARAPRESTACION DE SERVICIO DEBEN SOLICTAR AL CORREO AUTORIZACIONDESERVICIOS@ASEGURAMIENTOSALUD.COM SE DEVUELVE POR CORREO CERTIFICADO                 LEONARDO</t>
  </si>
  <si>
    <t>SE HACE DEVOLUCION DE FACTURA CON SOPORTES YA QUE NO PRESENTA AUT PARA EL SERVICIO DE LA URGENCIA SOLICITAR PARA TRAMITE  DE PAGO GEOVANNY LEON.</t>
  </si>
  <si>
    <t>COPAGO: Se realiza glosa por valor de $272.924 copagono descontado en el procedimiento QX, no se evidencia exoneración para el usuario RC 1094396561 TOMAS CONDE ROMERO Benef nivel-1. Luisa Mora</t>
  </si>
  <si>
    <t>OTRO RESPONSABLE. DEVOLUCION DE FACTURA CON SOPORTES COMPLETOS. SE REALIZA VALIDACION Y USUARIO NO PERTENECE A LA EPS CO MFENALCO VALLE, RETIRADO DESDE 01/08/2022 ACTUALMENTE ACTIVO  EN EPS COMPENSAR. KEVIN YALANDA</t>
  </si>
  <si>
    <t>AUTORIZACION - DEVOLUCION DE FACTURA CON SOPORTES COMPLETOS:1.NO SE EVINDENCIA AUTORIZACION PARA LOS SERVICIOS FACTURADO 2.SE REALIZA AUD. ADMON:CORREOS NO ESTAN ENVIADOS A LA EPS D COMFENALCO DE LA EPS, LOS CUALES SE ENCUENTRAN EN LA PAGINA www.comfenalcovalle.com.co/salud/ URGENCIAS:3168341823 - 018000185462 (servicio 24 horas) autorizacionescap@epsdelagente.com.co - capvalle@epsdelagent HOSPIT. capautorizaciones@epsdelagente.com.co 3.Petinencia Md.Velocidad de sedimentación globular facturan 2 interpretan 1 : Noviembre 28: 55 $6.300 Kevin Yalanda</t>
  </si>
  <si>
    <t>AUTORIZACION. se deveulve factura con soportes completosfactura hospitalaria . no anexan autorizacion de internbacio n.soliciatarla ala area encargada.no soportan cotizacion de insumos de los placa  y tornillos .</t>
  </si>
  <si>
    <t>AUT: SE OBJETA FACTRUA, NO SE EVIDENCIA AUTORIZACION PARA ELSERVICIO PRESTADO, TAMPOCO SE EVIDENCIA SEGUN RES 3047 LOS CORREOS PARA SOLICITUD DE AUTORIZACION: FAVOR SOLICITAR AUT CORREO capautorizaciones@epsdelagente.com.co         NANCY</t>
  </si>
  <si>
    <t>SE DEVUELVE LA FACTURA POR QUE PTE JESER ANYELICA BENITEZ LOLOZANO CON CC.1090532865 A LA HORA DE PRESTACION DE SERVIO NO ESTABA AFILIADO A COMFENALCO LA UTIMA FECHA DE AFILIACION FUE ENERO 2023 Y EL SERV. FUE DE ABRIL 26/2023</t>
  </si>
  <si>
    <t>AUT.DEVOLUCION DE FACTURA CON SOPORTES COMPLETOS: 1.NO SE EVINDENCIA AUTORIZACION PARA SERVICIOS HOSPITALARIOS. 2.LA AUT No.231168523275411 SE PRESENTO CON LA FACTURA No.FEMS-331786 3.NO SE EVINDENCIA CORREOS NOTIFICANDO DE LA CESAREA PROCEDIMIENTOS DE NACIMIENTO. GESTIONAR CON EL AREA ENCARGADA capautorizaciones@epsdelagen te.com.co PARA DAR TRAMITE A CUENTA HOSPITALARIA KEVIN YALANDA</t>
  </si>
  <si>
    <t>FACTURA CERRADA POR EXTEMPORANEIDAD</t>
  </si>
  <si>
    <t>FACTURA CANCELADA</t>
  </si>
  <si>
    <t>DOCUMENTO CONTABLE</t>
  </si>
  <si>
    <t>FECHA</t>
  </si>
  <si>
    <t>VALOR CANCELADO SAP</t>
  </si>
  <si>
    <t>FACTURA COVID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</si>
  <si>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</si>
  <si>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</si>
  <si>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</si>
  <si>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</si>
  <si>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</si>
  <si>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</si>
  <si>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</si>
  <si>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1</t>
  </si>
  <si>
    <t>Señores : E.S.E. HOSPITAL UNIVERSITARIO ERASMO MEOZ</t>
  </si>
  <si>
    <t>NIT: 800014918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</si>
  <si>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</si>
  <si>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</si>
  <si>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</si>
  <si>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</si>
  <si>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</si>
  <si>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</si>
  <si>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</si>
  <si>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</si>
  <si>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</si>
  <si>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</si>
  <si>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</si>
  <si>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</si>
  <si>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</si>
  <si>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</si>
  <si>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M. CLAUDIA ESTUPIÑAN SANABRIA</t>
  </si>
  <si>
    <t>NATALIA GRANADOS</t>
  </si>
  <si>
    <t>Revisor de Cartera (Actisalud)</t>
  </si>
  <si>
    <t>ANALISTA - Cuentas Salud EPS Comfenalco Valle.</t>
  </si>
  <si>
    <t>Santiago de Cali, Octubre 04 de  2023</t>
  </si>
  <si>
    <t>A continuacion me permito remitir nuestra respuesta al estado de cartera presentado en la fecha: 01/10/2023</t>
  </si>
  <si>
    <t>Con Corte al dia: 30/09/2023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</si>
  <si>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</si>
  <si>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</si>
  <si>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</si>
  <si>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</si>
  <si>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</si>
  <si>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FACTURA-GLOSA-DEVOLUCION ACEPTADA POR LA IPS ( $ )</t>
  </si>
  <si>
    <t>GLOSA POR CONCILIAR</t>
  </si>
  <si>
    <t>TOTAL CARTERA REVISADA CIRCULAR 030</t>
  </si>
  <si>
    <t>IPS</t>
  </si>
  <si>
    <t>EPS COMFENALCO VALLE</t>
  </si>
  <si>
    <t>Corte al dia: 30/09/2023</t>
  </si>
  <si>
    <t>EstadoCovid Recobros</t>
  </si>
  <si>
    <t>RADICADA ANTE LA ADRES PENDIENTE RESPUESTA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</si>
</sst>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[$-240A]d&quot; de &quot;mmmm&quot; de &quot;yyyy;@"/>
    <numFmt numFmtId="165" formatCode="&quot;$&quot;\ #,##0"/>
    <numFmt numFmtId="166" formatCode="&quot;$&quot;\ #,##0;[Red]&quot;$&quot;\ #,##0"/>
    <numFmt numFmtId="167" formatCode="_-* #,##0_-;\-* #,##0_-;_-* &quot;-&quot;??_-;_-@_-"/>
    <numFmt numFmtId="168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10" fillId="0" borderId="0"/>
  </cellStyleXfs>
  <cellXfs count="9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center" vertical="center"/>
    </xf>
    <xf numFmtId="3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1" xfId="0" applyNumberFormat="1" applyBorder="1"/>
    <xf numFmtId="0" fontId="0" fillId="3" borderId="1" xfId="0" applyFill="1" applyBorder="1" applyAlignment="1">
      <alignment horizontal="center" vertical="center" wrapText="1"/>
    </xf>
    <xf numFmtId="41" fontId="0" fillId="0" borderId="1" xfId="2" applyFont="1" applyBorder="1"/>
    <xf numFmtId="41" fontId="0" fillId="0" borderId="0" xfId="2" applyFont="1"/>
    <xf numFmtId="0" fontId="0" fillId="3" borderId="3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" fontId="0" fillId="0" borderId="1" xfId="2" applyNumberFormat="1" applyFont="1" applyBorder="1"/>
    <xf numFmtId="0" fontId="0" fillId="6" borderId="1" xfId="0" applyFill="1" applyBorder="1" applyAlignment="1">
      <alignment horizontal="center" vertical="center" wrapText="1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0" fontId="11" fillId="0" borderId="0" xfId="3" applyFont="1"/>
    <xf numFmtId="0" fontId="11" fillId="0" borderId="4" xfId="3" applyFont="1" applyBorder="1" applyAlignment="1">
      <alignment horizontal="centerContinuous"/>
    </xf>
    <xf numFmtId="0" fontId="11" fillId="0" borderId="5" xfId="3" applyFont="1" applyBorder="1" applyAlignment="1">
      <alignment horizontal="centerContinuous"/>
    </xf>
    <xf numFmtId="0" fontId="12" fillId="0" borderId="4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/>
    </xf>
    <xf numFmtId="0" fontId="11" fillId="0" borderId="9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/>
    </xf>
    <xf numFmtId="0" fontId="11" fillId="0" borderId="12" xfId="3" applyFont="1" applyBorder="1" applyAlignment="1">
      <alignment horizontal="centerContinuous"/>
    </xf>
    <xf numFmtId="0" fontId="11" fillId="0" borderId="8" xfId="3" applyFont="1" applyBorder="1"/>
    <xf numFmtId="0" fontId="11" fillId="0" borderId="9" xfId="3" applyFont="1" applyBorder="1"/>
    <xf numFmtId="0" fontId="12" fillId="0" borderId="0" xfId="3" applyFont="1"/>
    <xf numFmtId="14" fontId="11" fillId="0" borderId="0" xfId="3" applyNumberFormat="1" applyFont="1"/>
    <xf numFmtId="164" fontId="11" fillId="0" borderId="0" xfId="3" applyNumberFormat="1" applyFont="1"/>
    <xf numFmtId="14" fontId="11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" fontId="12" fillId="0" borderId="0" xfId="3" applyNumberFormat="1" applyFont="1" applyAlignment="1">
      <alignment horizontal="center"/>
    </xf>
    <xf numFmtId="165" fontId="12" fillId="0" borderId="0" xfId="3" applyNumberFormat="1" applyFont="1" applyAlignment="1">
      <alignment horizontal="right"/>
    </xf>
    <xf numFmtId="1" fontId="11" fillId="0" borderId="0" xfId="3" applyNumberFormat="1" applyFont="1" applyAlignment="1">
      <alignment horizontal="center"/>
    </xf>
    <xf numFmtId="166" fontId="11" fillId="0" borderId="0" xfId="3" applyNumberFormat="1" applyFont="1" applyAlignment="1">
      <alignment horizontal="right"/>
    </xf>
    <xf numFmtId="165" fontId="11" fillId="0" borderId="0" xfId="3" applyNumberFormat="1" applyFont="1" applyAlignment="1">
      <alignment horizontal="right"/>
    </xf>
    <xf numFmtId="1" fontId="11" fillId="0" borderId="11" xfId="3" applyNumberFormat="1" applyFont="1" applyBorder="1" applyAlignment="1">
      <alignment horizontal="center"/>
    </xf>
    <xf numFmtId="166" fontId="11" fillId="0" borderId="11" xfId="3" applyNumberFormat="1" applyFont="1" applyBorder="1" applyAlignment="1">
      <alignment horizontal="right"/>
    </xf>
    <xf numFmtId="166" fontId="12" fillId="0" borderId="0" xfId="3" applyNumberFormat="1" applyFont="1" applyAlignment="1">
      <alignment horizontal="right"/>
    </xf>
    <xf numFmtId="0" fontId="11" fillId="0" borderId="0" xfId="3" applyFont="1" applyAlignment="1">
      <alignment horizontal="center"/>
    </xf>
    <xf numFmtId="1" fontId="12" fillId="0" borderId="15" xfId="3" applyNumberFormat="1" applyFont="1" applyBorder="1" applyAlignment="1">
      <alignment horizontal="center"/>
    </xf>
    <xf numFmtId="166" fontId="12" fillId="0" borderId="15" xfId="3" applyNumberFormat="1" applyFont="1" applyBorder="1" applyAlignment="1">
      <alignment horizontal="right"/>
    </xf>
    <xf numFmtId="166" fontId="11" fillId="0" borderId="0" xfId="3" applyNumberFormat="1" applyFont="1"/>
    <xf numFmtId="166" fontId="11" fillId="0" borderId="11" xfId="3" applyNumberFormat="1" applyFont="1" applyBorder="1"/>
    <xf numFmtId="166" fontId="12" fillId="0" borderId="11" xfId="3" applyNumberFormat="1" applyFont="1" applyBorder="1"/>
    <xf numFmtId="166" fontId="12" fillId="0" borderId="0" xfId="3" applyNumberFormat="1" applyFont="1"/>
    <xf numFmtId="0" fontId="11" fillId="0" borderId="10" xfId="3" applyFont="1" applyBorder="1"/>
    <xf numFmtId="0" fontId="11" fillId="0" borderId="11" xfId="3" applyFont="1" applyBorder="1"/>
    <xf numFmtId="0" fontId="11" fillId="0" borderId="12" xfId="3" applyFont="1" applyBorder="1"/>
    <xf numFmtId="0" fontId="12" fillId="0" borderId="7" xfId="3" applyFont="1" applyBorder="1" applyAlignment="1">
      <alignment horizontal="center" vertical="center"/>
    </xf>
    <xf numFmtId="0" fontId="12" fillId="0" borderId="19" xfId="3" applyFont="1" applyBorder="1" applyAlignment="1">
      <alignment horizontal="center" vertical="center"/>
    </xf>
    <xf numFmtId="0" fontId="11" fillId="5" borderId="0" xfId="3" applyFont="1" applyFill="1"/>
    <xf numFmtId="167" fontId="12" fillId="0" borderId="0" xfId="1" applyNumberFormat="1" applyFont="1"/>
    <xf numFmtId="168" fontId="12" fillId="0" borderId="0" xfId="1" applyNumberFormat="1" applyFont="1" applyAlignment="1">
      <alignment horizontal="right"/>
    </xf>
    <xf numFmtId="167" fontId="11" fillId="0" borderId="0" xfId="1" applyNumberFormat="1" applyFont="1" applyAlignment="1">
      <alignment horizontal="center"/>
    </xf>
    <xf numFmtId="168" fontId="11" fillId="0" borderId="0" xfId="1" applyNumberFormat="1" applyFont="1" applyAlignment="1">
      <alignment horizontal="right"/>
    </xf>
    <xf numFmtId="167" fontId="11" fillId="0" borderId="2" xfId="1" applyNumberFormat="1" applyFont="1" applyBorder="1" applyAlignment="1">
      <alignment horizontal="center"/>
    </xf>
    <xf numFmtId="168" fontId="11" fillId="0" borderId="2" xfId="1" applyNumberFormat="1" applyFont="1" applyBorder="1" applyAlignment="1">
      <alignment horizontal="right"/>
    </xf>
    <xf numFmtId="167" fontId="11" fillId="0" borderId="15" xfId="1" applyNumberFormat="1" applyFont="1" applyBorder="1" applyAlignment="1">
      <alignment horizontal="center"/>
    </xf>
    <xf numFmtId="168" fontId="11" fillId="0" borderId="15" xfId="1" applyNumberFormat="1" applyFont="1" applyBorder="1" applyAlignment="1">
      <alignment horizontal="right"/>
    </xf>
    <xf numFmtId="0" fontId="11" fillId="0" borderId="4" xfId="3" applyFont="1" applyBorder="1" applyAlignment="1">
      <alignment horizontal="center"/>
    </xf>
    <xf numFmtId="0" fontId="11" fillId="0" borderId="5" xfId="3" applyFont="1" applyBorder="1" applyAlignment="1">
      <alignment horizontal="center"/>
    </xf>
    <xf numFmtId="0" fontId="11" fillId="0" borderId="10" xfId="3" applyFont="1" applyBorder="1" applyAlignment="1">
      <alignment horizontal="center"/>
    </xf>
    <xf numFmtId="0" fontId="11" fillId="0" borderId="12" xfId="3" applyFont="1" applyBorder="1" applyAlignment="1">
      <alignment horizontal="center"/>
    </xf>
    <xf numFmtId="0" fontId="12" fillId="0" borderId="4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2" fillId="0" borderId="16" xfId="3" applyFont="1" applyBorder="1" applyAlignment="1">
      <alignment horizontal="center" vertical="center" wrapText="1"/>
    </xf>
    <xf numFmtId="0" fontId="12" fillId="0" borderId="17" xfId="3" applyFont="1" applyBorder="1" applyAlignment="1">
      <alignment horizontal="center" vertical="center" wrapText="1"/>
    </xf>
    <xf numFmtId="0" fontId="12" fillId="0" borderId="18" xfId="3" applyFont="1" applyBorder="1" applyAlignment="1">
      <alignment horizontal="center" vertical="center" wrapText="1"/>
    </xf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52916</xdr:colOff>
      <xdr:row>1</xdr:row>
      <xdr:rowOff>74082</xdr:rowOff>
    </xdr:from>
    <xdr:to>
      <xdr:col>2</xdr:col>
      <xdr:colOff>1143000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591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647700</xdr:colOff>
      <xdr:row>32</xdr:row>
      <xdr:rowOff>38100</xdr:rowOff>
    </xdr:from>
    <xdr:to>
      <xdr:col>8</xdr:col>
      <xdr:colOff>790271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81475" y="5286375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9526</xdr:colOff>
      <xdr:row>21</xdr:row>
      <xdr:rowOff>85725</xdr:rowOff>
    </xdr:from>
    <xdr:to>
      <xdr:col>8</xdr:col>
      <xdr:colOff>170564</xdr:colOff>
      <xdr:row>23</xdr:row>
      <xdr:rowOff>76142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05376" y="4210050"/>
          <a:ext cx="1685038" cy="32379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03.472405208333" createdVersion="5" refreshedVersion="5" minRefreshableVersion="3" recordCount="13">
  <cacheSource type="worksheet">
    <worksheetSource ref="A2:AD15" sheet="ESTADO DE CADA FACTURA"/>
  </cacheSource>
  <cacheFields count="30">
    <cacheField name="NIT IPS" numFmtId="0">
      <sharedItems containsSemiMixedTypes="0" containsString="0" containsNumber="1" containsInteger="1" minValue="800014918" maxValue="80001491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22835" maxValue="2795097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4-09-24T00:00:00" maxDate="2023-05-05T00:00:00"/>
    </cacheField>
    <cacheField name="IPS Fecha radicado" numFmtId="14">
      <sharedItems containsSemiMixedTypes="0" containsNonDate="0" containsDate="1" containsString="0" minDate="2014-10-14T00:00:00" maxDate="2023-06-14T00:00:00"/>
    </cacheField>
    <cacheField name="IPS Valor Factura" numFmtId="41">
      <sharedItems containsSemiMixedTypes="0" containsString="0" containsNumber="1" containsInteger="1" minValue="80800" maxValue="12750402"/>
    </cacheField>
    <cacheField name="IPS Saldo Factura" numFmtId="41">
      <sharedItems containsSemiMixedTypes="0" containsString="0" containsNumber="1" containsInteger="1" minValue="80800" maxValue="12750402"/>
    </cacheField>
    <cacheField name="Tipo de Prestación" numFmtId="0">
      <sharedItems/>
    </cacheField>
    <cacheField name="ESTADO EPS 04 DE OCTUBRE DE 2023" numFmtId="0">
      <sharedItems count="5">
        <s v="FACTURA CERRADA POR EXTEMPORANEIDAD"/>
        <s v="FACTURA CANCELADA"/>
        <s v="FACTURA COVID"/>
        <s v="FACTURA DEVUELTA"/>
        <s v="FACTURA EN PROGRAMACION DE PAGO"/>
      </sharedItems>
    </cacheField>
    <cacheField name="ESTADO DE CARTERA EPS 12 DE SEPTIEMBRE DE 2023" numFmtId="0">
      <sharedItems/>
    </cacheField>
    <cacheField name="EstadoFacturaBoxalud" numFmtId="0">
      <sharedItems/>
    </cacheField>
    <cacheField name="TipoContrato" numFmtId="0">
      <sharedItems/>
    </cacheField>
    <cacheField name="ValorTotalBruto" numFmtId="41">
      <sharedItems containsSemiMixedTypes="0" containsString="0" containsNumber="1" containsInteger="1" minValue="80800" maxValue="12750402"/>
    </cacheField>
    <cacheField name="ValorDevolucion" numFmtId="41">
      <sharedItems containsSemiMixedTypes="0" containsString="0" containsNumber="1" containsInteger="1" minValue="0" maxValue="12750402"/>
    </cacheField>
    <cacheField name="ObservacionGlosaDevolucion" numFmtId="0">
      <sharedItems containsBlank="1" longText="1"/>
    </cacheField>
    <cacheField name="ValorCasusado" numFmtId="41">
      <sharedItems containsSemiMixedTypes="0" containsString="0" containsNumber="1" containsInteger="1" minValue="0" maxValue="13085786"/>
    </cacheField>
    <cacheField name="ValorRadicado" numFmtId="41">
      <sharedItems containsSemiMixedTypes="0" containsString="0" containsNumber="1" containsInteger="1" minValue="80800" maxValue="12750402"/>
    </cacheField>
    <cacheField name="ValorDeducible" numFmtId="41">
      <sharedItems containsSemiMixedTypes="0" containsString="0" containsNumber="1" containsInteger="1" minValue="0" maxValue="0"/>
    </cacheField>
    <cacheField name="ValorAprobado" numFmtId="41">
      <sharedItems containsSemiMixedTypes="0" containsString="0" containsNumber="1" containsInteger="1" minValue="0" maxValue="272924"/>
    </cacheField>
    <cacheField name="ValorGlosaAceptada" numFmtId="41">
      <sharedItems containsSemiMixedTypes="0" containsString="0" containsNumber="1" containsInteger="1" minValue="0" maxValue="1021140"/>
    </cacheField>
    <cacheField name="ValorNotaCredito" numFmtId="41">
      <sharedItems containsSemiMixedTypes="0" containsString="0" containsNumber="1" containsInteger="1" minValue="0" maxValue="0"/>
    </cacheField>
    <cacheField name="ValorNotaDebito" numFmtId="41">
      <sharedItems containsSemiMixedTypes="0" containsString="0" containsNumber="1" containsInteger="1" minValue="0" maxValue="0"/>
    </cacheField>
    <cacheField name="ValorGlosaPendiente" numFmtId="41">
      <sharedItems containsSemiMixedTypes="0" containsString="0" containsNumber="1" containsInteger="1" minValue="0" maxValue="0"/>
    </cacheField>
    <cacheField name="ValorPagar" numFmtId="41">
      <sharedItems containsSemiMixedTypes="0" containsString="0" containsNumber="1" containsInteger="1" minValue="0" maxValue="272924"/>
    </cacheField>
    <cacheField name="DOCUMENTO CONTABLE" numFmtId="0">
      <sharedItems containsString="0" containsBlank="1" containsNumber="1" containsInteger="1" minValue="4800061052" maxValue="4800061052"/>
    </cacheField>
    <cacheField name="VALOR CANCELADO SAP" numFmtId="0">
      <sharedItems containsString="0" containsBlank="1" containsNumber="1" containsInteger="1" minValue="272924" maxValue="272924"/>
    </cacheField>
    <cacheField name="FECHA" numFmtId="0">
      <sharedItems containsNonDate="0" containsDate="1" containsString="0" containsBlank="1" minDate="2023-08-31T00:00:00" maxDate="2023-09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800014918"/>
    <s v="ESE HOSPITAL UNIVERSITARIO ERASMO MEOZ"/>
    <s v="HEM"/>
    <n v="2469265"/>
    <s v="HEM2469265"/>
    <s v="800014918_HEM_2469265"/>
    <d v="2014-09-24T00:00:00"/>
    <d v="2014-10-14T00:00:00"/>
    <n v="6474046"/>
    <n v="1021140"/>
    <s v="POSS"/>
    <x v="0"/>
    <s v="FACTURA CERRADA POR EXTEMPORANEIDAD"/>
    <s v="Finalizada"/>
    <s v="Demanda"/>
    <n v="6474046"/>
    <n v="0"/>
    <s v="SE VERIFICA EN SISTEMA Y NO POSEEN AUTORIZACION PARAPRESTACION DE SERVICIO DEBEN SOLICTAR AL CORREO AUTORIZACIONDESERVICIOS@ASEGURAMIENTOSALUD.COM SE DEVUELVE POR CORREO CERTIFICADO                 LEONARDO"/>
    <n v="13085786"/>
    <n v="6474046"/>
    <n v="0"/>
    <n v="0"/>
    <n v="1021140"/>
    <n v="0"/>
    <n v="0"/>
    <n v="0"/>
    <n v="0"/>
    <m/>
    <m/>
    <m/>
  </r>
  <r>
    <n v="800014918"/>
    <s v="ESE HOSPITAL UNIVERSITARIO ERASMO MEOZ"/>
    <s v="HEM"/>
    <n v="2795097"/>
    <s v="HEM2795097"/>
    <s v="800014918_HEM_2795097"/>
    <d v="2017-04-20T00:00:00"/>
    <d v="2017-05-12T00:00:00"/>
    <n v="102513"/>
    <n v="102513"/>
    <s v="POSS"/>
    <x v="0"/>
    <s v="FACTURA CERRADA POR EXTEMPORANEIDAD"/>
    <s v="Finalizada"/>
    <s v="Demanda"/>
    <n v="102513"/>
    <n v="0"/>
    <s v="SE HACE DEVOLUCION DE FACTURA CON SOPORTES YA QUE NO PRESENTA AUT PARA EL SERVICIO DE LA URGENCIA SOLICITAR PARA TRAMITE  DE PAGO GEOVANNY LEON."/>
    <n v="0"/>
    <n v="102513"/>
    <n v="0"/>
    <n v="0"/>
    <n v="102513"/>
    <n v="0"/>
    <n v="0"/>
    <n v="0"/>
    <n v="0"/>
    <m/>
    <m/>
    <m/>
  </r>
  <r>
    <n v="800014918"/>
    <s v="ESE HOSPITAL UNIVERSITARIO ERASMO MEOZ"/>
    <s v="FEMS"/>
    <n v="222835"/>
    <s v="FEMS222835"/>
    <s v="800014918_FEMS_222835"/>
    <d v="2022-07-01T00:00:00"/>
    <d v="2022-08-12T00:00:00"/>
    <n v="1598397"/>
    <n v="353724"/>
    <s v="POSS"/>
    <x v="1"/>
    <s v="FACTURA CANCELADA"/>
    <s v="Finalizada"/>
    <s v="Demanda"/>
    <n v="1598397"/>
    <n v="0"/>
    <s v="COPAGO: Se realiza glosa por valor de $272.924 copagono descontado en el procedimiento QX, no se evidencia exoneración para el usuario RC 1094396561 TOMAS CONDE ROMERO Benef nivel-1. Luisa Mora"/>
    <n v="5058102"/>
    <n v="1598397"/>
    <n v="0"/>
    <n v="272924"/>
    <n v="0"/>
    <n v="0"/>
    <n v="0"/>
    <n v="0"/>
    <n v="272924"/>
    <n v="4800061052"/>
    <n v="272924"/>
    <d v="2023-08-31T00:00:00"/>
  </r>
  <r>
    <n v="800014918"/>
    <s v="ESE HOSPITAL UNIVERSITARIO ERASMO MEOZ"/>
    <s v="FEMS"/>
    <n v="228321"/>
    <s v="FEMS228321"/>
    <s v="800014918_FEMS_228321"/>
    <d v="2022-07-17T00:00:00"/>
    <d v="2022-08-12T00:00:00"/>
    <n v="80800"/>
    <n v="80800"/>
    <s v="COVID"/>
    <x v="2"/>
    <s v="FACTURA EN PROGRAMACION DE PAGO"/>
    <s v="Finalizada"/>
    <s v="Demanda"/>
    <n v="80800"/>
    <n v="0"/>
    <m/>
    <n v="0"/>
    <n v="80800"/>
    <n v="0"/>
    <n v="80800"/>
    <n v="0"/>
    <n v="0"/>
    <n v="0"/>
    <n v="0"/>
    <n v="80800"/>
    <m/>
    <m/>
    <m/>
  </r>
  <r>
    <n v="800014918"/>
    <s v="ESE HOSPITAL UNIVERSITARIO ERASMO MEOZ"/>
    <s v="FEMS"/>
    <n v="236660"/>
    <s v="FEMS236660"/>
    <s v="800014918_FEMS_236660"/>
    <d v="2022-08-08T00:00:00"/>
    <d v="2022-09-13T00:00:00"/>
    <n v="80800"/>
    <n v="80800"/>
    <s v="COVID"/>
    <x v="2"/>
    <s v="FACTURA EN PROGRAMACION DE PAGO"/>
    <s v="Finalizada"/>
    <s v="Demanda"/>
    <n v="80800"/>
    <n v="0"/>
    <m/>
    <n v="0"/>
    <n v="80800"/>
    <n v="0"/>
    <n v="80800"/>
    <n v="0"/>
    <n v="0"/>
    <n v="0"/>
    <n v="0"/>
    <n v="80800"/>
    <m/>
    <m/>
    <m/>
  </r>
  <r>
    <n v="800014918"/>
    <s v="ESE HOSPITAL UNIVERSITARIO ERASMO MEOZ"/>
    <s v="FEMS"/>
    <n v="266147"/>
    <s v="FEMS266147"/>
    <s v="800014918_FEMS_266147"/>
    <d v="2022-10-28T00:00:00"/>
    <d v="2022-11-15T00:00:00"/>
    <n v="87700"/>
    <n v="87700"/>
    <s v="COVID"/>
    <x v="3"/>
    <s v="FACTURA EN PROGRAMACION DE PAGO"/>
    <s v="Devuelta"/>
    <s v="Demanda"/>
    <n v="87700"/>
    <n v="87700"/>
    <s v="OTRO RESPONSABLE. DEVOLUCION DE FACTURA CON SOPORTES COMPLETOS. SE REALIZA VALIDACION Y USUARIO NO PERTENECE A LA EPS CO MFENALCO VALLE, RETIRADO DESDE 01/08/2022 ACTUALMENTE ACTIVO  EN EPS COMPENSAR. KEVIN YALANDA"/>
    <n v="0"/>
    <n v="87700"/>
    <n v="0"/>
    <n v="0"/>
    <n v="0"/>
    <n v="0"/>
    <n v="0"/>
    <n v="0"/>
    <n v="0"/>
    <m/>
    <m/>
    <m/>
  </r>
  <r>
    <n v="800014918"/>
    <s v="ESE HOSPITAL UNIVERSITARIO ERASMO MEOZ"/>
    <s v="FEMS"/>
    <n v="274993"/>
    <s v="FEMS274993"/>
    <s v="800014918_FEMS_274993"/>
    <d v="2022-11-22T00:00:00"/>
    <d v="2022-12-13T00:00:00"/>
    <n v="5109338"/>
    <n v="5109338"/>
    <s v="POSS"/>
    <x v="3"/>
    <s v="FACTURA DEVUELTA"/>
    <s v="Devuelta"/>
    <s v="Demanda"/>
    <n v="5109338"/>
    <n v="5109338"/>
    <s v="AUTORIZACION - DEVOLUCION DE FACTURA CON SOPORTES COMPLETOS:1.NO SE EVINDENCIA AUTORIZACION PARA LOS SERVICIOS FACTURADO 2.SE REALIZA AUD. ADMON:CORREOS NO ESTAN ENVIADOS A LA EPS D COMFENALCO DE LA EPS, LOS CUALES SE ENCUENTRAN EN LA PAGINA www.comfenalcovalle.com.co/salud/ URGENCIAS:3168341823 - 018000185462 (servicio 24 horas) autorizacionescap@epsdelagente.com.co - capvalle@epsdelagent HOSPIT. capautorizaciones@epsdelagente.com.co 3.Petinencia Md.Velocidad de sedimentación globular facturan 2 interpretan 1 : Noviembre 28: 55 $6.300 Kevin Yalanda"/>
    <n v="0"/>
    <n v="5109338"/>
    <n v="0"/>
    <n v="0"/>
    <n v="0"/>
    <n v="0"/>
    <n v="0"/>
    <n v="0"/>
    <n v="0"/>
    <m/>
    <m/>
    <m/>
  </r>
  <r>
    <n v="800014918"/>
    <s v="ESE HOSPITAL UNIVERSITARIO ERASMO MEOZ"/>
    <s v="FEMS"/>
    <n v="253420"/>
    <s v="FEMS253420"/>
    <s v="800014918_FEMS_253420"/>
    <d v="2022-09-22T00:00:00"/>
    <d v="2023-03-15T00:00:00"/>
    <n v="12750402"/>
    <n v="12750402"/>
    <s v="POSS"/>
    <x v="3"/>
    <s v="FACTURA DEVUELTA"/>
    <s v="Devuelta"/>
    <s v="Demanda"/>
    <n v="12750402"/>
    <n v="12750402"/>
    <s v="AUTORIZACION. se deveulve factura con soportes completosfactura hospitalaria . no anexan autorizacion de internbacio n.soliciatarla ala area encargada.no soportan cotizacion de insumos de los placa  y tornillos ."/>
    <n v="0"/>
    <n v="12750402"/>
    <n v="0"/>
    <n v="0"/>
    <n v="0"/>
    <n v="0"/>
    <n v="0"/>
    <n v="0"/>
    <n v="0"/>
    <m/>
    <m/>
    <m/>
  </r>
  <r>
    <n v="800014918"/>
    <s v="ESE HOSPITAL UNIVERSITARIO ERASMO MEOZ"/>
    <s v="FEMS"/>
    <n v="283920"/>
    <s v="FEMS283920"/>
    <s v="800014918_FEMS_283920"/>
    <d v="2022-12-20T00:00:00"/>
    <d v="2023-03-15T00:00:00"/>
    <n v="326452"/>
    <n v="326452"/>
    <s v="POSS"/>
    <x v="3"/>
    <s v="FACTURA DEVUELTA"/>
    <s v="Devuelta"/>
    <s v="Demanda"/>
    <n v="326452"/>
    <n v="326452"/>
    <s v="AUT: SE OBJETA FACTRUA, NO SE EVIDENCIA AUTORIZACION PARA ELSERVICIO PRESTADO, TAMPOCO SE EVIDENCIA SEGUN RES 3047 LOS CORREOS PARA SOLICITUD DE AUTORIZACION: FAVOR SOLICITAR AUT CORREO capautorizaciones@epsdelagente.com.co         NANCY"/>
    <n v="0"/>
    <n v="326452"/>
    <n v="0"/>
    <n v="0"/>
    <n v="0"/>
    <n v="0"/>
    <n v="0"/>
    <n v="0"/>
    <n v="0"/>
    <m/>
    <m/>
    <m/>
  </r>
  <r>
    <n v="800014918"/>
    <s v="ESE HOSPITAL UNIVERSITARIO ERASMO MEOZ"/>
    <s v="FEMS"/>
    <n v="296367"/>
    <s v="FEMS296367"/>
    <s v="800014918_FEMS_296367"/>
    <d v="2023-01-24T00:00:00"/>
    <d v="2023-04-13T00:00:00"/>
    <n v="157096"/>
    <n v="157096"/>
    <s v="POSS"/>
    <x v="4"/>
    <s v="FACTURA EN PROGRAMACION DE PAGO"/>
    <s v="Finalizada"/>
    <s v="Demanda"/>
    <n v="157096"/>
    <n v="0"/>
    <m/>
    <n v="277872"/>
    <n v="157096"/>
    <n v="0"/>
    <n v="157096"/>
    <n v="0"/>
    <n v="0"/>
    <n v="0"/>
    <n v="0"/>
    <n v="157096"/>
    <m/>
    <m/>
    <m/>
  </r>
  <r>
    <n v="800014918"/>
    <s v="ESE HOSPITAL UNIVERSITARIO ERASMO MEOZ"/>
    <s v="FEMS"/>
    <n v="329147"/>
    <s v="FEMS329147"/>
    <s v="800014918_FEMS_329147"/>
    <d v="2023-04-20T00:00:00"/>
    <d v="2023-05-10T00:00:00"/>
    <n v="220924"/>
    <n v="220924"/>
    <s v="POSS"/>
    <x v="4"/>
    <s v="FACTURA EN PROGRAMACION DE PAGO"/>
    <s v="Finalizada"/>
    <s v="Demanda"/>
    <n v="220924"/>
    <n v="0"/>
    <m/>
    <n v="287689"/>
    <n v="220924"/>
    <n v="0"/>
    <n v="220924"/>
    <n v="0"/>
    <n v="0"/>
    <n v="0"/>
    <n v="0"/>
    <n v="220924"/>
    <m/>
    <m/>
    <m/>
  </r>
  <r>
    <n v="800014918"/>
    <s v="ESE HOSPITAL UNIVERSITARIO ERASMO MEOZ"/>
    <s v="FEMS"/>
    <n v="332157"/>
    <s v="FEMS332157"/>
    <s v="800014918_FEMS_332157"/>
    <d v="2023-04-26T00:00:00"/>
    <d v="2023-05-10T00:00:00"/>
    <n v="87700"/>
    <n v="87700"/>
    <s v="COVID"/>
    <x v="3"/>
    <s v="FACTURA DEVUELTA"/>
    <s v="Devuelta"/>
    <s v="Demanda"/>
    <n v="87700"/>
    <n v="87700"/>
    <s v="SE DEVUELVE LA FACTURA POR QUE PTE JESER ANYELICA BENITEZ LOLOZANO CON CC.1090532865 A LA HORA DE PRESTACION DE SERVIO NO ESTABA AFILIADO A COMFENALCO LA UTIMA FECHA DE AFILIACION FUE ENERO 2023 Y EL SERV. FUE DE ABRIL 26/2023"/>
    <n v="0"/>
    <n v="87700"/>
    <n v="0"/>
    <n v="0"/>
    <n v="0"/>
    <n v="0"/>
    <n v="0"/>
    <n v="0"/>
    <n v="0"/>
    <m/>
    <m/>
    <m/>
  </r>
  <r>
    <n v="800014918"/>
    <s v="ESE HOSPITAL UNIVERSITARIO ERASMO MEOZ"/>
    <s v="FEMS"/>
    <n v="335440"/>
    <s v="FEMS335440"/>
    <s v="800014918_FEMS_335440"/>
    <d v="2023-05-04T00:00:00"/>
    <d v="2023-06-13T00:00:00"/>
    <n v="4209734"/>
    <n v="4209734"/>
    <s v="POSS"/>
    <x v="3"/>
    <s v="FACTURA DEVUELTA"/>
    <s v="Devuelta"/>
    <s v="Demanda"/>
    <n v="4209734"/>
    <n v="4209734"/>
    <s v="AUT.DEVOLUCION DE FACTURA CON SOPORTES COMPLETOS: 1.NO SE EVINDENCIA AUTORIZACION PARA SERVICIOS HOSPITALARIOS. 2.LA AUT No.231168523275411 SE PRESENTO CON LA FACTURA No.FEMS-331786 3.NO SE EVINDENCIA CORREOS NOTIFICANDO DE LA CESAREA PROCEDIMIENTOS DE NACIMIENTO. GESTIONAR CON EL AREA ENCARGADA capautorizaciones@epsdelagen te.com.co PARA DAR TRAMITE A CUENTA HOSPITALARIA KEVIN YALANDA"/>
    <n v="0"/>
    <n v="4209734"/>
    <n v="0"/>
    <n v="0"/>
    <n v="0"/>
    <n v="0"/>
    <n v="0"/>
    <n v="0"/>
    <n v="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9" firstHeaderRow="0" firstDataRow="1" firstDataCol="1"/>
  <pivotFields count="30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41" showAll="0"/>
    <pivotField dataField="1" numFmtId="41" showAll="0"/>
    <pivotField showAll="0"/>
    <pivotField axis="axisRow" showAll="0">
      <items count="6">
        <item x="0"/>
        <item x="2"/>
        <item x="3"/>
        <item x="4"/>
        <item x="1"/>
        <item t="default"/>
      </items>
    </pivotField>
    <pivotField showAll="0"/>
    <pivotField showAll="0"/>
    <pivotField showAll="0"/>
    <pivotField numFmtId="41" showAll="0"/>
    <pivotField numFmtId="41"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showAll="0"/>
    <pivotField showAll="0"/>
  </pivotFields>
  <rowFields count="1">
    <field x="1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SUMA SALDO IPS" fld="9" baseField="0" baseItem="0" numFmtId="41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1" type="button" dataOnly="0" labelOnly="1" outline="0" axis="axisRow" fieldPosition="0"/>
    </format>
    <format dxfId="2">
      <pivotArea dataOnly="0" labelOnly="1" fieldPosition="0">
        <references count="1">
          <reference field="11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8"/>
  <sheetViews>
    <sheetView topLeftCell="A3" workbookViewId="0">
      <selection activeCell="A4" sqref="A4:K17"/>
    </sheetView>
  </sheetViews>
  <sheetFormatPr baseColWidth="10" defaultRowHeight="15" x14ac:dyDescent="0.25"/>
  <cols>
    <col min="1" max="1" width="10" bestFit="1" customWidth="1"/>
    <col min="2" max="2" width="44.42578125" bestFit="1" customWidth="1"/>
    <col min="3" max="3" width="8.85546875" bestFit="1" customWidth="1"/>
    <col min="4" max="4" width="9.140625" bestFit="1" customWidth="1"/>
    <col min="9" max="9" width="9.85546875" bestFit="1" customWidth="1"/>
    <col min="10" max="10" width="8.5703125" bestFit="1" customWidth="1"/>
    <col min="11" max="11" width="12" bestFit="1" customWidth="1"/>
  </cols>
  <sheetData>
    <row r="3" spans="1:11" s="8" customFormat="1" ht="21" customHeight="1" x14ac:dyDescent="0.2">
      <c r="A3" s="6" t="s">
        <v>14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ht="45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</row>
    <row r="5" spans="1:11" x14ac:dyDescent="0.25">
      <c r="A5" s="4">
        <v>800014918</v>
      </c>
      <c r="B5" s="2" t="s">
        <v>13</v>
      </c>
      <c r="C5" s="3" t="s">
        <v>11</v>
      </c>
      <c r="D5" s="2">
        <v>2469265</v>
      </c>
      <c r="E5" s="9">
        <v>41906</v>
      </c>
      <c r="F5" s="10">
        <v>41926</v>
      </c>
      <c r="G5" s="11">
        <v>6474046</v>
      </c>
      <c r="H5" s="11">
        <v>1021140</v>
      </c>
      <c r="I5" s="4" t="s">
        <v>15</v>
      </c>
      <c r="J5" s="4" t="s">
        <v>16</v>
      </c>
      <c r="K5" s="12" t="s">
        <v>18</v>
      </c>
    </row>
    <row r="6" spans="1:11" x14ac:dyDescent="0.25">
      <c r="A6" s="4">
        <v>800014918</v>
      </c>
      <c r="B6" s="2" t="s">
        <v>13</v>
      </c>
      <c r="C6" s="3" t="s">
        <v>11</v>
      </c>
      <c r="D6" s="2">
        <v>2795097</v>
      </c>
      <c r="E6" s="9">
        <v>42845</v>
      </c>
      <c r="F6" s="10">
        <v>42867</v>
      </c>
      <c r="G6" s="11">
        <v>102513</v>
      </c>
      <c r="H6" s="11">
        <v>102513</v>
      </c>
      <c r="I6" s="4" t="s">
        <v>15</v>
      </c>
      <c r="J6" s="4" t="s">
        <v>16</v>
      </c>
      <c r="K6" s="12" t="s">
        <v>18</v>
      </c>
    </row>
    <row r="7" spans="1:11" x14ac:dyDescent="0.25">
      <c r="A7" s="4">
        <v>800014918</v>
      </c>
      <c r="B7" s="2" t="s">
        <v>13</v>
      </c>
      <c r="C7" s="3" t="s">
        <v>12</v>
      </c>
      <c r="D7" s="5">
        <v>222835</v>
      </c>
      <c r="E7" s="9">
        <v>44743</v>
      </c>
      <c r="F7" s="10">
        <v>44785</v>
      </c>
      <c r="G7" s="11">
        <v>1598397</v>
      </c>
      <c r="H7" s="11">
        <v>353724</v>
      </c>
      <c r="I7" s="4" t="s">
        <v>15</v>
      </c>
      <c r="J7" s="4" t="s">
        <v>16</v>
      </c>
      <c r="K7" s="12" t="s">
        <v>18</v>
      </c>
    </row>
    <row r="8" spans="1:11" x14ac:dyDescent="0.25">
      <c r="A8" s="4">
        <v>800014918</v>
      </c>
      <c r="B8" s="2" t="s">
        <v>13</v>
      </c>
      <c r="C8" s="3" t="s">
        <v>12</v>
      </c>
      <c r="D8" s="5">
        <v>228321</v>
      </c>
      <c r="E8" s="9">
        <v>44759</v>
      </c>
      <c r="F8" s="10">
        <v>44785</v>
      </c>
      <c r="G8" s="11">
        <v>80800</v>
      </c>
      <c r="H8" s="11">
        <v>80800</v>
      </c>
      <c r="I8" s="4" t="s">
        <v>15</v>
      </c>
      <c r="J8" s="4" t="s">
        <v>16</v>
      </c>
      <c r="K8" s="12" t="s">
        <v>17</v>
      </c>
    </row>
    <row r="9" spans="1:11" x14ac:dyDescent="0.25">
      <c r="A9" s="4">
        <v>800014918</v>
      </c>
      <c r="B9" s="2" t="s">
        <v>13</v>
      </c>
      <c r="C9" s="3" t="s">
        <v>12</v>
      </c>
      <c r="D9" s="5">
        <v>236660</v>
      </c>
      <c r="E9" s="9">
        <v>44781</v>
      </c>
      <c r="F9" s="10">
        <v>44817</v>
      </c>
      <c r="G9" s="11">
        <v>80800</v>
      </c>
      <c r="H9" s="11">
        <v>80800</v>
      </c>
      <c r="I9" s="4" t="s">
        <v>15</v>
      </c>
      <c r="J9" s="4" t="s">
        <v>16</v>
      </c>
      <c r="K9" s="12" t="s">
        <v>17</v>
      </c>
    </row>
    <row r="10" spans="1:11" x14ac:dyDescent="0.25">
      <c r="A10" s="4">
        <v>800014918</v>
      </c>
      <c r="B10" s="2" t="s">
        <v>13</v>
      </c>
      <c r="C10" s="3" t="s">
        <v>12</v>
      </c>
      <c r="D10" s="5">
        <v>266147</v>
      </c>
      <c r="E10" s="9">
        <v>44862</v>
      </c>
      <c r="F10" s="10">
        <v>44880</v>
      </c>
      <c r="G10" s="11">
        <v>87700</v>
      </c>
      <c r="H10" s="11">
        <v>87700</v>
      </c>
      <c r="I10" s="4" t="s">
        <v>15</v>
      </c>
      <c r="J10" s="4" t="s">
        <v>16</v>
      </c>
      <c r="K10" s="12" t="s">
        <v>17</v>
      </c>
    </row>
    <row r="11" spans="1:11" x14ac:dyDescent="0.25">
      <c r="A11" s="4">
        <v>800014918</v>
      </c>
      <c r="B11" s="2" t="s">
        <v>13</v>
      </c>
      <c r="C11" s="3" t="s">
        <v>12</v>
      </c>
      <c r="D11" s="5">
        <v>274993</v>
      </c>
      <c r="E11" s="9">
        <v>44887</v>
      </c>
      <c r="F11" s="10">
        <v>44908</v>
      </c>
      <c r="G11" s="11">
        <v>5109338</v>
      </c>
      <c r="H11" s="11">
        <v>5109338</v>
      </c>
      <c r="I11" s="4" t="s">
        <v>15</v>
      </c>
      <c r="J11" s="4" t="s">
        <v>16</v>
      </c>
      <c r="K11" s="12" t="s">
        <v>18</v>
      </c>
    </row>
    <row r="12" spans="1:11" x14ac:dyDescent="0.25">
      <c r="A12" s="4">
        <v>800014918</v>
      </c>
      <c r="B12" s="2" t="s">
        <v>13</v>
      </c>
      <c r="C12" s="3" t="s">
        <v>12</v>
      </c>
      <c r="D12" s="5">
        <v>253420</v>
      </c>
      <c r="E12" s="9">
        <v>44826</v>
      </c>
      <c r="F12" s="10">
        <v>45000</v>
      </c>
      <c r="G12" s="11">
        <v>12750402</v>
      </c>
      <c r="H12" s="11">
        <v>12750402</v>
      </c>
      <c r="I12" s="4" t="s">
        <v>15</v>
      </c>
      <c r="J12" s="4" t="s">
        <v>16</v>
      </c>
      <c r="K12" s="12" t="s">
        <v>18</v>
      </c>
    </row>
    <row r="13" spans="1:11" x14ac:dyDescent="0.25">
      <c r="A13" s="4">
        <v>800014918</v>
      </c>
      <c r="B13" s="2" t="s">
        <v>13</v>
      </c>
      <c r="C13" s="3" t="s">
        <v>12</v>
      </c>
      <c r="D13" s="5">
        <v>283920</v>
      </c>
      <c r="E13" s="9">
        <v>44915</v>
      </c>
      <c r="F13" s="10">
        <v>45000</v>
      </c>
      <c r="G13" s="11">
        <v>326452</v>
      </c>
      <c r="H13" s="11">
        <v>326452</v>
      </c>
      <c r="I13" s="4" t="s">
        <v>15</v>
      </c>
      <c r="J13" s="4" t="s">
        <v>16</v>
      </c>
      <c r="K13" s="12" t="s">
        <v>18</v>
      </c>
    </row>
    <row r="14" spans="1:11" x14ac:dyDescent="0.25">
      <c r="A14" s="4">
        <v>800014918</v>
      </c>
      <c r="B14" s="2" t="s">
        <v>13</v>
      </c>
      <c r="C14" s="3" t="s">
        <v>12</v>
      </c>
      <c r="D14" s="5">
        <v>296367</v>
      </c>
      <c r="E14" s="9">
        <v>44950</v>
      </c>
      <c r="F14" s="10">
        <v>45029</v>
      </c>
      <c r="G14" s="11">
        <v>157096</v>
      </c>
      <c r="H14" s="11">
        <v>157096</v>
      </c>
      <c r="I14" s="4" t="s">
        <v>15</v>
      </c>
      <c r="J14" s="4" t="s">
        <v>16</v>
      </c>
      <c r="K14" s="12" t="s">
        <v>18</v>
      </c>
    </row>
    <row r="15" spans="1:11" x14ac:dyDescent="0.25">
      <c r="A15" s="4">
        <v>800014918</v>
      </c>
      <c r="B15" s="2" t="s">
        <v>13</v>
      </c>
      <c r="C15" s="3" t="s">
        <v>12</v>
      </c>
      <c r="D15" s="5">
        <v>329147</v>
      </c>
      <c r="E15" s="9">
        <v>45036</v>
      </c>
      <c r="F15" s="10">
        <v>45056</v>
      </c>
      <c r="G15" s="11">
        <v>220924</v>
      </c>
      <c r="H15" s="11">
        <v>220924</v>
      </c>
      <c r="I15" s="4" t="s">
        <v>15</v>
      </c>
      <c r="J15" s="4" t="s">
        <v>16</v>
      </c>
      <c r="K15" s="12" t="s">
        <v>18</v>
      </c>
    </row>
    <row r="16" spans="1:11" x14ac:dyDescent="0.25">
      <c r="A16" s="4">
        <v>800014918</v>
      </c>
      <c r="B16" s="2" t="s">
        <v>13</v>
      </c>
      <c r="C16" s="3" t="s">
        <v>12</v>
      </c>
      <c r="D16" s="5">
        <v>332157</v>
      </c>
      <c r="E16" s="9">
        <v>45042</v>
      </c>
      <c r="F16" s="10">
        <v>45056</v>
      </c>
      <c r="G16" s="11">
        <v>87700</v>
      </c>
      <c r="H16" s="11">
        <v>87700</v>
      </c>
      <c r="I16" s="4" t="s">
        <v>15</v>
      </c>
      <c r="J16" s="4" t="s">
        <v>16</v>
      </c>
      <c r="K16" s="12" t="s">
        <v>17</v>
      </c>
    </row>
    <row r="17" spans="1:11" x14ac:dyDescent="0.25">
      <c r="A17" s="4">
        <v>800014918</v>
      </c>
      <c r="B17" s="2" t="s">
        <v>13</v>
      </c>
      <c r="C17" s="3" t="s">
        <v>12</v>
      </c>
      <c r="D17" s="5">
        <v>335440</v>
      </c>
      <c r="E17" s="9">
        <v>45050</v>
      </c>
      <c r="F17" s="10">
        <v>45090</v>
      </c>
      <c r="G17" s="11">
        <v>4209734</v>
      </c>
      <c r="H17" s="11">
        <v>4209734</v>
      </c>
      <c r="I17" s="4" t="s">
        <v>15</v>
      </c>
      <c r="J17" s="4" t="s">
        <v>16</v>
      </c>
      <c r="K17" s="12" t="s">
        <v>18</v>
      </c>
    </row>
    <row r="18" spans="1:11" x14ac:dyDescent="0.25">
      <c r="H18" s="13">
        <f>SUM(H5:H17)</f>
        <v>24588323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A3" sqref="A3:C9"/>
    </sheetView>
  </sheetViews>
  <sheetFormatPr baseColWidth="10" defaultRowHeight="15" x14ac:dyDescent="0.25"/>
  <cols>
    <col min="1" max="1" width="40.85546875" bestFit="1" customWidth="1"/>
    <col min="2" max="2" width="11.140625" bestFit="1" customWidth="1"/>
    <col min="3" max="3" width="16.5703125" bestFit="1" customWidth="1"/>
  </cols>
  <sheetData>
    <row r="3" spans="1:3" x14ac:dyDescent="0.25">
      <c r="A3" s="26" t="s">
        <v>83</v>
      </c>
      <c r="B3" s="14" t="s">
        <v>84</v>
      </c>
      <c r="C3" s="14" t="s">
        <v>85</v>
      </c>
    </row>
    <row r="4" spans="1:3" x14ac:dyDescent="0.25">
      <c r="A4" s="27" t="s">
        <v>76</v>
      </c>
      <c r="B4" s="28">
        <v>2</v>
      </c>
      <c r="C4" s="29">
        <v>1123653</v>
      </c>
    </row>
    <row r="5" spans="1:3" x14ac:dyDescent="0.25">
      <c r="A5" s="27" t="s">
        <v>81</v>
      </c>
      <c r="B5" s="28">
        <v>2</v>
      </c>
      <c r="C5" s="29">
        <v>161600</v>
      </c>
    </row>
    <row r="6" spans="1:3" x14ac:dyDescent="0.25">
      <c r="A6" s="27" t="s">
        <v>65</v>
      </c>
      <c r="B6" s="28">
        <v>6</v>
      </c>
      <c r="C6" s="29">
        <v>22571326</v>
      </c>
    </row>
    <row r="7" spans="1:3" x14ac:dyDescent="0.25">
      <c r="A7" s="27" t="s">
        <v>64</v>
      </c>
      <c r="B7" s="28">
        <v>2</v>
      </c>
      <c r="C7" s="29">
        <v>378020</v>
      </c>
    </row>
    <row r="8" spans="1:3" x14ac:dyDescent="0.25">
      <c r="A8" s="27" t="s">
        <v>77</v>
      </c>
      <c r="B8" s="28">
        <v>1</v>
      </c>
      <c r="C8" s="29">
        <v>353724</v>
      </c>
    </row>
    <row r="9" spans="1:3" x14ac:dyDescent="0.25">
      <c r="A9" s="27" t="s">
        <v>82</v>
      </c>
      <c r="B9" s="28">
        <v>13</v>
      </c>
      <c r="C9" s="29">
        <v>24588323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5"/>
  <sheetViews>
    <sheetView workbookViewId="0">
      <selection activeCell="A10" sqref="A10:XFD10"/>
    </sheetView>
  </sheetViews>
  <sheetFormatPr baseColWidth="10" defaultRowHeight="15" x14ac:dyDescent="0.25"/>
  <cols>
    <col min="2" max="2" width="41.42578125" customWidth="1"/>
    <col min="5" max="5" width="12.5703125" customWidth="1"/>
    <col min="6" max="6" width="27.5703125" customWidth="1"/>
    <col min="13" max="13" width="27.28515625" customWidth="1"/>
    <col min="15" max="15" width="13.7109375" customWidth="1"/>
    <col min="17" max="17" width="15.7109375" customWidth="1"/>
    <col min="18" max="18" width="16.7109375" customWidth="1"/>
    <col min="28" max="28" width="12.7109375" customWidth="1"/>
  </cols>
  <sheetData>
    <row r="1" spans="1:30" x14ac:dyDescent="0.25">
      <c r="I1" s="20">
        <f>SUBTOTAL(9,I3:I15)</f>
        <v>31285902</v>
      </c>
      <c r="J1" s="20">
        <f>SUBTOTAL(9,J3:J15)</f>
        <v>24588323</v>
      </c>
      <c r="P1" s="19">
        <f>SUBTOTAL(9,P3:P15)</f>
        <v>31285902</v>
      </c>
      <c r="Q1" s="19">
        <f>SUBTOTAL(9,Q3:Q15)</f>
        <v>22571326</v>
      </c>
      <c r="R1" s="19"/>
      <c r="S1" s="19">
        <f t="shared" ref="S1:AA1" si="0">SUBTOTAL(9,S3:S15)</f>
        <v>18709449</v>
      </c>
      <c r="T1" s="19">
        <f t="shared" si="0"/>
        <v>31285902</v>
      </c>
      <c r="U1" s="19">
        <f t="shared" si="0"/>
        <v>0</v>
      </c>
      <c r="V1" s="19">
        <f t="shared" si="0"/>
        <v>812544</v>
      </c>
      <c r="W1" s="19">
        <f t="shared" si="0"/>
        <v>1123653</v>
      </c>
      <c r="X1" s="19">
        <f t="shared" si="0"/>
        <v>0</v>
      </c>
      <c r="Y1" s="19">
        <f t="shared" si="0"/>
        <v>0</v>
      </c>
      <c r="Z1" s="19">
        <f t="shared" si="0"/>
        <v>0</v>
      </c>
      <c r="AA1" s="19">
        <f t="shared" si="0"/>
        <v>812544</v>
      </c>
    </row>
    <row r="2" spans="1:30" s="16" customFormat="1" ht="45" x14ac:dyDescent="0.25">
      <c r="A2" s="15" t="s">
        <v>0</v>
      </c>
      <c r="B2" s="15" t="s">
        <v>1</v>
      </c>
      <c r="C2" s="15" t="s">
        <v>2</v>
      </c>
      <c r="D2" s="15" t="s">
        <v>3</v>
      </c>
      <c r="E2" s="18" t="s">
        <v>22</v>
      </c>
      <c r="F2" s="18" t="s">
        <v>36</v>
      </c>
      <c r="G2" s="15" t="s">
        <v>4</v>
      </c>
      <c r="H2" s="15" t="s">
        <v>5</v>
      </c>
      <c r="I2" s="15" t="s">
        <v>6</v>
      </c>
      <c r="J2" s="18" t="s">
        <v>7</v>
      </c>
      <c r="K2" s="15" t="s">
        <v>10</v>
      </c>
      <c r="L2" s="15" t="s">
        <v>124</v>
      </c>
      <c r="M2" s="18" t="s">
        <v>20</v>
      </c>
      <c r="N2" s="18" t="s">
        <v>21</v>
      </c>
      <c r="O2" s="21" t="s">
        <v>19</v>
      </c>
      <c r="P2" s="23" t="s">
        <v>53</v>
      </c>
      <c r="Q2" s="22" t="s">
        <v>54</v>
      </c>
      <c r="R2" s="22" t="s">
        <v>66</v>
      </c>
      <c r="S2" s="23" t="s">
        <v>55</v>
      </c>
      <c r="T2" s="23" t="s">
        <v>56</v>
      </c>
      <c r="U2" s="23" t="s">
        <v>57</v>
      </c>
      <c r="V2" s="23" t="s">
        <v>58</v>
      </c>
      <c r="W2" s="23" t="s">
        <v>59</v>
      </c>
      <c r="X2" s="23" t="s">
        <v>60</v>
      </c>
      <c r="Y2" s="23" t="s">
        <v>61</v>
      </c>
      <c r="Z2" s="23" t="s">
        <v>62</v>
      </c>
      <c r="AA2" s="23" t="s">
        <v>63</v>
      </c>
      <c r="AB2" s="25" t="s">
        <v>78</v>
      </c>
      <c r="AC2" s="25" t="s">
        <v>80</v>
      </c>
      <c r="AD2" s="25" t="s">
        <v>79</v>
      </c>
    </row>
    <row r="3" spans="1:30" x14ac:dyDescent="0.25">
      <c r="A3" s="14">
        <v>800014918</v>
      </c>
      <c r="B3" s="14" t="s">
        <v>13</v>
      </c>
      <c r="C3" s="14" t="s">
        <v>11</v>
      </c>
      <c r="D3" s="14">
        <v>2469265</v>
      </c>
      <c r="E3" s="14" t="s">
        <v>23</v>
      </c>
      <c r="F3" s="14" t="s">
        <v>37</v>
      </c>
      <c r="G3" s="17">
        <v>41906</v>
      </c>
      <c r="H3" s="17">
        <v>41926</v>
      </c>
      <c r="I3" s="19">
        <v>6474046</v>
      </c>
      <c r="J3" s="19">
        <v>1021140</v>
      </c>
      <c r="K3" s="14" t="s">
        <v>18</v>
      </c>
      <c r="L3" s="14"/>
      <c r="M3" s="14" t="s">
        <v>76</v>
      </c>
      <c r="N3" s="14" t="s">
        <v>50</v>
      </c>
      <c r="O3" s="14" t="s">
        <v>52</v>
      </c>
      <c r="P3" s="19">
        <v>6474046</v>
      </c>
      <c r="Q3" s="19">
        <v>0</v>
      </c>
      <c r="R3" s="19" t="s">
        <v>67</v>
      </c>
      <c r="S3" s="19">
        <v>13085786</v>
      </c>
      <c r="T3" s="19">
        <v>6474046</v>
      </c>
      <c r="U3" s="19">
        <v>0</v>
      </c>
      <c r="V3" s="19">
        <v>0</v>
      </c>
      <c r="W3" s="19">
        <v>1021140</v>
      </c>
      <c r="X3" s="19">
        <v>0</v>
      </c>
      <c r="Y3" s="19">
        <v>0</v>
      </c>
      <c r="Z3" s="19">
        <v>0</v>
      </c>
      <c r="AA3" s="19">
        <v>0</v>
      </c>
      <c r="AB3" s="14"/>
      <c r="AC3" s="14"/>
      <c r="AD3" s="14"/>
    </row>
    <row r="4" spans="1:30" x14ac:dyDescent="0.25">
      <c r="A4" s="14">
        <v>800014918</v>
      </c>
      <c r="B4" s="14" t="s">
        <v>13</v>
      </c>
      <c r="C4" s="14" t="s">
        <v>11</v>
      </c>
      <c r="D4" s="14">
        <v>2795097</v>
      </c>
      <c r="E4" s="14" t="s">
        <v>24</v>
      </c>
      <c r="F4" s="14" t="s">
        <v>38</v>
      </c>
      <c r="G4" s="17">
        <v>42845</v>
      </c>
      <c r="H4" s="17">
        <v>42867</v>
      </c>
      <c r="I4" s="19">
        <v>102513</v>
      </c>
      <c r="J4" s="19">
        <v>102513</v>
      </c>
      <c r="K4" s="14" t="s">
        <v>18</v>
      </c>
      <c r="L4" s="14"/>
      <c r="M4" s="14" t="s">
        <v>76</v>
      </c>
      <c r="N4" s="14" t="s">
        <v>50</v>
      </c>
      <c r="O4" s="14" t="s">
        <v>52</v>
      </c>
      <c r="P4" s="19">
        <v>102513</v>
      </c>
      <c r="Q4" s="19">
        <v>0</v>
      </c>
      <c r="R4" s="19" t="s">
        <v>68</v>
      </c>
      <c r="S4" s="19">
        <v>0</v>
      </c>
      <c r="T4" s="19">
        <v>102513</v>
      </c>
      <c r="U4" s="19">
        <v>0</v>
      </c>
      <c r="V4" s="19">
        <v>0</v>
      </c>
      <c r="W4" s="19">
        <v>102513</v>
      </c>
      <c r="X4" s="19">
        <v>0</v>
      </c>
      <c r="Y4" s="19">
        <v>0</v>
      </c>
      <c r="Z4" s="19">
        <v>0</v>
      </c>
      <c r="AA4" s="19">
        <v>0</v>
      </c>
      <c r="AB4" s="14"/>
      <c r="AC4" s="14"/>
      <c r="AD4" s="14"/>
    </row>
    <row r="5" spans="1:30" x14ac:dyDescent="0.25">
      <c r="A5" s="14">
        <v>800014918</v>
      </c>
      <c r="B5" s="14" t="s">
        <v>13</v>
      </c>
      <c r="C5" s="14" t="s">
        <v>12</v>
      </c>
      <c r="D5" s="14">
        <v>222835</v>
      </c>
      <c r="E5" s="14" t="s">
        <v>25</v>
      </c>
      <c r="F5" s="14" t="s">
        <v>39</v>
      </c>
      <c r="G5" s="17">
        <v>44743</v>
      </c>
      <c r="H5" s="17">
        <v>44785</v>
      </c>
      <c r="I5" s="19">
        <v>1598397</v>
      </c>
      <c r="J5" s="19">
        <v>353724</v>
      </c>
      <c r="K5" s="14" t="s">
        <v>18</v>
      </c>
      <c r="L5" s="14"/>
      <c r="M5" s="14" t="s">
        <v>77</v>
      </c>
      <c r="N5" s="14" t="s">
        <v>50</v>
      </c>
      <c r="O5" s="14" t="s">
        <v>52</v>
      </c>
      <c r="P5" s="19">
        <v>1598397</v>
      </c>
      <c r="Q5" s="19">
        <v>0</v>
      </c>
      <c r="R5" s="19" t="s">
        <v>69</v>
      </c>
      <c r="S5" s="19">
        <v>5058102</v>
      </c>
      <c r="T5" s="19">
        <v>1598397</v>
      </c>
      <c r="U5" s="19">
        <v>0</v>
      </c>
      <c r="V5" s="19">
        <v>272924</v>
      </c>
      <c r="W5" s="19">
        <v>0</v>
      </c>
      <c r="X5" s="19">
        <v>0</v>
      </c>
      <c r="Y5" s="19">
        <v>0</v>
      </c>
      <c r="Z5" s="19">
        <v>0</v>
      </c>
      <c r="AA5" s="19">
        <v>272924</v>
      </c>
      <c r="AB5" s="14">
        <v>4800061052</v>
      </c>
      <c r="AC5" s="19">
        <v>272924</v>
      </c>
      <c r="AD5" s="17">
        <v>45169</v>
      </c>
    </row>
    <row r="6" spans="1:30" x14ac:dyDescent="0.25">
      <c r="A6" s="14">
        <v>800014918</v>
      </c>
      <c r="B6" s="14" t="s">
        <v>13</v>
      </c>
      <c r="C6" s="14" t="s">
        <v>12</v>
      </c>
      <c r="D6" s="14">
        <v>228321</v>
      </c>
      <c r="E6" s="14" t="s">
        <v>26</v>
      </c>
      <c r="F6" s="14" t="s">
        <v>40</v>
      </c>
      <c r="G6" s="17">
        <v>44759</v>
      </c>
      <c r="H6" s="17">
        <v>44785</v>
      </c>
      <c r="I6" s="19">
        <v>80800</v>
      </c>
      <c r="J6" s="19">
        <v>80800</v>
      </c>
      <c r="K6" s="14" t="s">
        <v>17</v>
      </c>
      <c r="L6" s="14" t="s">
        <v>125</v>
      </c>
      <c r="M6" s="14" t="s">
        <v>81</v>
      </c>
      <c r="N6" s="14" t="s">
        <v>50</v>
      </c>
      <c r="O6" s="14" t="s">
        <v>52</v>
      </c>
      <c r="P6" s="19">
        <v>80800</v>
      </c>
      <c r="Q6" s="19">
        <v>0</v>
      </c>
      <c r="R6" s="19"/>
      <c r="S6" s="19">
        <v>0</v>
      </c>
      <c r="T6" s="19">
        <v>80800</v>
      </c>
      <c r="U6" s="19">
        <v>0</v>
      </c>
      <c r="V6" s="19">
        <v>80800</v>
      </c>
      <c r="W6" s="19">
        <v>0</v>
      </c>
      <c r="X6" s="19">
        <v>0</v>
      </c>
      <c r="Y6" s="19">
        <v>0</v>
      </c>
      <c r="Z6" s="19">
        <v>0</v>
      </c>
      <c r="AA6" s="19">
        <v>80800</v>
      </c>
      <c r="AB6" s="14"/>
      <c r="AC6" s="14"/>
      <c r="AD6" s="14"/>
    </row>
    <row r="7" spans="1:30" x14ac:dyDescent="0.25">
      <c r="A7" s="14">
        <v>800014918</v>
      </c>
      <c r="B7" s="14" t="s">
        <v>13</v>
      </c>
      <c r="C7" s="14" t="s">
        <v>12</v>
      </c>
      <c r="D7" s="14">
        <v>236660</v>
      </c>
      <c r="E7" s="14" t="s">
        <v>27</v>
      </c>
      <c r="F7" s="14" t="s">
        <v>41</v>
      </c>
      <c r="G7" s="17">
        <v>44781</v>
      </c>
      <c r="H7" s="17">
        <v>44817</v>
      </c>
      <c r="I7" s="19">
        <v>80800</v>
      </c>
      <c r="J7" s="19">
        <v>80800</v>
      </c>
      <c r="K7" s="14" t="s">
        <v>17</v>
      </c>
      <c r="L7" s="14" t="s">
        <v>125</v>
      </c>
      <c r="M7" s="14" t="s">
        <v>81</v>
      </c>
      <c r="N7" s="14" t="s">
        <v>50</v>
      </c>
      <c r="O7" s="14" t="s">
        <v>52</v>
      </c>
      <c r="P7" s="19">
        <v>80800</v>
      </c>
      <c r="Q7" s="19">
        <v>0</v>
      </c>
      <c r="R7" s="19"/>
      <c r="S7" s="19">
        <v>0</v>
      </c>
      <c r="T7" s="19">
        <v>80800</v>
      </c>
      <c r="U7" s="19">
        <v>0</v>
      </c>
      <c r="V7" s="19">
        <v>80800</v>
      </c>
      <c r="W7" s="19">
        <v>0</v>
      </c>
      <c r="X7" s="19">
        <v>0</v>
      </c>
      <c r="Y7" s="19">
        <v>0</v>
      </c>
      <c r="Z7" s="19">
        <v>0</v>
      </c>
      <c r="AA7" s="19">
        <v>80800</v>
      </c>
      <c r="AB7" s="14"/>
      <c r="AC7" s="14"/>
      <c r="AD7" s="14"/>
    </row>
    <row r="8" spans="1:30" x14ac:dyDescent="0.25">
      <c r="A8" s="14">
        <v>800014918</v>
      </c>
      <c r="B8" s="14" t="s">
        <v>13</v>
      </c>
      <c r="C8" s="14" t="s">
        <v>12</v>
      </c>
      <c r="D8" s="14">
        <v>266147</v>
      </c>
      <c r="E8" s="14" t="s">
        <v>28</v>
      </c>
      <c r="F8" s="14" t="s">
        <v>42</v>
      </c>
      <c r="G8" s="17">
        <v>44862</v>
      </c>
      <c r="H8" s="17">
        <v>44880</v>
      </c>
      <c r="I8" s="19">
        <v>87700</v>
      </c>
      <c r="J8" s="19">
        <v>87700</v>
      </c>
      <c r="K8" s="14" t="s">
        <v>17</v>
      </c>
      <c r="L8" s="14"/>
      <c r="M8" s="14" t="s">
        <v>65</v>
      </c>
      <c r="N8" s="14" t="s">
        <v>51</v>
      </c>
      <c r="O8" s="14" t="s">
        <v>52</v>
      </c>
      <c r="P8" s="19">
        <v>87700</v>
      </c>
      <c r="Q8" s="19">
        <v>87700</v>
      </c>
      <c r="R8" s="19" t="s">
        <v>70</v>
      </c>
      <c r="S8" s="19">
        <v>0</v>
      </c>
      <c r="T8" s="19">
        <v>87700</v>
      </c>
      <c r="U8" s="19">
        <v>0</v>
      </c>
      <c r="V8" s="19">
        <v>0</v>
      </c>
      <c r="W8" s="19">
        <v>0</v>
      </c>
      <c r="X8" s="19">
        <v>0</v>
      </c>
      <c r="Y8" s="19">
        <v>0</v>
      </c>
      <c r="Z8" s="19">
        <v>0</v>
      </c>
      <c r="AA8" s="19">
        <v>0</v>
      </c>
      <c r="AB8" s="14"/>
      <c r="AC8" s="14"/>
      <c r="AD8" s="14"/>
    </row>
    <row r="9" spans="1:30" x14ac:dyDescent="0.25">
      <c r="A9" s="14">
        <v>800014918</v>
      </c>
      <c r="B9" s="14" t="s">
        <v>13</v>
      </c>
      <c r="C9" s="14" t="s">
        <v>12</v>
      </c>
      <c r="D9" s="14">
        <v>274993</v>
      </c>
      <c r="E9" s="14" t="s">
        <v>29</v>
      </c>
      <c r="F9" s="14" t="s">
        <v>43</v>
      </c>
      <c r="G9" s="17">
        <v>44887</v>
      </c>
      <c r="H9" s="17">
        <v>44908</v>
      </c>
      <c r="I9" s="19">
        <v>5109338</v>
      </c>
      <c r="J9" s="19">
        <v>5109338</v>
      </c>
      <c r="K9" s="14" t="s">
        <v>18</v>
      </c>
      <c r="L9" s="14"/>
      <c r="M9" s="14" t="s">
        <v>65</v>
      </c>
      <c r="N9" s="14" t="s">
        <v>51</v>
      </c>
      <c r="O9" s="14" t="s">
        <v>52</v>
      </c>
      <c r="P9" s="19">
        <v>5109338</v>
      </c>
      <c r="Q9" s="19">
        <v>5109338</v>
      </c>
      <c r="R9" s="24" t="s">
        <v>71</v>
      </c>
      <c r="S9" s="19">
        <v>0</v>
      </c>
      <c r="T9" s="19">
        <v>5109338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4"/>
      <c r="AC9" s="14"/>
      <c r="AD9" s="14"/>
    </row>
    <row r="10" spans="1:30" x14ac:dyDescent="0.25">
      <c r="A10" s="14">
        <v>800014918</v>
      </c>
      <c r="B10" s="14" t="s">
        <v>13</v>
      </c>
      <c r="C10" s="14" t="s">
        <v>12</v>
      </c>
      <c r="D10" s="14">
        <v>253420</v>
      </c>
      <c r="E10" s="14" t="s">
        <v>30</v>
      </c>
      <c r="F10" s="14" t="s">
        <v>44</v>
      </c>
      <c r="G10" s="17">
        <v>44826</v>
      </c>
      <c r="H10" s="17">
        <v>45000</v>
      </c>
      <c r="I10" s="19">
        <v>12750402</v>
      </c>
      <c r="J10" s="19">
        <v>12750402</v>
      </c>
      <c r="K10" s="14" t="s">
        <v>18</v>
      </c>
      <c r="L10" s="14"/>
      <c r="M10" s="14" t="s">
        <v>65</v>
      </c>
      <c r="N10" s="14" t="s">
        <v>51</v>
      </c>
      <c r="O10" s="14" t="s">
        <v>52</v>
      </c>
      <c r="P10" s="19">
        <v>12750402</v>
      </c>
      <c r="Q10" s="19">
        <v>12750402</v>
      </c>
      <c r="R10" s="19" t="s">
        <v>72</v>
      </c>
      <c r="S10" s="19">
        <v>0</v>
      </c>
      <c r="T10" s="19">
        <v>12750402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4"/>
      <c r="AC10" s="14"/>
      <c r="AD10" s="14"/>
    </row>
    <row r="11" spans="1:30" x14ac:dyDescent="0.25">
      <c r="A11" s="14">
        <v>800014918</v>
      </c>
      <c r="B11" s="14" t="s">
        <v>13</v>
      </c>
      <c r="C11" s="14" t="s">
        <v>12</v>
      </c>
      <c r="D11" s="14">
        <v>283920</v>
      </c>
      <c r="E11" s="14" t="s">
        <v>31</v>
      </c>
      <c r="F11" s="14" t="s">
        <v>45</v>
      </c>
      <c r="G11" s="17">
        <v>44915</v>
      </c>
      <c r="H11" s="17">
        <v>45000</v>
      </c>
      <c r="I11" s="19">
        <v>326452</v>
      </c>
      <c r="J11" s="19">
        <v>326452</v>
      </c>
      <c r="K11" s="14" t="s">
        <v>18</v>
      </c>
      <c r="L11" s="14"/>
      <c r="M11" s="14" t="s">
        <v>65</v>
      </c>
      <c r="N11" s="14" t="s">
        <v>51</v>
      </c>
      <c r="O11" s="14" t="s">
        <v>52</v>
      </c>
      <c r="P11" s="19">
        <v>326452</v>
      </c>
      <c r="Q11" s="19">
        <v>326452</v>
      </c>
      <c r="R11" s="19" t="s">
        <v>73</v>
      </c>
      <c r="S11" s="19">
        <v>0</v>
      </c>
      <c r="T11" s="19">
        <v>326452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4"/>
      <c r="AC11" s="14"/>
      <c r="AD11" s="14"/>
    </row>
    <row r="12" spans="1:30" x14ac:dyDescent="0.25">
      <c r="A12" s="14">
        <v>800014918</v>
      </c>
      <c r="B12" s="14" t="s">
        <v>13</v>
      </c>
      <c r="C12" s="14" t="s">
        <v>12</v>
      </c>
      <c r="D12" s="14">
        <v>296367</v>
      </c>
      <c r="E12" s="14" t="s">
        <v>32</v>
      </c>
      <c r="F12" s="14" t="s">
        <v>46</v>
      </c>
      <c r="G12" s="17">
        <v>44950</v>
      </c>
      <c r="H12" s="17">
        <v>45029</v>
      </c>
      <c r="I12" s="19">
        <v>157096</v>
      </c>
      <c r="J12" s="19">
        <v>157096</v>
      </c>
      <c r="K12" s="14" t="s">
        <v>18</v>
      </c>
      <c r="L12" s="14"/>
      <c r="M12" s="14" t="s">
        <v>64</v>
      </c>
      <c r="N12" s="14" t="s">
        <v>50</v>
      </c>
      <c r="O12" s="14" t="s">
        <v>52</v>
      </c>
      <c r="P12" s="19">
        <v>157096</v>
      </c>
      <c r="Q12" s="19">
        <v>0</v>
      </c>
      <c r="R12" s="19"/>
      <c r="S12" s="19">
        <v>277872</v>
      </c>
      <c r="T12" s="19">
        <v>157096</v>
      </c>
      <c r="U12" s="19">
        <v>0</v>
      </c>
      <c r="V12" s="19">
        <v>157096</v>
      </c>
      <c r="W12" s="19">
        <v>0</v>
      </c>
      <c r="X12" s="19">
        <v>0</v>
      </c>
      <c r="Y12" s="19">
        <v>0</v>
      </c>
      <c r="Z12" s="19">
        <v>0</v>
      </c>
      <c r="AA12" s="19">
        <v>157096</v>
      </c>
      <c r="AB12" s="14"/>
      <c r="AC12" s="14"/>
      <c r="AD12" s="14"/>
    </row>
    <row r="13" spans="1:30" x14ac:dyDescent="0.25">
      <c r="A13" s="14">
        <v>800014918</v>
      </c>
      <c r="B13" s="14" t="s">
        <v>13</v>
      </c>
      <c r="C13" s="14" t="s">
        <v>12</v>
      </c>
      <c r="D13" s="14">
        <v>329147</v>
      </c>
      <c r="E13" s="14" t="s">
        <v>33</v>
      </c>
      <c r="F13" s="14" t="s">
        <v>47</v>
      </c>
      <c r="G13" s="17">
        <v>45036</v>
      </c>
      <c r="H13" s="17">
        <v>45056</v>
      </c>
      <c r="I13" s="19">
        <v>220924</v>
      </c>
      <c r="J13" s="19">
        <v>220924</v>
      </c>
      <c r="K13" s="14" t="s">
        <v>18</v>
      </c>
      <c r="L13" s="14"/>
      <c r="M13" s="14" t="s">
        <v>64</v>
      </c>
      <c r="N13" s="14" t="s">
        <v>50</v>
      </c>
      <c r="O13" s="14" t="s">
        <v>52</v>
      </c>
      <c r="P13" s="19">
        <v>220924</v>
      </c>
      <c r="Q13" s="19">
        <v>0</v>
      </c>
      <c r="R13" s="19"/>
      <c r="S13" s="19">
        <v>287689</v>
      </c>
      <c r="T13" s="19">
        <v>220924</v>
      </c>
      <c r="U13" s="19">
        <v>0</v>
      </c>
      <c r="V13" s="19">
        <v>220924</v>
      </c>
      <c r="W13" s="19">
        <v>0</v>
      </c>
      <c r="X13" s="19">
        <v>0</v>
      </c>
      <c r="Y13" s="19">
        <v>0</v>
      </c>
      <c r="Z13" s="19">
        <v>0</v>
      </c>
      <c r="AA13" s="19">
        <v>220924</v>
      </c>
      <c r="AB13" s="14"/>
      <c r="AC13" s="14"/>
      <c r="AD13" s="14"/>
    </row>
    <row r="14" spans="1:30" x14ac:dyDescent="0.25">
      <c r="A14" s="14">
        <v>800014918</v>
      </c>
      <c r="B14" s="14" t="s">
        <v>13</v>
      </c>
      <c r="C14" s="14" t="s">
        <v>12</v>
      </c>
      <c r="D14" s="14">
        <v>332157</v>
      </c>
      <c r="E14" s="14" t="s">
        <v>34</v>
      </c>
      <c r="F14" s="14" t="s">
        <v>48</v>
      </c>
      <c r="G14" s="17">
        <v>45042</v>
      </c>
      <c r="H14" s="17">
        <v>45056</v>
      </c>
      <c r="I14" s="19">
        <v>87700</v>
      </c>
      <c r="J14" s="19">
        <v>87700</v>
      </c>
      <c r="K14" s="14" t="s">
        <v>17</v>
      </c>
      <c r="L14" s="14"/>
      <c r="M14" s="14" t="s">
        <v>65</v>
      </c>
      <c r="N14" s="14" t="s">
        <v>51</v>
      </c>
      <c r="O14" s="14" t="s">
        <v>52</v>
      </c>
      <c r="P14" s="19">
        <v>87700</v>
      </c>
      <c r="Q14" s="19">
        <v>87700</v>
      </c>
      <c r="R14" s="19" t="s">
        <v>74</v>
      </c>
      <c r="S14" s="19">
        <v>0</v>
      </c>
      <c r="T14" s="19">
        <v>87700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4"/>
      <c r="AC14" s="14"/>
      <c r="AD14" s="14"/>
    </row>
    <row r="15" spans="1:30" x14ac:dyDescent="0.25">
      <c r="A15" s="14">
        <v>800014918</v>
      </c>
      <c r="B15" s="14" t="s">
        <v>13</v>
      </c>
      <c r="C15" s="14" t="s">
        <v>12</v>
      </c>
      <c r="D15" s="14">
        <v>335440</v>
      </c>
      <c r="E15" s="14" t="s">
        <v>35</v>
      </c>
      <c r="F15" s="14" t="s">
        <v>49</v>
      </c>
      <c r="G15" s="17">
        <v>45050</v>
      </c>
      <c r="H15" s="17">
        <v>45090</v>
      </c>
      <c r="I15" s="19">
        <v>4209734</v>
      </c>
      <c r="J15" s="19">
        <v>4209734</v>
      </c>
      <c r="K15" s="14" t="s">
        <v>18</v>
      </c>
      <c r="L15" s="14"/>
      <c r="M15" s="14" t="s">
        <v>65</v>
      </c>
      <c r="N15" s="14" t="s">
        <v>51</v>
      </c>
      <c r="O15" s="14" t="s">
        <v>52</v>
      </c>
      <c r="P15" s="19">
        <v>4209734</v>
      </c>
      <c r="Q15" s="19">
        <v>4209734</v>
      </c>
      <c r="R15" s="24" t="s">
        <v>75</v>
      </c>
      <c r="S15" s="19">
        <v>0</v>
      </c>
      <c r="T15" s="19">
        <v>4209734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4"/>
      <c r="AC15" s="14"/>
      <c r="AD15" s="14"/>
    </row>
  </sheetData>
  <autoFilter ref="A2:AD15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B7" zoomScaleNormal="100" workbookViewId="0">
      <selection activeCell="C13" sqref="C13"/>
    </sheetView>
  </sheetViews>
  <sheetFormatPr baseColWidth="10" defaultRowHeight="12.75" x14ac:dyDescent="0.2"/>
  <cols>
    <col min="1" max="1" width="1" style="30" customWidth="1"/>
    <col min="2" max="2" width="11.42578125" style="30"/>
    <col min="3" max="3" width="17.5703125" style="30" customWidth="1"/>
    <col min="4" max="4" width="11.5703125" style="30" customWidth="1"/>
    <col min="5" max="8" width="11.42578125" style="30"/>
    <col min="9" max="9" width="22.5703125" style="30" customWidth="1"/>
    <col min="10" max="10" width="14" style="30" customWidth="1"/>
    <col min="11" max="11" width="1.7109375" style="30" customWidth="1"/>
    <col min="12" max="12" width="16.85546875" style="30" customWidth="1"/>
    <col min="13" max="210" width="11.42578125" style="30"/>
    <col min="211" max="211" width="4.42578125" style="30" customWidth="1"/>
    <col min="212" max="212" width="11.42578125" style="30"/>
    <col min="213" max="213" width="17.5703125" style="30" customWidth="1"/>
    <col min="214" max="214" width="11.5703125" style="30" customWidth="1"/>
    <col min="215" max="218" width="11.42578125" style="30"/>
    <col min="219" max="219" width="22.5703125" style="30" customWidth="1"/>
    <col min="220" max="220" width="14" style="30" customWidth="1"/>
    <col min="221" max="221" width="1.7109375" style="30" customWidth="1"/>
    <col min="222" max="466" width="11.42578125" style="30"/>
    <col min="467" max="467" width="4.42578125" style="30" customWidth="1"/>
    <col min="468" max="468" width="11.42578125" style="30"/>
    <col min="469" max="469" width="17.5703125" style="30" customWidth="1"/>
    <col min="470" max="470" width="11.5703125" style="30" customWidth="1"/>
    <col min="471" max="474" width="11.42578125" style="30"/>
    <col min="475" max="475" width="22.5703125" style="30" customWidth="1"/>
    <col min="476" max="476" width="14" style="30" customWidth="1"/>
    <col min="477" max="477" width="1.7109375" style="30" customWidth="1"/>
    <col min="478" max="722" width="11.42578125" style="30"/>
    <col min="723" max="723" width="4.42578125" style="30" customWidth="1"/>
    <col min="724" max="724" width="11.42578125" style="30"/>
    <col min="725" max="725" width="17.5703125" style="30" customWidth="1"/>
    <col min="726" max="726" width="11.5703125" style="30" customWidth="1"/>
    <col min="727" max="730" width="11.42578125" style="30"/>
    <col min="731" max="731" width="22.5703125" style="30" customWidth="1"/>
    <col min="732" max="732" width="14" style="30" customWidth="1"/>
    <col min="733" max="733" width="1.7109375" style="30" customWidth="1"/>
    <col min="734" max="978" width="11.42578125" style="30"/>
    <col min="979" max="979" width="4.42578125" style="30" customWidth="1"/>
    <col min="980" max="980" width="11.42578125" style="30"/>
    <col min="981" max="981" width="17.5703125" style="30" customWidth="1"/>
    <col min="982" max="982" width="11.5703125" style="30" customWidth="1"/>
    <col min="983" max="986" width="11.42578125" style="30"/>
    <col min="987" max="987" width="22.5703125" style="30" customWidth="1"/>
    <col min="988" max="988" width="14" style="30" customWidth="1"/>
    <col min="989" max="989" width="1.7109375" style="30" customWidth="1"/>
    <col min="990" max="1234" width="11.42578125" style="30"/>
    <col min="1235" max="1235" width="4.42578125" style="30" customWidth="1"/>
    <col min="1236" max="1236" width="11.42578125" style="30"/>
    <col min="1237" max="1237" width="17.5703125" style="30" customWidth="1"/>
    <col min="1238" max="1238" width="11.5703125" style="30" customWidth="1"/>
    <col min="1239" max="1242" width="11.42578125" style="30"/>
    <col min="1243" max="1243" width="22.5703125" style="30" customWidth="1"/>
    <col min="1244" max="1244" width="14" style="30" customWidth="1"/>
    <col min="1245" max="1245" width="1.7109375" style="30" customWidth="1"/>
    <col min="1246" max="1490" width="11.42578125" style="30"/>
    <col min="1491" max="1491" width="4.42578125" style="30" customWidth="1"/>
    <col min="1492" max="1492" width="11.42578125" style="30"/>
    <col min="1493" max="1493" width="17.5703125" style="30" customWidth="1"/>
    <col min="1494" max="1494" width="11.5703125" style="30" customWidth="1"/>
    <col min="1495" max="1498" width="11.42578125" style="30"/>
    <col min="1499" max="1499" width="22.5703125" style="30" customWidth="1"/>
    <col min="1500" max="1500" width="14" style="30" customWidth="1"/>
    <col min="1501" max="1501" width="1.7109375" style="30" customWidth="1"/>
    <col min="1502" max="1746" width="11.42578125" style="30"/>
    <col min="1747" max="1747" width="4.42578125" style="30" customWidth="1"/>
    <col min="1748" max="1748" width="11.42578125" style="30"/>
    <col min="1749" max="1749" width="17.5703125" style="30" customWidth="1"/>
    <col min="1750" max="1750" width="11.5703125" style="30" customWidth="1"/>
    <col min="1751" max="1754" width="11.42578125" style="30"/>
    <col min="1755" max="1755" width="22.5703125" style="30" customWidth="1"/>
    <col min="1756" max="1756" width="14" style="30" customWidth="1"/>
    <col min="1757" max="1757" width="1.7109375" style="30" customWidth="1"/>
    <col min="1758" max="2002" width="11.42578125" style="30"/>
    <col min="2003" max="2003" width="4.42578125" style="30" customWidth="1"/>
    <col min="2004" max="2004" width="11.42578125" style="30"/>
    <col min="2005" max="2005" width="17.5703125" style="30" customWidth="1"/>
    <col min="2006" max="2006" width="11.5703125" style="30" customWidth="1"/>
    <col min="2007" max="2010" width="11.42578125" style="30"/>
    <col min="2011" max="2011" width="22.5703125" style="30" customWidth="1"/>
    <col min="2012" max="2012" width="14" style="30" customWidth="1"/>
    <col min="2013" max="2013" width="1.7109375" style="30" customWidth="1"/>
    <col min="2014" max="2258" width="11.42578125" style="30"/>
    <col min="2259" max="2259" width="4.42578125" style="30" customWidth="1"/>
    <col min="2260" max="2260" width="11.42578125" style="30"/>
    <col min="2261" max="2261" width="17.5703125" style="30" customWidth="1"/>
    <col min="2262" max="2262" width="11.5703125" style="30" customWidth="1"/>
    <col min="2263" max="2266" width="11.42578125" style="30"/>
    <col min="2267" max="2267" width="22.5703125" style="30" customWidth="1"/>
    <col min="2268" max="2268" width="14" style="30" customWidth="1"/>
    <col min="2269" max="2269" width="1.7109375" style="30" customWidth="1"/>
    <col min="2270" max="2514" width="11.42578125" style="30"/>
    <col min="2515" max="2515" width="4.42578125" style="30" customWidth="1"/>
    <col min="2516" max="2516" width="11.42578125" style="30"/>
    <col min="2517" max="2517" width="17.5703125" style="30" customWidth="1"/>
    <col min="2518" max="2518" width="11.5703125" style="30" customWidth="1"/>
    <col min="2519" max="2522" width="11.42578125" style="30"/>
    <col min="2523" max="2523" width="22.5703125" style="30" customWidth="1"/>
    <col min="2524" max="2524" width="14" style="30" customWidth="1"/>
    <col min="2525" max="2525" width="1.7109375" style="30" customWidth="1"/>
    <col min="2526" max="2770" width="11.42578125" style="30"/>
    <col min="2771" max="2771" width="4.42578125" style="30" customWidth="1"/>
    <col min="2772" max="2772" width="11.42578125" style="30"/>
    <col min="2773" max="2773" width="17.5703125" style="30" customWidth="1"/>
    <col min="2774" max="2774" width="11.5703125" style="30" customWidth="1"/>
    <col min="2775" max="2778" width="11.42578125" style="30"/>
    <col min="2779" max="2779" width="22.5703125" style="30" customWidth="1"/>
    <col min="2780" max="2780" width="14" style="30" customWidth="1"/>
    <col min="2781" max="2781" width="1.7109375" style="30" customWidth="1"/>
    <col min="2782" max="3026" width="11.42578125" style="30"/>
    <col min="3027" max="3027" width="4.42578125" style="30" customWidth="1"/>
    <col min="3028" max="3028" width="11.42578125" style="30"/>
    <col min="3029" max="3029" width="17.5703125" style="30" customWidth="1"/>
    <col min="3030" max="3030" width="11.5703125" style="30" customWidth="1"/>
    <col min="3031" max="3034" width="11.42578125" style="30"/>
    <col min="3035" max="3035" width="22.5703125" style="30" customWidth="1"/>
    <col min="3036" max="3036" width="14" style="30" customWidth="1"/>
    <col min="3037" max="3037" width="1.7109375" style="30" customWidth="1"/>
    <col min="3038" max="3282" width="11.42578125" style="30"/>
    <col min="3283" max="3283" width="4.42578125" style="30" customWidth="1"/>
    <col min="3284" max="3284" width="11.42578125" style="30"/>
    <col min="3285" max="3285" width="17.5703125" style="30" customWidth="1"/>
    <col min="3286" max="3286" width="11.5703125" style="30" customWidth="1"/>
    <col min="3287" max="3290" width="11.42578125" style="30"/>
    <col min="3291" max="3291" width="22.5703125" style="30" customWidth="1"/>
    <col min="3292" max="3292" width="14" style="30" customWidth="1"/>
    <col min="3293" max="3293" width="1.7109375" style="30" customWidth="1"/>
    <col min="3294" max="3538" width="11.42578125" style="30"/>
    <col min="3539" max="3539" width="4.42578125" style="30" customWidth="1"/>
    <col min="3540" max="3540" width="11.42578125" style="30"/>
    <col min="3541" max="3541" width="17.5703125" style="30" customWidth="1"/>
    <col min="3542" max="3542" width="11.5703125" style="30" customWidth="1"/>
    <col min="3543" max="3546" width="11.42578125" style="30"/>
    <col min="3547" max="3547" width="22.5703125" style="30" customWidth="1"/>
    <col min="3548" max="3548" width="14" style="30" customWidth="1"/>
    <col min="3549" max="3549" width="1.7109375" style="30" customWidth="1"/>
    <col min="3550" max="3794" width="11.42578125" style="30"/>
    <col min="3795" max="3795" width="4.42578125" style="30" customWidth="1"/>
    <col min="3796" max="3796" width="11.42578125" style="30"/>
    <col min="3797" max="3797" width="17.5703125" style="30" customWidth="1"/>
    <col min="3798" max="3798" width="11.5703125" style="30" customWidth="1"/>
    <col min="3799" max="3802" width="11.42578125" style="30"/>
    <col min="3803" max="3803" width="22.5703125" style="30" customWidth="1"/>
    <col min="3804" max="3804" width="14" style="30" customWidth="1"/>
    <col min="3805" max="3805" width="1.7109375" style="30" customWidth="1"/>
    <col min="3806" max="4050" width="11.42578125" style="30"/>
    <col min="4051" max="4051" width="4.42578125" style="30" customWidth="1"/>
    <col min="4052" max="4052" width="11.42578125" style="30"/>
    <col min="4053" max="4053" width="17.5703125" style="30" customWidth="1"/>
    <col min="4054" max="4054" width="11.5703125" style="30" customWidth="1"/>
    <col min="4055" max="4058" width="11.42578125" style="30"/>
    <col min="4059" max="4059" width="22.5703125" style="30" customWidth="1"/>
    <col min="4060" max="4060" width="14" style="30" customWidth="1"/>
    <col min="4061" max="4061" width="1.7109375" style="30" customWidth="1"/>
    <col min="4062" max="4306" width="11.42578125" style="30"/>
    <col min="4307" max="4307" width="4.42578125" style="30" customWidth="1"/>
    <col min="4308" max="4308" width="11.42578125" style="30"/>
    <col min="4309" max="4309" width="17.5703125" style="30" customWidth="1"/>
    <col min="4310" max="4310" width="11.5703125" style="30" customWidth="1"/>
    <col min="4311" max="4314" width="11.42578125" style="30"/>
    <col min="4315" max="4315" width="22.5703125" style="30" customWidth="1"/>
    <col min="4316" max="4316" width="14" style="30" customWidth="1"/>
    <col min="4317" max="4317" width="1.7109375" style="30" customWidth="1"/>
    <col min="4318" max="4562" width="11.42578125" style="30"/>
    <col min="4563" max="4563" width="4.42578125" style="30" customWidth="1"/>
    <col min="4564" max="4564" width="11.42578125" style="30"/>
    <col min="4565" max="4565" width="17.5703125" style="30" customWidth="1"/>
    <col min="4566" max="4566" width="11.5703125" style="30" customWidth="1"/>
    <col min="4567" max="4570" width="11.42578125" style="30"/>
    <col min="4571" max="4571" width="22.5703125" style="30" customWidth="1"/>
    <col min="4572" max="4572" width="14" style="30" customWidth="1"/>
    <col min="4573" max="4573" width="1.7109375" style="30" customWidth="1"/>
    <col min="4574" max="4818" width="11.42578125" style="30"/>
    <col min="4819" max="4819" width="4.42578125" style="30" customWidth="1"/>
    <col min="4820" max="4820" width="11.42578125" style="30"/>
    <col min="4821" max="4821" width="17.5703125" style="30" customWidth="1"/>
    <col min="4822" max="4822" width="11.5703125" style="30" customWidth="1"/>
    <col min="4823" max="4826" width="11.42578125" style="30"/>
    <col min="4827" max="4827" width="22.5703125" style="30" customWidth="1"/>
    <col min="4828" max="4828" width="14" style="30" customWidth="1"/>
    <col min="4829" max="4829" width="1.7109375" style="30" customWidth="1"/>
    <col min="4830" max="5074" width="11.42578125" style="30"/>
    <col min="5075" max="5075" width="4.42578125" style="30" customWidth="1"/>
    <col min="5076" max="5076" width="11.42578125" style="30"/>
    <col min="5077" max="5077" width="17.5703125" style="30" customWidth="1"/>
    <col min="5078" max="5078" width="11.5703125" style="30" customWidth="1"/>
    <col min="5079" max="5082" width="11.42578125" style="30"/>
    <col min="5083" max="5083" width="22.5703125" style="30" customWidth="1"/>
    <col min="5084" max="5084" width="14" style="30" customWidth="1"/>
    <col min="5085" max="5085" width="1.7109375" style="30" customWidth="1"/>
    <col min="5086" max="5330" width="11.42578125" style="30"/>
    <col min="5331" max="5331" width="4.42578125" style="30" customWidth="1"/>
    <col min="5332" max="5332" width="11.42578125" style="30"/>
    <col min="5333" max="5333" width="17.5703125" style="30" customWidth="1"/>
    <col min="5334" max="5334" width="11.5703125" style="30" customWidth="1"/>
    <col min="5335" max="5338" width="11.42578125" style="30"/>
    <col min="5339" max="5339" width="22.5703125" style="30" customWidth="1"/>
    <col min="5340" max="5340" width="14" style="30" customWidth="1"/>
    <col min="5341" max="5341" width="1.7109375" style="30" customWidth="1"/>
    <col min="5342" max="5586" width="11.42578125" style="30"/>
    <col min="5587" max="5587" width="4.42578125" style="30" customWidth="1"/>
    <col min="5588" max="5588" width="11.42578125" style="30"/>
    <col min="5589" max="5589" width="17.5703125" style="30" customWidth="1"/>
    <col min="5590" max="5590" width="11.5703125" style="30" customWidth="1"/>
    <col min="5591" max="5594" width="11.42578125" style="30"/>
    <col min="5595" max="5595" width="22.5703125" style="30" customWidth="1"/>
    <col min="5596" max="5596" width="14" style="30" customWidth="1"/>
    <col min="5597" max="5597" width="1.7109375" style="30" customWidth="1"/>
    <col min="5598" max="5842" width="11.42578125" style="30"/>
    <col min="5843" max="5843" width="4.42578125" style="30" customWidth="1"/>
    <col min="5844" max="5844" width="11.42578125" style="30"/>
    <col min="5845" max="5845" width="17.5703125" style="30" customWidth="1"/>
    <col min="5846" max="5846" width="11.5703125" style="30" customWidth="1"/>
    <col min="5847" max="5850" width="11.42578125" style="30"/>
    <col min="5851" max="5851" width="22.5703125" style="30" customWidth="1"/>
    <col min="5852" max="5852" width="14" style="30" customWidth="1"/>
    <col min="5853" max="5853" width="1.7109375" style="30" customWidth="1"/>
    <col min="5854" max="6098" width="11.42578125" style="30"/>
    <col min="6099" max="6099" width="4.42578125" style="30" customWidth="1"/>
    <col min="6100" max="6100" width="11.42578125" style="30"/>
    <col min="6101" max="6101" width="17.5703125" style="30" customWidth="1"/>
    <col min="6102" max="6102" width="11.5703125" style="30" customWidth="1"/>
    <col min="6103" max="6106" width="11.42578125" style="30"/>
    <col min="6107" max="6107" width="22.5703125" style="30" customWidth="1"/>
    <col min="6108" max="6108" width="14" style="30" customWidth="1"/>
    <col min="6109" max="6109" width="1.7109375" style="30" customWidth="1"/>
    <col min="6110" max="6354" width="11.42578125" style="30"/>
    <col min="6355" max="6355" width="4.42578125" style="30" customWidth="1"/>
    <col min="6356" max="6356" width="11.42578125" style="30"/>
    <col min="6357" max="6357" width="17.5703125" style="30" customWidth="1"/>
    <col min="6358" max="6358" width="11.5703125" style="30" customWidth="1"/>
    <col min="6359" max="6362" width="11.42578125" style="30"/>
    <col min="6363" max="6363" width="22.5703125" style="30" customWidth="1"/>
    <col min="6364" max="6364" width="14" style="30" customWidth="1"/>
    <col min="6365" max="6365" width="1.7109375" style="30" customWidth="1"/>
    <col min="6366" max="6610" width="11.42578125" style="30"/>
    <col min="6611" max="6611" width="4.42578125" style="30" customWidth="1"/>
    <col min="6612" max="6612" width="11.42578125" style="30"/>
    <col min="6613" max="6613" width="17.5703125" style="30" customWidth="1"/>
    <col min="6614" max="6614" width="11.5703125" style="30" customWidth="1"/>
    <col min="6615" max="6618" width="11.42578125" style="30"/>
    <col min="6619" max="6619" width="22.5703125" style="30" customWidth="1"/>
    <col min="6620" max="6620" width="14" style="30" customWidth="1"/>
    <col min="6621" max="6621" width="1.7109375" style="30" customWidth="1"/>
    <col min="6622" max="6866" width="11.42578125" style="30"/>
    <col min="6867" max="6867" width="4.42578125" style="30" customWidth="1"/>
    <col min="6868" max="6868" width="11.42578125" style="30"/>
    <col min="6869" max="6869" width="17.5703125" style="30" customWidth="1"/>
    <col min="6870" max="6870" width="11.5703125" style="30" customWidth="1"/>
    <col min="6871" max="6874" width="11.42578125" style="30"/>
    <col min="6875" max="6875" width="22.5703125" style="30" customWidth="1"/>
    <col min="6876" max="6876" width="14" style="30" customWidth="1"/>
    <col min="6877" max="6877" width="1.7109375" style="30" customWidth="1"/>
    <col min="6878" max="7122" width="11.42578125" style="30"/>
    <col min="7123" max="7123" width="4.42578125" style="30" customWidth="1"/>
    <col min="7124" max="7124" width="11.42578125" style="30"/>
    <col min="7125" max="7125" width="17.5703125" style="30" customWidth="1"/>
    <col min="7126" max="7126" width="11.5703125" style="30" customWidth="1"/>
    <col min="7127" max="7130" width="11.42578125" style="30"/>
    <col min="7131" max="7131" width="22.5703125" style="30" customWidth="1"/>
    <col min="7132" max="7132" width="14" style="30" customWidth="1"/>
    <col min="7133" max="7133" width="1.7109375" style="30" customWidth="1"/>
    <col min="7134" max="7378" width="11.42578125" style="30"/>
    <col min="7379" max="7379" width="4.42578125" style="30" customWidth="1"/>
    <col min="7380" max="7380" width="11.42578125" style="30"/>
    <col min="7381" max="7381" width="17.5703125" style="30" customWidth="1"/>
    <col min="7382" max="7382" width="11.5703125" style="30" customWidth="1"/>
    <col min="7383" max="7386" width="11.42578125" style="30"/>
    <col min="7387" max="7387" width="22.5703125" style="30" customWidth="1"/>
    <col min="7388" max="7388" width="14" style="30" customWidth="1"/>
    <col min="7389" max="7389" width="1.7109375" style="30" customWidth="1"/>
    <col min="7390" max="7634" width="11.42578125" style="30"/>
    <col min="7635" max="7635" width="4.42578125" style="30" customWidth="1"/>
    <col min="7636" max="7636" width="11.42578125" style="30"/>
    <col min="7637" max="7637" width="17.5703125" style="30" customWidth="1"/>
    <col min="7638" max="7638" width="11.5703125" style="30" customWidth="1"/>
    <col min="7639" max="7642" width="11.42578125" style="30"/>
    <col min="7643" max="7643" width="22.5703125" style="30" customWidth="1"/>
    <col min="7644" max="7644" width="14" style="30" customWidth="1"/>
    <col min="7645" max="7645" width="1.7109375" style="30" customWidth="1"/>
    <col min="7646" max="7890" width="11.42578125" style="30"/>
    <col min="7891" max="7891" width="4.42578125" style="30" customWidth="1"/>
    <col min="7892" max="7892" width="11.42578125" style="30"/>
    <col min="7893" max="7893" width="17.5703125" style="30" customWidth="1"/>
    <col min="7894" max="7894" width="11.5703125" style="30" customWidth="1"/>
    <col min="7895" max="7898" width="11.42578125" style="30"/>
    <col min="7899" max="7899" width="22.5703125" style="30" customWidth="1"/>
    <col min="7900" max="7900" width="14" style="30" customWidth="1"/>
    <col min="7901" max="7901" width="1.7109375" style="30" customWidth="1"/>
    <col min="7902" max="8146" width="11.42578125" style="30"/>
    <col min="8147" max="8147" width="4.42578125" style="30" customWidth="1"/>
    <col min="8148" max="8148" width="11.42578125" style="30"/>
    <col min="8149" max="8149" width="17.5703125" style="30" customWidth="1"/>
    <col min="8150" max="8150" width="11.5703125" style="30" customWidth="1"/>
    <col min="8151" max="8154" width="11.42578125" style="30"/>
    <col min="8155" max="8155" width="22.5703125" style="30" customWidth="1"/>
    <col min="8156" max="8156" width="14" style="30" customWidth="1"/>
    <col min="8157" max="8157" width="1.7109375" style="30" customWidth="1"/>
    <col min="8158" max="8402" width="11.42578125" style="30"/>
    <col min="8403" max="8403" width="4.42578125" style="30" customWidth="1"/>
    <col min="8404" max="8404" width="11.42578125" style="30"/>
    <col min="8405" max="8405" width="17.5703125" style="30" customWidth="1"/>
    <col min="8406" max="8406" width="11.5703125" style="30" customWidth="1"/>
    <col min="8407" max="8410" width="11.42578125" style="30"/>
    <col min="8411" max="8411" width="22.5703125" style="30" customWidth="1"/>
    <col min="8412" max="8412" width="14" style="30" customWidth="1"/>
    <col min="8413" max="8413" width="1.7109375" style="30" customWidth="1"/>
    <col min="8414" max="8658" width="11.42578125" style="30"/>
    <col min="8659" max="8659" width="4.42578125" style="30" customWidth="1"/>
    <col min="8660" max="8660" width="11.42578125" style="30"/>
    <col min="8661" max="8661" width="17.5703125" style="30" customWidth="1"/>
    <col min="8662" max="8662" width="11.5703125" style="30" customWidth="1"/>
    <col min="8663" max="8666" width="11.42578125" style="30"/>
    <col min="8667" max="8667" width="22.5703125" style="30" customWidth="1"/>
    <col min="8668" max="8668" width="14" style="30" customWidth="1"/>
    <col min="8669" max="8669" width="1.7109375" style="30" customWidth="1"/>
    <col min="8670" max="8914" width="11.42578125" style="30"/>
    <col min="8915" max="8915" width="4.42578125" style="30" customWidth="1"/>
    <col min="8916" max="8916" width="11.42578125" style="30"/>
    <col min="8917" max="8917" width="17.5703125" style="30" customWidth="1"/>
    <col min="8918" max="8918" width="11.5703125" style="30" customWidth="1"/>
    <col min="8919" max="8922" width="11.42578125" style="30"/>
    <col min="8923" max="8923" width="22.5703125" style="30" customWidth="1"/>
    <col min="8924" max="8924" width="14" style="30" customWidth="1"/>
    <col min="8925" max="8925" width="1.7109375" style="30" customWidth="1"/>
    <col min="8926" max="9170" width="11.42578125" style="30"/>
    <col min="9171" max="9171" width="4.42578125" style="30" customWidth="1"/>
    <col min="9172" max="9172" width="11.42578125" style="30"/>
    <col min="9173" max="9173" width="17.5703125" style="30" customWidth="1"/>
    <col min="9174" max="9174" width="11.5703125" style="30" customWidth="1"/>
    <col min="9175" max="9178" width="11.42578125" style="30"/>
    <col min="9179" max="9179" width="22.5703125" style="30" customWidth="1"/>
    <col min="9180" max="9180" width="14" style="30" customWidth="1"/>
    <col min="9181" max="9181" width="1.7109375" style="30" customWidth="1"/>
    <col min="9182" max="9426" width="11.42578125" style="30"/>
    <col min="9427" max="9427" width="4.42578125" style="30" customWidth="1"/>
    <col min="9428" max="9428" width="11.42578125" style="30"/>
    <col min="9429" max="9429" width="17.5703125" style="30" customWidth="1"/>
    <col min="9430" max="9430" width="11.5703125" style="30" customWidth="1"/>
    <col min="9431" max="9434" width="11.42578125" style="30"/>
    <col min="9435" max="9435" width="22.5703125" style="30" customWidth="1"/>
    <col min="9436" max="9436" width="14" style="30" customWidth="1"/>
    <col min="9437" max="9437" width="1.7109375" style="30" customWidth="1"/>
    <col min="9438" max="9682" width="11.42578125" style="30"/>
    <col min="9683" max="9683" width="4.42578125" style="30" customWidth="1"/>
    <col min="9684" max="9684" width="11.42578125" style="30"/>
    <col min="9685" max="9685" width="17.5703125" style="30" customWidth="1"/>
    <col min="9686" max="9686" width="11.5703125" style="30" customWidth="1"/>
    <col min="9687" max="9690" width="11.42578125" style="30"/>
    <col min="9691" max="9691" width="22.5703125" style="30" customWidth="1"/>
    <col min="9692" max="9692" width="14" style="30" customWidth="1"/>
    <col min="9693" max="9693" width="1.7109375" style="30" customWidth="1"/>
    <col min="9694" max="9938" width="11.42578125" style="30"/>
    <col min="9939" max="9939" width="4.42578125" style="30" customWidth="1"/>
    <col min="9940" max="9940" width="11.42578125" style="30"/>
    <col min="9941" max="9941" width="17.5703125" style="30" customWidth="1"/>
    <col min="9942" max="9942" width="11.5703125" style="30" customWidth="1"/>
    <col min="9943" max="9946" width="11.42578125" style="30"/>
    <col min="9947" max="9947" width="22.5703125" style="30" customWidth="1"/>
    <col min="9948" max="9948" width="14" style="30" customWidth="1"/>
    <col min="9949" max="9949" width="1.7109375" style="30" customWidth="1"/>
    <col min="9950" max="10194" width="11.42578125" style="30"/>
    <col min="10195" max="10195" width="4.42578125" style="30" customWidth="1"/>
    <col min="10196" max="10196" width="11.42578125" style="30"/>
    <col min="10197" max="10197" width="17.5703125" style="30" customWidth="1"/>
    <col min="10198" max="10198" width="11.5703125" style="30" customWidth="1"/>
    <col min="10199" max="10202" width="11.42578125" style="30"/>
    <col min="10203" max="10203" width="22.5703125" style="30" customWidth="1"/>
    <col min="10204" max="10204" width="14" style="30" customWidth="1"/>
    <col min="10205" max="10205" width="1.7109375" style="30" customWidth="1"/>
    <col min="10206" max="10450" width="11.42578125" style="30"/>
    <col min="10451" max="10451" width="4.42578125" style="30" customWidth="1"/>
    <col min="10452" max="10452" width="11.42578125" style="30"/>
    <col min="10453" max="10453" width="17.5703125" style="30" customWidth="1"/>
    <col min="10454" max="10454" width="11.5703125" style="30" customWidth="1"/>
    <col min="10455" max="10458" width="11.42578125" style="30"/>
    <col min="10459" max="10459" width="22.5703125" style="30" customWidth="1"/>
    <col min="10460" max="10460" width="14" style="30" customWidth="1"/>
    <col min="10461" max="10461" width="1.7109375" style="30" customWidth="1"/>
    <col min="10462" max="10706" width="11.42578125" style="30"/>
    <col min="10707" max="10707" width="4.42578125" style="30" customWidth="1"/>
    <col min="10708" max="10708" width="11.42578125" style="30"/>
    <col min="10709" max="10709" width="17.5703125" style="30" customWidth="1"/>
    <col min="10710" max="10710" width="11.5703125" style="30" customWidth="1"/>
    <col min="10711" max="10714" width="11.42578125" style="30"/>
    <col min="10715" max="10715" width="22.5703125" style="30" customWidth="1"/>
    <col min="10716" max="10716" width="14" style="30" customWidth="1"/>
    <col min="10717" max="10717" width="1.7109375" style="30" customWidth="1"/>
    <col min="10718" max="10962" width="11.42578125" style="30"/>
    <col min="10963" max="10963" width="4.42578125" style="30" customWidth="1"/>
    <col min="10964" max="10964" width="11.42578125" style="30"/>
    <col min="10965" max="10965" width="17.5703125" style="30" customWidth="1"/>
    <col min="10966" max="10966" width="11.5703125" style="30" customWidth="1"/>
    <col min="10967" max="10970" width="11.42578125" style="30"/>
    <col min="10971" max="10971" width="22.5703125" style="30" customWidth="1"/>
    <col min="10972" max="10972" width="14" style="30" customWidth="1"/>
    <col min="10973" max="10973" width="1.7109375" style="30" customWidth="1"/>
    <col min="10974" max="11218" width="11.42578125" style="30"/>
    <col min="11219" max="11219" width="4.42578125" style="30" customWidth="1"/>
    <col min="11220" max="11220" width="11.42578125" style="30"/>
    <col min="11221" max="11221" width="17.5703125" style="30" customWidth="1"/>
    <col min="11222" max="11222" width="11.5703125" style="30" customWidth="1"/>
    <col min="11223" max="11226" width="11.42578125" style="30"/>
    <col min="11227" max="11227" width="22.5703125" style="30" customWidth="1"/>
    <col min="11228" max="11228" width="14" style="30" customWidth="1"/>
    <col min="11229" max="11229" width="1.7109375" style="30" customWidth="1"/>
    <col min="11230" max="11474" width="11.42578125" style="30"/>
    <col min="11475" max="11475" width="4.42578125" style="30" customWidth="1"/>
    <col min="11476" max="11476" width="11.42578125" style="30"/>
    <col min="11477" max="11477" width="17.5703125" style="30" customWidth="1"/>
    <col min="11478" max="11478" width="11.5703125" style="30" customWidth="1"/>
    <col min="11479" max="11482" width="11.42578125" style="30"/>
    <col min="11483" max="11483" width="22.5703125" style="30" customWidth="1"/>
    <col min="11484" max="11484" width="14" style="30" customWidth="1"/>
    <col min="11485" max="11485" width="1.7109375" style="30" customWidth="1"/>
    <col min="11486" max="11730" width="11.42578125" style="30"/>
    <col min="11731" max="11731" width="4.42578125" style="30" customWidth="1"/>
    <col min="11732" max="11732" width="11.42578125" style="30"/>
    <col min="11733" max="11733" width="17.5703125" style="30" customWidth="1"/>
    <col min="11734" max="11734" width="11.5703125" style="30" customWidth="1"/>
    <col min="11735" max="11738" width="11.42578125" style="30"/>
    <col min="11739" max="11739" width="22.5703125" style="30" customWidth="1"/>
    <col min="11740" max="11740" width="14" style="30" customWidth="1"/>
    <col min="11741" max="11741" width="1.7109375" style="30" customWidth="1"/>
    <col min="11742" max="11986" width="11.42578125" style="30"/>
    <col min="11987" max="11987" width="4.42578125" style="30" customWidth="1"/>
    <col min="11988" max="11988" width="11.42578125" style="30"/>
    <col min="11989" max="11989" width="17.5703125" style="30" customWidth="1"/>
    <col min="11990" max="11990" width="11.5703125" style="30" customWidth="1"/>
    <col min="11991" max="11994" width="11.42578125" style="30"/>
    <col min="11995" max="11995" width="22.5703125" style="30" customWidth="1"/>
    <col min="11996" max="11996" width="14" style="30" customWidth="1"/>
    <col min="11997" max="11997" width="1.7109375" style="30" customWidth="1"/>
    <col min="11998" max="12242" width="11.42578125" style="30"/>
    <col min="12243" max="12243" width="4.42578125" style="30" customWidth="1"/>
    <col min="12244" max="12244" width="11.42578125" style="30"/>
    <col min="12245" max="12245" width="17.5703125" style="30" customWidth="1"/>
    <col min="12246" max="12246" width="11.5703125" style="30" customWidth="1"/>
    <col min="12247" max="12250" width="11.42578125" style="30"/>
    <col min="12251" max="12251" width="22.5703125" style="30" customWidth="1"/>
    <col min="12252" max="12252" width="14" style="30" customWidth="1"/>
    <col min="12253" max="12253" width="1.7109375" style="30" customWidth="1"/>
    <col min="12254" max="12498" width="11.42578125" style="30"/>
    <col min="12499" max="12499" width="4.42578125" style="30" customWidth="1"/>
    <col min="12500" max="12500" width="11.42578125" style="30"/>
    <col min="12501" max="12501" width="17.5703125" style="30" customWidth="1"/>
    <col min="12502" max="12502" width="11.5703125" style="30" customWidth="1"/>
    <col min="12503" max="12506" width="11.42578125" style="30"/>
    <col min="12507" max="12507" width="22.5703125" style="30" customWidth="1"/>
    <col min="12508" max="12508" width="14" style="30" customWidth="1"/>
    <col min="12509" max="12509" width="1.7109375" style="30" customWidth="1"/>
    <col min="12510" max="12754" width="11.42578125" style="30"/>
    <col min="12755" max="12755" width="4.42578125" style="30" customWidth="1"/>
    <col min="12756" max="12756" width="11.42578125" style="30"/>
    <col min="12757" max="12757" width="17.5703125" style="30" customWidth="1"/>
    <col min="12758" max="12758" width="11.5703125" style="30" customWidth="1"/>
    <col min="12759" max="12762" width="11.42578125" style="30"/>
    <col min="12763" max="12763" width="22.5703125" style="30" customWidth="1"/>
    <col min="12764" max="12764" width="14" style="30" customWidth="1"/>
    <col min="12765" max="12765" width="1.7109375" style="30" customWidth="1"/>
    <col min="12766" max="13010" width="11.42578125" style="30"/>
    <col min="13011" max="13011" width="4.42578125" style="30" customWidth="1"/>
    <col min="13012" max="13012" width="11.42578125" style="30"/>
    <col min="13013" max="13013" width="17.5703125" style="30" customWidth="1"/>
    <col min="13014" max="13014" width="11.5703125" style="30" customWidth="1"/>
    <col min="13015" max="13018" width="11.42578125" style="30"/>
    <col min="13019" max="13019" width="22.5703125" style="30" customWidth="1"/>
    <col min="13020" max="13020" width="14" style="30" customWidth="1"/>
    <col min="13021" max="13021" width="1.7109375" style="30" customWidth="1"/>
    <col min="13022" max="13266" width="11.42578125" style="30"/>
    <col min="13267" max="13267" width="4.42578125" style="30" customWidth="1"/>
    <col min="13268" max="13268" width="11.42578125" style="30"/>
    <col min="13269" max="13269" width="17.5703125" style="30" customWidth="1"/>
    <col min="13270" max="13270" width="11.5703125" style="30" customWidth="1"/>
    <col min="13271" max="13274" width="11.42578125" style="30"/>
    <col min="13275" max="13275" width="22.5703125" style="30" customWidth="1"/>
    <col min="13276" max="13276" width="14" style="30" customWidth="1"/>
    <col min="13277" max="13277" width="1.7109375" style="30" customWidth="1"/>
    <col min="13278" max="13522" width="11.42578125" style="30"/>
    <col min="13523" max="13523" width="4.42578125" style="30" customWidth="1"/>
    <col min="13524" max="13524" width="11.42578125" style="30"/>
    <col min="13525" max="13525" width="17.5703125" style="30" customWidth="1"/>
    <col min="13526" max="13526" width="11.5703125" style="30" customWidth="1"/>
    <col min="13527" max="13530" width="11.42578125" style="30"/>
    <col min="13531" max="13531" width="22.5703125" style="30" customWidth="1"/>
    <col min="13532" max="13532" width="14" style="30" customWidth="1"/>
    <col min="13533" max="13533" width="1.7109375" style="30" customWidth="1"/>
    <col min="13534" max="13778" width="11.42578125" style="30"/>
    <col min="13779" max="13779" width="4.42578125" style="30" customWidth="1"/>
    <col min="13780" max="13780" width="11.42578125" style="30"/>
    <col min="13781" max="13781" width="17.5703125" style="30" customWidth="1"/>
    <col min="13782" max="13782" width="11.5703125" style="30" customWidth="1"/>
    <col min="13783" max="13786" width="11.42578125" style="30"/>
    <col min="13787" max="13787" width="22.5703125" style="30" customWidth="1"/>
    <col min="13788" max="13788" width="14" style="30" customWidth="1"/>
    <col min="13789" max="13789" width="1.7109375" style="30" customWidth="1"/>
    <col min="13790" max="14034" width="11.42578125" style="30"/>
    <col min="14035" max="14035" width="4.42578125" style="30" customWidth="1"/>
    <col min="14036" max="14036" width="11.42578125" style="30"/>
    <col min="14037" max="14037" width="17.5703125" style="30" customWidth="1"/>
    <col min="14038" max="14038" width="11.5703125" style="30" customWidth="1"/>
    <col min="14039" max="14042" width="11.42578125" style="30"/>
    <col min="14043" max="14043" width="22.5703125" style="30" customWidth="1"/>
    <col min="14044" max="14044" width="14" style="30" customWidth="1"/>
    <col min="14045" max="14045" width="1.7109375" style="30" customWidth="1"/>
    <col min="14046" max="14290" width="11.42578125" style="30"/>
    <col min="14291" max="14291" width="4.42578125" style="30" customWidth="1"/>
    <col min="14292" max="14292" width="11.42578125" style="30"/>
    <col min="14293" max="14293" width="17.5703125" style="30" customWidth="1"/>
    <col min="14294" max="14294" width="11.5703125" style="30" customWidth="1"/>
    <col min="14295" max="14298" width="11.42578125" style="30"/>
    <col min="14299" max="14299" width="22.5703125" style="30" customWidth="1"/>
    <col min="14300" max="14300" width="14" style="30" customWidth="1"/>
    <col min="14301" max="14301" width="1.7109375" style="30" customWidth="1"/>
    <col min="14302" max="14546" width="11.42578125" style="30"/>
    <col min="14547" max="14547" width="4.42578125" style="30" customWidth="1"/>
    <col min="14548" max="14548" width="11.42578125" style="30"/>
    <col min="14549" max="14549" width="17.5703125" style="30" customWidth="1"/>
    <col min="14550" max="14550" width="11.5703125" style="30" customWidth="1"/>
    <col min="14551" max="14554" width="11.42578125" style="30"/>
    <col min="14555" max="14555" width="22.5703125" style="30" customWidth="1"/>
    <col min="14556" max="14556" width="14" style="30" customWidth="1"/>
    <col min="14557" max="14557" width="1.7109375" style="30" customWidth="1"/>
    <col min="14558" max="14802" width="11.42578125" style="30"/>
    <col min="14803" max="14803" width="4.42578125" style="30" customWidth="1"/>
    <col min="14804" max="14804" width="11.42578125" style="30"/>
    <col min="14805" max="14805" width="17.5703125" style="30" customWidth="1"/>
    <col min="14806" max="14806" width="11.5703125" style="30" customWidth="1"/>
    <col min="14807" max="14810" width="11.42578125" style="30"/>
    <col min="14811" max="14811" width="22.5703125" style="30" customWidth="1"/>
    <col min="14812" max="14812" width="14" style="30" customWidth="1"/>
    <col min="14813" max="14813" width="1.7109375" style="30" customWidth="1"/>
    <col min="14814" max="15058" width="11.42578125" style="30"/>
    <col min="15059" max="15059" width="4.42578125" style="30" customWidth="1"/>
    <col min="15060" max="15060" width="11.42578125" style="30"/>
    <col min="15061" max="15061" width="17.5703125" style="30" customWidth="1"/>
    <col min="15062" max="15062" width="11.5703125" style="30" customWidth="1"/>
    <col min="15063" max="15066" width="11.42578125" style="30"/>
    <col min="15067" max="15067" width="22.5703125" style="30" customWidth="1"/>
    <col min="15068" max="15068" width="14" style="30" customWidth="1"/>
    <col min="15069" max="15069" width="1.7109375" style="30" customWidth="1"/>
    <col min="15070" max="15314" width="11.42578125" style="30"/>
    <col min="15315" max="15315" width="4.42578125" style="30" customWidth="1"/>
    <col min="15316" max="15316" width="11.42578125" style="30"/>
    <col min="15317" max="15317" width="17.5703125" style="30" customWidth="1"/>
    <col min="15318" max="15318" width="11.5703125" style="30" customWidth="1"/>
    <col min="15319" max="15322" width="11.42578125" style="30"/>
    <col min="15323" max="15323" width="22.5703125" style="30" customWidth="1"/>
    <col min="15324" max="15324" width="14" style="30" customWidth="1"/>
    <col min="15325" max="15325" width="1.7109375" style="30" customWidth="1"/>
    <col min="15326" max="15570" width="11.42578125" style="30"/>
    <col min="15571" max="15571" width="4.42578125" style="30" customWidth="1"/>
    <col min="15572" max="15572" width="11.42578125" style="30"/>
    <col min="15573" max="15573" width="17.5703125" style="30" customWidth="1"/>
    <col min="15574" max="15574" width="11.5703125" style="30" customWidth="1"/>
    <col min="15575" max="15578" width="11.42578125" style="30"/>
    <col min="15579" max="15579" width="22.5703125" style="30" customWidth="1"/>
    <col min="15580" max="15580" width="14" style="30" customWidth="1"/>
    <col min="15581" max="15581" width="1.7109375" style="30" customWidth="1"/>
    <col min="15582" max="15826" width="11.42578125" style="30"/>
    <col min="15827" max="15827" width="4.42578125" style="30" customWidth="1"/>
    <col min="15828" max="15828" width="11.42578125" style="30"/>
    <col min="15829" max="15829" width="17.5703125" style="30" customWidth="1"/>
    <col min="15830" max="15830" width="11.5703125" style="30" customWidth="1"/>
    <col min="15831" max="15834" width="11.42578125" style="30"/>
    <col min="15835" max="15835" width="22.5703125" style="30" customWidth="1"/>
    <col min="15836" max="15836" width="14" style="30" customWidth="1"/>
    <col min="15837" max="15837" width="1.7109375" style="30" customWidth="1"/>
    <col min="15838" max="16082" width="11.42578125" style="30"/>
    <col min="16083" max="16083" width="4.42578125" style="30" customWidth="1"/>
    <col min="16084" max="16084" width="11.42578125" style="30"/>
    <col min="16085" max="16085" width="17.5703125" style="30" customWidth="1"/>
    <col min="16086" max="16086" width="11.5703125" style="30" customWidth="1"/>
    <col min="16087" max="16090" width="11.42578125" style="30"/>
    <col min="16091" max="16091" width="22.5703125" style="30" customWidth="1"/>
    <col min="16092" max="16092" width="14" style="30" customWidth="1"/>
    <col min="16093" max="16093" width="1.7109375" style="30" customWidth="1"/>
    <col min="16094" max="16384" width="11.42578125" style="30"/>
  </cols>
  <sheetData>
    <row r="1" spans="2:10" ht="6" customHeight="1" thickBot="1" x14ac:dyDescent="0.25"/>
    <row r="2" spans="2:10" ht="19.5" customHeight="1" x14ac:dyDescent="0.2">
      <c r="B2" s="31"/>
      <c r="C2" s="32"/>
      <c r="D2" s="33" t="s">
        <v>86</v>
      </c>
      <c r="E2" s="34"/>
      <c r="F2" s="34"/>
      <c r="G2" s="34"/>
      <c r="H2" s="34"/>
      <c r="I2" s="35"/>
      <c r="J2" s="36" t="s">
        <v>87</v>
      </c>
    </row>
    <row r="3" spans="2:10" ht="13.5" thickBot="1" x14ac:dyDescent="0.25">
      <c r="B3" s="37"/>
      <c r="C3" s="38"/>
      <c r="D3" s="39"/>
      <c r="E3" s="40"/>
      <c r="F3" s="40"/>
      <c r="G3" s="40"/>
      <c r="H3" s="40"/>
      <c r="I3" s="41"/>
      <c r="J3" s="42"/>
    </row>
    <row r="4" spans="2:10" x14ac:dyDescent="0.2">
      <c r="B4" s="37"/>
      <c r="C4" s="38"/>
      <c r="D4" s="33" t="s">
        <v>88</v>
      </c>
      <c r="E4" s="34"/>
      <c r="F4" s="34"/>
      <c r="G4" s="34"/>
      <c r="H4" s="34"/>
      <c r="I4" s="35"/>
      <c r="J4" s="36" t="s">
        <v>89</v>
      </c>
    </row>
    <row r="5" spans="2:10" x14ac:dyDescent="0.2">
      <c r="B5" s="37"/>
      <c r="C5" s="38"/>
      <c r="D5" s="43"/>
      <c r="E5" s="44"/>
      <c r="F5" s="44"/>
      <c r="G5" s="44"/>
      <c r="H5" s="44"/>
      <c r="I5" s="45"/>
      <c r="J5" s="46"/>
    </row>
    <row r="6" spans="2:10" ht="13.5" thickBot="1" x14ac:dyDescent="0.25">
      <c r="B6" s="47"/>
      <c r="C6" s="48"/>
      <c r="D6" s="39"/>
      <c r="E6" s="40"/>
      <c r="F6" s="40"/>
      <c r="G6" s="40"/>
      <c r="H6" s="40"/>
      <c r="I6" s="41"/>
      <c r="J6" s="42"/>
    </row>
    <row r="7" spans="2:10" x14ac:dyDescent="0.2">
      <c r="B7" s="49"/>
      <c r="J7" s="50"/>
    </row>
    <row r="8" spans="2:10" x14ac:dyDescent="0.2">
      <c r="B8" s="49"/>
      <c r="J8" s="50"/>
    </row>
    <row r="9" spans="2:10" x14ac:dyDescent="0.2">
      <c r="B9" s="49"/>
      <c r="J9" s="50"/>
    </row>
    <row r="10" spans="2:10" x14ac:dyDescent="0.2">
      <c r="B10" s="49"/>
      <c r="C10" s="51" t="s">
        <v>110</v>
      </c>
      <c r="E10" s="52"/>
      <c r="H10" s="53"/>
      <c r="J10" s="50"/>
    </row>
    <row r="11" spans="2:10" x14ac:dyDescent="0.2">
      <c r="B11" s="49"/>
      <c r="J11" s="50"/>
    </row>
    <row r="12" spans="2:10" x14ac:dyDescent="0.2">
      <c r="B12" s="49"/>
      <c r="C12" s="51" t="s">
        <v>90</v>
      </c>
      <c r="J12" s="50"/>
    </row>
    <row r="13" spans="2:10" x14ac:dyDescent="0.2">
      <c r="B13" s="49"/>
      <c r="C13" s="51" t="s">
        <v>91</v>
      </c>
      <c r="J13" s="50"/>
    </row>
    <row r="14" spans="2:10" x14ac:dyDescent="0.2">
      <c r="B14" s="49"/>
      <c r="J14" s="50"/>
    </row>
    <row r="15" spans="2:10" x14ac:dyDescent="0.2">
      <c r="B15" s="49"/>
      <c r="C15" s="30" t="s">
        <v>111</v>
      </c>
      <c r="J15" s="50"/>
    </row>
    <row r="16" spans="2:10" x14ac:dyDescent="0.2">
      <c r="B16" s="49"/>
      <c r="C16" s="54"/>
      <c r="J16" s="50"/>
    </row>
    <row r="17" spans="2:10" x14ac:dyDescent="0.2">
      <c r="B17" s="49"/>
      <c r="C17" s="30" t="s">
        <v>112</v>
      </c>
      <c r="D17" s="52"/>
      <c r="H17" s="55" t="s">
        <v>92</v>
      </c>
      <c r="I17" s="55" t="s">
        <v>93</v>
      </c>
      <c r="J17" s="50"/>
    </row>
    <row r="18" spans="2:10" x14ac:dyDescent="0.2">
      <c r="B18" s="49"/>
      <c r="C18" s="51" t="s">
        <v>94</v>
      </c>
      <c r="D18" s="51"/>
      <c r="E18" s="51"/>
      <c r="F18" s="51"/>
      <c r="H18" s="56">
        <v>13</v>
      </c>
      <c r="I18" s="57">
        <v>24588323</v>
      </c>
      <c r="J18" s="50"/>
    </row>
    <row r="19" spans="2:10" x14ac:dyDescent="0.2">
      <c r="B19" s="49"/>
      <c r="C19" s="30" t="s">
        <v>95</v>
      </c>
      <c r="H19" s="58">
        <v>1</v>
      </c>
      <c r="I19" s="59">
        <v>353724</v>
      </c>
      <c r="J19" s="50"/>
    </row>
    <row r="20" spans="2:10" x14ac:dyDescent="0.2">
      <c r="B20" s="49"/>
      <c r="C20" s="30" t="s">
        <v>96</v>
      </c>
      <c r="H20" s="58">
        <v>6</v>
      </c>
      <c r="I20" s="59">
        <v>22571326</v>
      </c>
      <c r="J20" s="50"/>
    </row>
    <row r="21" spans="2:10" x14ac:dyDescent="0.2">
      <c r="B21" s="49"/>
      <c r="C21" s="30" t="s">
        <v>97</v>
      </c>
      <c r="H21" s="58">
        <v>0</v>
      </c>
      <c r="I21" s="60">
        <v>0</v>
      </c>
      <c r="J21" s="50"/>
    </row>
    <row r="22" spans="2:10" x14ac:dyDescent="0.2">
      <c r="B22" s="49"/>
      <c r="C22" s="30" t="s">
        <v>76</v>
      </c>
      <c r="H22" s="58">
        <v>2</v>
      </c>
      <c r="I22" s="59">
        <v>1123653</v>
      </c>
      <c r="J22" s="50"/>
    </row>
    <row r="23" spans="2:10" ht="13.5" thickBot="1" x14ac:dyDescent="0.25">
      <c r="B23" s="49"/>
      <c r="C23" s="30" t="s">
        <v>98</v>
      </c>
      <c r="H23" s="61">
        <v>0</v>
      </c>
      <c r="I23" s="62">
        <v>0</v>
      </c>
      <c r="J23" s="50"/>
    </row>
    <row r="24" spans="2:10" x14ac:dyDescent="0.2">
      <c r="B24" s="49"/>
      <c r="C24" s="51" t="s">
        <v>99</v>
      </c>
      <c r="D24" s="51"/>
      <c r="E24" s="51"/>
      <c r="F24" s="51"/>
      <c r="H24" s="56">
        <f>H19+H20+H21+H22+H23</f>
        <v>9</v>
      </c>
      <c r="I24" s="63">
        <f>I19+I20+I21+I22+I23</f>
        <v>24048703</v>
      </c>
      <c r="J24" s="50"/>
    </row>
    <row r="25" spans="2:10" x14ac:dyDescent="0.2">
      <c r="B25" s="49"/>
      <c r="C25" s="30" t="s">
        <v>100</v>
      </c>
      <c r="H25" s="58">
        <v>2</v>
      </c>
      <c r="I25" s="59">
        <v>378020</v>
      </c>
      <c r="J25" s="50"/>
    </row>
    <row r="26" spans="2:10" ht="13.5" thickBot="1" x14ac:dyDescent="0.25">
      <c r="B26" s="49"/>
      <c r="C26" s="30" t="s">
        <v>101</v>
      </c>
      <c r="H26" s="61">
        <v>0</v>
      </c>
      <c r="I26" s="62">
        <v>0</v>
      </c>
      <c r="J26" s="50"/>
    </row>
    <row r="27" spans="2:10" x14ac:dyDescent="0.2">
      <c r="B27" s="49"/>
      <c r="C27" s="51" t="s">
        <v>102</v>
      </c>
      <c r="D27" s="51"/>
      <c r="E27" s="51"/>
      <c r="F27" s="51"/>
      <c r="H27" s="56">
        <f>H25+H26</f>
        <v>2</v>
      </c>
      <c r="I27" s="63">
        <f>I25+I26</f>
        <v>378020</v>
      </c>
      <c r="J27" s="50"/>
    </row>
    <row r="28" spans="2:10" ht="13.5" thickBot="1" x14ac:dyDescent="0.25">
      <c r="B28" s="49"/>
      <c r="C28" s="30" t="s">
        <v>103</v>
      </c>
      <c r="D28" s="51"/>
      <c r="E28" s="51"/>
      <c r="F28" s="51"/>
      <c r="H28" s="61">
        <v>2</v>
      </c>
      <c r="I28" s="62">
        <v>161600</v>
      </c>
      <c r="J28" s="50"/>
    </row>
    <row r="29" spans="2:10" x14ac:dyDescent="0.2">
      <c r="B29" s="49"/>
      <c r="C29" s="51" t="s">
        <v>104</v>
      </c>
      <c r="D29" s="51"/>
      <c r="E29" s="51"/>
      <c r="F29" s="51"/>
      <c r="H29" s="58">
        <f>H28</f>
        <v>2</v>
      </c>
      <c r="I29" s="59">
        <f>I28</f>
        <v>161600</v>
      </c>
      <c r="J29" s="50"/>
    </row>
    <row r="30" spans="2:10" x14ac:dyDescent="0.2">
      <c r="B30" s="49"/>
      <c r="C30" s="51"/>
      <c r="D30" s="51"/>
      <c r="E30" s="51"/>
      <c r="F30" s="51"/>
      <c r="H30" s="64"/>
      <c r="I30" s="63"/>
      <c r="J30" s="50"/>
    </row>
    <row r="31" spans="2:10" ht="13.5" thickBot="1" x14ac:dyDescent="0.25">
      <c r="B31" s="49"/>
      <c r="C31" s="51" t="s">
        <v>105</v>
      </c>
      <c r="D31" s="51"/>
      <c r="H31" s="65">
        <f>H24+H27+H29</f>
        <v>13</v>
      </c>
      <c r="I31" s="66">
        <f>I24+I27+I29</f>
        <v>24588323</v>
      </c>
      <c r="J31" s="50"/>
    </row>
    <row r="32" spans="2:10" ht="13.5" thickTop="1" x14ac:dyDescent="0.2">
      <c r="B32" s="49"/>
      <c r="C32" s="51"/>
      <c r="D32" s="51"/>
      <c r="H32" s="67"/>
      <c r="I32" s="59"/>
      <c r="J32" s="50"/>
    </row>
    <row r="33" spans="2:10" x14ac:dyDescent="0.2">
      <c r="B33" s="49"/>
      <c r="G33" s="67"/>
      <c r="H33" s="67"/>
      <c r="I33" s="67"/>
      <c r="J33" s="50"/>
    </row>
    <row r="34" spans="2:10" x14ac:dyDescent="0.2">
      <c r="B34" s="49"/>
      <c r="G34" s="67"/>
      <c r="H34" s="67"/>
      <c r="I34" s="67"/>
      <c r="J34" s="50"/>
    </row>
    <row r="35" spans="2:10" x14ac:dyDescent="0.2">
      <c r="B35" s="49"/>
      <c r="G35" s="67"/>
      <c r="H35" s="67"/>
      <c r="I35" s="67"/>
      <c r="J35" s="50"/>
    </row>
    <row r="36" spans="2:10" ht="13.5" thickBot="1" x14ac:dyDescent="0.25">
      <c r="B36" s="49"/>
      <c r="C36" s="68" t="s">
        <v>106</v>
      </c>
      <c r="D36" s="68"/>
      <c r="G36" s="69" t="s">
        <v>107</v>
      </c>
      <c r="H36" s="68"/>
      <c r="I36" s="67"/>
      <c r="J36" s="50"/>
    </row>
    <row r="37" spans="2:10" ht="4.5" customHeight="1" x14ac:dyDescent="0.2">
      <c r="B37" s="49"/>
      <c r="C37" s="67"/>
      <c r="D37" s="67"/>
      <c r="G37" s="67"/>
      <c r="H37" s="67"/>
      <c r="I37" s="67"/>
      <c r="J37" s="50"/>
    </row>
    <row r="38" spans="2:10" x14ac:dyDescent="0.2">
      <c r="B38" s="49"/>
      <c r="C38" s="51" t="s">
        <v>108</v>
      </c>
      <c r="G38" s="70" t="s">
        <v>109</v>
      </c>
      <c r="H38" s="67"/>
      <c r="I38" s="67"/>
      <c r="J38" s="50"/>
    </row>
    <row r="39" spans="2:10" x14ac:dyDescent="0.2">
      <c r="B39" s="49"/>
      <c r="G39" s="67"/>
      <c r="H39" s="67"/>
      <c r="I39" s="67"/>
      <c r="J39" s="50"/>
    </row>
    <row r="40" spans="2:10" ht="18.75" customHeight="1" thickBot="1" x14ac:dyDescent="0.25">
      <c r="B40" s="71"/>
      <c r="C40" s="72"/>
      <c r="D40" s="72"/>
      <c r="E40" s="72"/>
      <c r="F40" s="72"/>
      <c r="G40" s="68"/>
      <c r="H40" s="68"/>
      <c r="I40" s="68"/>
      <c r="J40" s="73"/>
    </row>
  </sheetData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I24" sqref="I24"/>
    </sheetView>
  </sheetViews>
  <sheetFormatPr baseColWidth="10" defaultRowHeight="12.75" x14ac:dyDescent="0.2"/>
  <cols>
    <col min="1" max="1" width="4.42578125" style="30" customWidth="1"/>
    <col min="2" max="2" width="11.42578125" style="30"/>
    <col min="3" max="3" width="18.7109375" style="30" customWidth="1"/>
    <col min="4" max="4" width="18.28515625" style="30" customWidth="1"/>
    <col min="5" max="5" width="9.140625" style="30" customWidth="1"/>
    <col min="6" max="8" width="11.42578125" style="30"/>
    <col min="9" max="9" width="19.85546875" style="30" customWidth="1"/>
    <col min="10" max="10" width="15.85546875" style="30" customWidth="1"/>
    <col min="11" max="11" width="7.140625" style="30" customWidth="1"/>
    <col min="12" max="215" width="11.42578125" style="30"/>
    <col min="216" max="216" width="4.42578125" style="30" customWidth="1"/>
    <col min="217" max="217" width="11.42578125" style="30"/>
    <col min="218" max="218" width="17.5703125" style="30" customWidth="1"/>
    <col min="219" max="219" width="11.5703125" style="30" customWidth="1"/>
    <col min="220" max="223" width="11.42578125" style="30"/>
    <col min="224" max="224" width="22.5703125" style="30" customWidth="1"/>
    <col min="225" max="225" width="14" style="30" customWidth="1"/>
    <col min="226" max="226" width="1.7109375" style="30" customWidth="1"/>
    <col min="227" max="471" width="11.42578125" style="30"/>
    <col min="472" max="472" width="4.42578125" style="30" customWidth="1"/>
    <col min="473" max="473" width="11.42578125" style="30"/>
    <col min="474" max="474" width="17.5703125" style="30" customWidth="1"/>
    <col min="475" max="475" width="11.5703125" style="30" customWidth="1"/>
    <col min="476" max="479" width="11.42578125" style="30"/>
    <col min="480" max="480" width="22.5703125" style="30" customWidth="1"/>
    <col min="481" max="481" width="14" style="30" customWidth="1"/>
    <col min="482" max="482" width="1.7109375" style="30" customWidth="1"/>
    <col min="483" max="727" width="11.42578125" style="30"/>
    <col min="728" max="728" width="4.42578125" style="30" customWidth="1"/>
    <col min="729" max="729" width="11.42578125" style="30"/>
    <col min="730" max="730" width="17.5703125" style="30" customWidth="1"/>
    <col min="731" max="731" width="11.5703125" style="30" customWidth="1"/>
    <col min="732" max="735" width="11.42578125" style="30"/>
    <col min="736" max="736" width="22.5703125" style="30" customWidth="1"/>
    <col min="737" max="737" width="14" style="30" customWidth="1"/>
    <col min="738" max="738" width="1.7109375" style="30" customWidth="1"/>
    <col min="739" max="983" width="11.42578125" style="30"/>
    <col min="984" max="984" width="4.42578125" style="30" customWidth="1"/>
    <col min="985" max="985" width="11.42578125" style="30"/>
    <col min="986" max="986" width="17.5703125" style="30" customWidth="1"/>
    <col min="987" max="987" width="11.5703125" style="30" customWidth="1"/>
    <col min="988" max="991" width="11.42578125" style="30"/>
    <col min="992" max="992" width="22.5703125" style="30" customWidth="1"/>
    <col min="993" max="993" width="14" style="30" customWidth="1"/>
    <col min="994" max="994" width="1.7109375" style="30" customWidth="1"/>
    <col min="995" max="1239" width="11.42578125" style="30"/>
    <col min="1240" max="1240" width="4.42578125" style="30" customWidth="1"/>
    <col min="1241" max="1241" width="11.42578125" style="30"/>
    <col min="1242" max="1242" width="17.5703125" style="30" customWidth="1"/>
    <col min="1243" max="1243" width="11.5703125" style="30" customWidth="1"/>
    <col min="1244" max="1247" width="11.42578125" style="30"/>
    <col min="1248" max="1248" width="22.5703125" style="30" customWidth="1"/>
    <col min="1249" max="1249" width="14" style="30" customWidth="1"/>
    <col min="1250" max="1250" width="1.7109375" style="30" customWidth="1"/>
    <col min="1251" max="1495" width="11.42578125" style="30"/>
    <col min="1496" max="1496" width="4.42578125" style="30" customWidth="1"/>
    <col min="1497" max="1497" width="11.42578125" style="30"/>
    <col min="1498" max="1498" width="17.5703125" style="30" customWidth="1"/>
    <col min="1499" max="1499" width="11.5703125" style="30" customWidth="1"/>
    <col min="1500" max="1503" width="11.42578125" style="30"/>
    <col min="1504" max="1504" width="22.5703125" style="30" customWidth="1"/>
    <col min="1505" max="1505" width="14" style="30" customWidth="1"/>
    <col min="1506" max="1506" width="1.7109375" style="30" customWidth="1"/>
    <col min="1507" max="1751" width="11.42578125" style="30"/>
    <col min="1752" max="1752" width="4.42578125" style="30" customWidth="1"/>
    <col min="1753" max="1753" width="11.42578125" style="30"/>
    <col min="1754" max="1754" width="17.5703125" style="30" customWidth="1"/>
    <col min="1755" max="1755" width="11.5703125" style="30" customWidth="1"/>
    <col min="1756" max="1759" width="11.42578125" style="30"/>
    <col min="1760" max="1760" width="22.5703125" style="30" customWidth="1"/>
    <col min="1761" max="1761" width="14" style="30" customWidth="1"/>
    <col min="1762" max="1762" width="1.7109375" style="30" customWidth="1"/>
    <col min="1763" max="2007" width="11.42578125" style="30"/>
    <col min="2008" max="2008" width="4.42578125" style="30" customWidth="1"/>
    <col min="2009" max="2009" width="11.42578125" style="30"/>
    <col min="2010" max="2010" width="17.5703125" style="30" customWidth="1"/>
    <col min="2011" max="2011" width="11.5703125" style="30" customWidth="1"/>
    <col min="2012" max="2015" width="11.42578125" style="30"/>
    <col min="2016" max="2016" width="22.5703125" style="30" customWidth="1"/>
    <col min="2017" max="2017" width="14" style="30" customWidth="1"/>
    <col min="2018" max="2018" width="1.7109375" style="30" customWidth="1"/>
    <col min="2019" max="2263" width="11.42578125" style="30"/>
    <col min="2264" max="2264" width="4.42578125" style="30" customWidth="1"/>
    <col min="2265" max="2265" width="11.42578125" style="30"/>
    <col min="2266" max="2266" width="17.5703125" style="30" customWidth="1"/>
    <col min="2267" max="2267" width="11.5703125" style="30" customWidth="1"/>
    <col min="2268" max="2271" width="11.42578125" style="30"/>
    <col min="2272" max="2272" width="22.5703125" style="30" customWidth="1"/>
    <col min="2273" max="2273" width="14" style="30" customWidth="1"/>
    <col min="2274" max="2274" width="1.7109375" style="30" customWidth="1"/>
    <col min="2275" max="2519" width="11.42578125" style="30"/>
    <col min="2520" max="2520" width="4.42578125" style="30" customWidth="1"/>
    <col min="2521" max="2521" width="11.42578125" style="30"/>
    <col min="2522" max="2522" width="17.5703125" style="30" customWidth="1"/>
    <col min="2523" max="2523" width="11.5703125" style="30" customWidth="1"/>
    <col min="2524" max="2527" width="11.42578125" style="30"/>
    <col min="2528" max="2528" width="22.5703125" style="30" customWidth="1"/>
    <col min="2529" max="2529" width="14" style="30" customWidth="1"/>
    <col min="2530" max="2530" width="1.7109375" style="30" customWidth="1"/>
    <col min="2531" max="2775" width="11.42578125" style="30"/>
    <col min="2776" max="2776" width="4.42578125" style="30" customWidth="1"/>
    <col min="2777" max="2777" width="11.42578125" style="30"/>
    <col min="2778" max="2778" width="17.5703125" style="30" customWidth="1"/>
    <col min="2779" max="2779" width="11.5703125" style="30" customWidth="1"/>
    <col min="2780" max="2783" width="11.42578125" style="30"/>
    <col min="2784" max="2784" width="22.5703125" style="30" customWidth="1"/>
    <col min="2785" max="2785" width="14" style="30" customWidth="1"/>
    <col min="2786" max="2786" width="1.7109375" style="30" customWidth="1"/>
    <col min="2787" max="3031" width="11.42578125" style="30"/>
    <col min="3032" max="3032" width="4.42578125" style="30" customWidth="1"/>
    <col min="3033" max="3033" width="11.42578125" style="30"/>
    <col min="3034" max="3034" width="17.5703125" style="30" customWidth="1"/>
    <col min="3035" max="3035" width="11.5703125" style="30" customWidth="1"/>
    <col min="3036" max="3039" width="11.42578125" style="30"/>
    <col min="3040" max="3040" width="22.5703125" style="30" customWidth="1"/>
    <col min="3041" max="3041" width="14" style="30" customWidth="1"/>
    <col min="3042" max="3042" width="1.7109375" style="30" customWidth="1"/>
    <col min="3043" max="3287" width="11.42578125" style="30"/>
    <col min="3288" max="3288" width="4.42578125" style="30" customWidth="1"/>
    <col min="3289" max="3289" width="11.42578125" style="30"/>
    <col min="3290" max="3290" width="17.5703125" style="30" customWidth="1"/>
    <col min="3291" max="3291" width="11.5703125" style="30" customWidth="1"/>
    <col min="3292" max="3295" width="11.42578125" style="30"/>
    <col min="3296" max="3296" width="22.5703125" style="30" customWidth="1"/>
    <col min="3297" max="3297" width="14" style="30" customWidth="1"/>
    <col min="3298" max="3298" width="1.7109375" style="30" customWidth="1"/>
    <col min="3299" max="3543" width="11.42578125" style="30"/>
    <col min="3544" max="3544" width="4.42578125" style="30" customWidth="1"/>
    <col min="3545" max="3545" width="11.42578125" style="30"/>
    <col min="3546" max="3546" width="17.5703125" style="30" customWidth="1"/>
    <col min="3547" max="3547" width="11.5703125" style="30" customWidth="1"/>
    <col min="3548" max="3551" width="11.42578125" style="30"/>
    <col min="3552" max="3552" width="22.5703125" style="30" customWidth="1"/>
    <col min="3553" max="3553" width="14" style="30" customWidth="1"/>
    <col min="3554" max="3554" width="1.7109375" style="30" customWidth="1"/>
    <col min="3555" max="3799" width="11.42578125" style="30"/>
    <col min="3800" max="3800" width="4.42578125" style="30" customWidth="1"/>
    <col min="3801" max="3801" width="11.42578125" style="30"/>
    <col min="3802" max="3802" width="17.5703125" style="30" customWidth="1"/>
    <col min="3803" max="3803" width="11.5703125" style="30" customWidth="1"/>
    <col min="3804" max="3807" width="11.42578125" style="30"/>
    <col min="3808" max="3808" width="22.5703125" style="30" customWidth="1"/>
    <col min="3809" max="3809" width="14" style="30" customWidth="1"/>
    <col min="3810" max="3810" width="1.7109375" style="30" customWidth="1"/>
    <col min="3811" max="4055" width="11.42578125" style="30"/>
    <col min="4056" max="4056" width="4.42578125" style="30" customWidth="1"/>
    <col min="4057" max="4057" width="11.42578125" style="30"/>
    <col min="4058" max="4058" width="17.5703125" style="30" customWidth="1"/>
    <col min="4059" max="4059" width="11.5703125" style="30" customWidth="1"/>
    <col min="4060" max="4063" width="11.42578125" style="30"/>
    <col min="4064" max="4064" width="22.5703125" style="30" customWidth="1"/>
    <col min="4065" max="4065" width="14" style="30" customWidth="1"/>
    <col min="4066" max="4066" width="1.7109375" style="30" customWidth="1"/>
    <col min="4067" max="4311" width="11.42578125" style="30"/>
    <col min="4312" max="4312" width="4.42578125" style="30" customWidth="1"/>
    <col min="4313" max="4313" width="11.42578125" style="30"/>
    <col min="4314" max="4314" width="17.5703125" style="30" customWidth="1"/>
    <col min="4315" max="4315" width="11.5703125" style="30" customWidth="1"/>
    <col min="4316" max="4319" width="11.42578125" style="30"/>
    <col min="4320" max="4320" width="22.5703125" style="30" customWidth="1"/>
    <col min="4321" max="4321" width="14" style="30" customWidth="1"/>
    <col min="4322" max="4322" width="1.7109375" style="30" customWidth="1"/>
    <col min="4323" max="4567" width="11.42578125" style="30"/>
    <col min="4568" max="4568" width="4.42578125" style="30" customWidth="1"/>
    <col min="4569" max="4569" width="11.42578125" style="30"/>
    <col min="4570" max="4570" width="17.5703125" style="30" customWidth="1"/>
    <col min="4571" max="4571" width="11.5703125" style="30" customWidth="1"/>
    <col min="4572" max="4575" width="11.42578125" style="30"/>
    <col min="4576" max="4576" width="22.5703125" style="30" customWidth="1"/>
    <col min="4577" max="4577" width="14" style="30" customWidth="1"/>
    <col min="4578" max="4578" width="1.7109375" style="30" customWidth="1"/>
    <col min="4579" max="4823" width="11.42578125" style="30"/>
    <col min="4824" max="4824" width="4.42578125" style="30" customWidth="1"/>
    <col min="4825" max="4825" width="11.42578125" style="30"/>
    <col min="4826" max="4826" width="17.5703125" style="30" customWidth="1"/>
    <col min="4827" max="4827" width="11.5703125" style="30" customWidth="1"/>
    <col min="4828" max="4831" width="11.42578125" style="30"/>
    <col min="4832" max="4832" width="22.5703125" style="30" customWidth="1"/>
    <col min="4833" max="4833" width="14" style="30" customWidth="1"/>
    <col min="4834" max="4834" width="1.7109375" style="30" customWidth="1"/>
    <col min="4835" max="5079" width="11.42578125" style="30"/>
    <col min="5080" max="5080" width="4.42578125" style="30" customWidth="1"/>
    <col min="5081" max="5081" width="11.42578125" style="30"/>
    <col min="5082" max="5082" width="17.5703125" style="30" customWidth="1"/>
    <col min="5083" max="5083" width="11.5703125" style="30" customWidth="1"/>
    <col min="5084" max="5087" width="11.42578125" style="30"/>
    <col min="5088" max="5088" width="22.5703125" style="30" customWidth="1"/>
    <col min="5089" max="5089" width="14" style="30" customWidth="1"/>
    <col min="5090" max="5090" width="1.7109375" style="30" customWidth="1"/>
    <col min="5091" max="5335" width="11.42578125" style="30"/>
    <col min="5336" max="5336" width="4.42578125" style="30" customWidth="1"/>
    <col min="5337" max="5337" width="11.42578125" style="30"/>
    <col min="5338" max="5338" width="17.5703125" style="30" customWidth="1"/>
    <col min="5339" max="5339" width="11.5703125" style="30" customWidth="1"/>
    <col min="5340" max="5343" width="11.42578125" style="30"/>
    <col min="5344" max="5344" width="22.5703125" style="30" customWidth="1"/>
    <col min="5345" max="5345" width="14" style="30" customWidth="1"/>
    <col min="5346" max="5346" width="1.7109375" style="30" customWidth="1"/>
    <col min="5347" max="5591" width="11.42578125" style="30"/>
    <col min="5592" max="5592" width="4.42578125" style="30" customWidth="1"/>
    <col min="5593" max="5593" width="11.42578125" style="30"/>
    <col min="5594" max="5594" width="17.5703125" style="30" customWidth="1"/>
    <col min="5595" max="5595" width="11.5703125" style="30" customWidth="1"/>
    <col min="5596" max="5599" width="11.42578125" style="30"/>
    <col min="5600" max="5600" width="22.5703125" style="30" customWidth="1"/>
    <col min="5601" max="5601" width="14" style="30" customWidth="1"/>
    <col min="5602" max="5602" width="1.7109375" style="30" customWidth="1"/>
    <col min="5603" max="5847" width="11.42578125" style="30"/>
    <col min="5848" max="5848" width="4.42578125" style="30" customWidth="1"/>
    <col min="5849" max="5849" width="11.42578125" style="30"/>
    <col min="5850" max="5850" width="17.5703125" style="30" customWidth="1"/>
    <col min="5851" max="5851" width="11.5703125" style="30" customWidth="1"/>
    <col min="5852" max="5855" width="11.42578125" style="30"/>
    <col min="5856" max="5856" width="22.5703125" style="30" customWidth="1"/>
    <col min="5857" max="5857" width="14" style="30" customWidth="1"/>
    <col min="5858" max="5858" width="1.7109375" style="30" customWidth="1"/>
    <col min="5859" max="6103" width="11.42578125" style="30"/>
    <col min="6104" max="6104" width="4.42578125" style="30" customWidth="1"/>
    <col min="6105" max="6105" width="11.42578125" style="30"/>
    <col min="6106" max="6106" width="17.5703125" style="30" customWidth="1"/>
    <col min="6107" max="6107" width="11.5703125" style="30" customWidth="1"/>
    <col min="6108" max="6111" width="11.42578125" style="30"/>
    <col min="6112" max="6112" width="22.5703125" style="30" customWidth="1"/>
    <col min="6113" max="6113" width="14" style="30" customWidth="1"/>
    <col min="6114" max="6114" width="1.7109375" style="30" customWidth="1"/>
    <col min="6115" max="6359" width="11.42578125" style="30"/>
    <col min="6360" max="6360" width="4.42578125" style="30" customWidth="1"/>
    <col min="6361" max="6361" width="11.42578125" style="30"/>
    <col min="6362" max="6362" width="17.5703125" style="30" customWidth="1"/>
    <col min="6363" max="6363" width="11.5703125" style="30" customWidth="1"/>
    <col min="6364" max="6367" width="11.42578125" style="30"/>
    <col min="6368" max="6368" width="22.5703125" style="30" customWidth="1"/>
    <col min="6369" max="6369" width="14" style="30" customWidth="1"/>
    <col min="6370" max="6370" width="1.7109375" style="30" customWidth="1"/>
    <col min="6371" max="6615" width="11.42578125" style="30"/>
    <col min="6616" max="6616" width="4.42578125" style="30" customWidth="1"/>
    <col min="6617" max="6617" width="11.42578125" style="30"/>
    <col min="6618" max="6618" width="17.5703125" style="30" customWidth="1"/>
    <col min="6619" max="6619" width="11.5703125" style="30" customWidth="1"/>
    <col min="6620" max="6623" width="11.42578125" style="30"/>
    <col min="6624" max="6624" width="22.5703125" style="30" customWidth="1"/>
    <col min="6625" max="6625" width="14" style="30" customWidth="1"/>
    <col min="6626" max="6626" width="1.7109375" style="30" customWidth="1"/>
    <col min="6627" max="6871" width="11.42578125" style="30"/>
    <col min="6872" max="6872" width="4.42578125" style="30" customWidth="1"/>
    <col min="6873" max="6873" width="11.42578125" style="30"/>
    <col min="6874" max="6874" width="17.5703125" style="30" customWidth="1"/>
    <col min="6875" max="6875" width="11.5703125" style="30" customWidth="1"/>
    <col min="6876" max="6879" width="11.42578125" style="30"/>
    <col min="6880" max="6880" width="22.5703125" style="30" customWidth="1"/>
    <col min="6881" max="6881" width="14" style="30" customWidth="1"/>
    <col min="6882" max="6882" width="1.7109375" style="30" customWidth="1"/>
    <col min="6883" max="7127" width="11.42578125" style="30"/>
    <col min="7128" max="7128" width="4.42578125" style="30" customWidth="1"/>
    <col min="7129" max="7129" width="11.42578125" style="30"/>
    <col min="7130" max="7130" width="17.5703125" style="30" customWidth="1"/>
    <col min="7131" max="7131" width="11.5703125" style="30" customWidth="1"/>
    <col min="7132" max="7135" width="11.42578125" style="30"/>
    <col min="7136" max="7136" width="22.5703125" style="30" customWidth="1"/>
    <col min="7137" max="7137" width="14" style="30" customWidth="1"/>
    <col min="7138" max="7138" width="1.7109375" style="30" customWidth="1"/>
    <col min="7139" max="7383" width="11.42578125" style="30"/>
    <col min="7384" max="7384" width="4.42578125" style="30" customWidth="1"/>
    <col min="7385" max="7385" width="11.42578125" style="30"/>
    <col min="7386" max="7386" width="17.5703125" style="30" customWidth="1"/>
    <col min="7387" max="7387" width="11.5703125" style="30" customWidth="1"/>
    <col min="7388" max="7391" width="11.42578125" style="30"/>
    <col min="7392" max="7392" width="22.5703125" style="30" customWidth="1"/>
    <col min="7393" max="7393" width="14" style="30" customWidth="1"/>
    <col min="7394" max="7394" width="1.7109375" style="30" customWidth="1"/>
    <col min="7395" max="7639" width="11.42578125" style="30"/>
    <col min="7640" max="7640" width="4.42578125" style="30" customWidth="1"/>
    <col min="7641" max="7641" width="11.42578125" style="30"/>
    <col min="7642" max="7642" width="17.5703125" style="30" customWidth="1"/>
    <col min="7643" max="7643" width="11.5703125" style="30" customWidth="1"/>
    <col min="7644" max="7647" width="11.42578125" style="30"/>
    <col min="7648" max="7648" width="22.5703125" style="30" customWidth="1"/>
    <col min="7649" max="7649" width="14" style="30" customWidth="1"/>
    <col min="7650" max="7650" width="1.7109375" style="30" customWidth="1"/>
    <col min="7651" max="7895" width="11.42578125" style="30"/>
    <col min="7896" max="7896" width="4.42578125" style="30" customWidth="1"/>
    <col min="7897" max="7897" width="11.42578125" style="30"/>
    <col min="7898" max="7898" width="17.5703125" style="30" customWidth="1"/>
    <col min="7899" max="7899" width="11.5703125" style="30" customWidth="1"/>
    <col min="7900" max="7903" width="11.42578125" style="30"/>
    <col min="7904" max="7904" width="22.5703125" style="30" customWidth="1"/>
    <col min="7905" max="7905" width="14" style="30" customWidth="1"/>
    <col min="7906" max="7906" width="1.7109375" style="30" customWidth="1"/>
    <col min="7907" max="8151" width="11.42578125" style="30"/>
    <col min="8152" max="8152" width="4.42578125" style="30" customWidth="1"/>
    <col min="8153" max="8153" width="11.42578125" style="30"/>
    <col min="8154" max="8154" width="17.5703125" style="30" customWidth="1"/>
    <col min="8155" max="8155" width="11.5703125" style="30" customWidth="1"/>
    <col min="8156" max="8159" width="11.42578125" style="30"/>
    <col min="8160" max="8160" width="22.5703125" style="30" customWidth="1"/>
    <col min="8161" max="8161" width="14" style="30" customWidth="1"/>
    <col min="8162" max="8162" width="1.7109375" style="30" customWidth="1"/>
    <col min="8163" max="8407" width="11.42578125" style="30"/>
    <col min="8408" max="8408" width="4.42578125" style="30" customWidth="1"/>
    <col min="8409" max="8409" width="11.42578125" style="30"/>
    <col min="8410" max="8410" width="17.5703125" style="30" customWidth="1"/>
    <col min="8411" max="8411" width="11.5703125" style="30" customWidth="1"/>
    <col min="8412" max="8415" width="11.42578125" style="30"/>
    <col min="8416" max="8416" width="22.5703125" style="30" customWidth="1"/>
    <col min="8417" max="8417" width="14" style="30" customWidth="1"/>
    <col min="8418" max="8418" width="1.7109375" style="30" customWidth="1"/>
    <col min="8419" max="8663" width="11.42578125" style="30"/>
    <col min="8664" max="8664" width="4.42578125" style="30" customWidth="1"/>
    <col min="8665" max="8665" width="11.42578125" style="30"/>
    <col min="8666" max="8666" width="17.5703125" style="30" customWidth="1"/>
    <col min="8667" max="8667" width="11.5703125" style="30" customWidth="1"/>
    <col min="8668" max="8671" width="11.42578125" style="30"/>
    <col min="8672" max="8672" width="22.5703125" style="30" customWidth="1"/>
    <col min="8673" max="8673" width="14" style="30" customWidth="1"/>
    <col min="8674" max="8674" width="1.7109375" style="30" customWidth="1"/>
    <col min="8675" max="8919" width="11.42578125" style="30"/>
    <col min="8920" max="8920" width="4.42578125" style="30" customWidth="1"/>
    <col min="8921" max="8921" width="11.42578125" style="30"/>
    <col min="8922" max="8922" width="17.5703125" style="30" customWidth="1"/>
    <col min="8923" max="8923" width="11.5703125" style="30" customWidth="1"/>
    <col min="8924" max="8927" width="11.42578125" style="30"/>
    <col min="8928" max="8928" width="22.5703125" style="30" customWidth="1"/>
    <col min="8929" max="8929" width="14" style="30" customWidth="1"/>
    <col min="8930" max="8930" width="1.7109375" style="30" customWidth="1"/>
    <col min="8931" max="9175" width="11.42578125" style="30"/>
    <col min="9176" max="9176" width="4.42578125" style="30" customWidth="1"/>
    <col min="9177" max="9177" width="11.42578125" style="30"/>
    <col min="9178" max="9178" width="17.5703125" style="30" customWidth="1"/>
    <col min="9179" max="9179" width="11.5703125" style="30" customWidth="1"/>
    <col min="9180" max="9183" width="11.42578125" style="30"/>
    <col min="9184" max="9184" width="22.5703125" style="30" customWidth="1"/>
    <col min="9185" max="9185" width="14" style="30" customWidth="1"/>
    <col min="9186" max="9186" width="1.7109375" style="30" customWidth="1"/>
    <col min="9187" max="9431" width="11.42578125" style="30"/>
    <col min="9432" max="9432" width="4.42578125" style="30" customWidth="1"/>
    <col min="9433" max="9433" width="11.42578125" style="30"/>
    <col min="9434" max="9434" width="17.5703125" style="30" customWidth="1"/>
    <col min="9435" max="9435" width="11.5703125" style="30" customWidth="1"/>
    <col min="9436" max="9439" width="11.42578125" style="30"/>
    <col min="9440" max="9440" width="22.5703125" style="30" customWidth="1"/>
    <col min="9441" max="9441" width="14" style="30" customWidth="1"/>
    <col min="9442" max="9442" width="1.7109375" style="30" customWidth="1"/>
    <col min="9443" max="9687" width="11.42578125" style="30"/>
    <col min="9688" max="9688" width="4.42578125" style="30" customWidth="1"/>
    <col min="9689" max="9689" width="11.42578125" style="30"/>
    <col min="9690" max="9690" width="17.5703125" style="30" customWidth="1"/>
    <col min="9691" max="9691" width="11.5703125" style="30" customWidth="1"/>
    <col min="9692" max="9695" width="11.42578125" style="30"/>
    <col min="9696" max="9696" width="22.5703125" style="30" customWidth="1"/>
    <col min="9697" max="9697" width="14" style="30" customWidth="1"/>
    <col min="9698" max="9698" width="1.7109375" style="30" customWidth="1"/>
    <col min="9699" max="9943" width="11.42578125" style="30"/>
    <col min="9944" max="9944" width="4.42578125" style="30" customWidth="1"/>
    <col min="9945" max="9945" width="11.42578125" style="30"/>
    <col min="9946" max="9946" width="17.5703125" style="30" customWidth="1"/>
    <col min="9947" max="9947" width="11.5703125" style="30" customWidth="1"/>
    <col min="9948" max="9951" width="11.42578125" style="30"/>
    <col min="9952" max="9952" width="22.5703125" style="30" customWidth="1"/>
    <col min="9953" max="9953" width="14" style="30" customWidth="1"/>
    <col min="9954" max="9954" width="1.7109375" style="30" customWidth="1"/>
    <col min="9955" max="10199" width="11.42578125" style="30"/>
    <col min="10200" max="10200" width="4.42578125" style="30" customWidth="1"/>
    <col min="10201" max="10201" width="11.42578125" style="30"/>
    <col min="10202" max="10202" width="17.5703125" style="30" customWidth="1"/>
    <col min="10203" max="10203" width="11.5703125" style="30" customWidth="1"/>
    <col min="10204" max="10207" width="11.42578125" style="30"/>
    <col min="10208" max="10208" width="22.5703125" style="30" customWidth="1"/>
    <col min="10209" max="10209" width="14" style="30" customWidth="1"/>
    <col min="10210" max="10210" width="1.7109375" style="30" customWidth="1"/>
    <col min="10211" max="10455" width="11.42578125" style="30"/>
    <col min="10456" max="10456" width="4.42578125" style="30" customWidth="1"/>
    <col min="10457" max="10457" width="11.42578125" style="30"/>
    <col min="10458" max="10458" width="17.5703125" style="30" customWidth="1"/>
    <col min="10459" max="10459" width="11.5703125" style="30" customWidth="1"/>
    <col min="10460" max="10463" width="11.42578125" style="30"/>
    <col min="10464" max="10464" width="22.5703125" style="30" customWidth="1"/>
    <col min="10465" max="10465" width="14" style="30" customWidth="1"/>
    <col min="10466" max="10466" width="1.7109375" style="30" customWidth="1"/>
    <col min="10467" max="10711" width="11.42578125" style="30"/>
    <col min="10712" max="10712" width="4.42578125" style="30" customWidth="1"/>
    <col min="10713" max="10713" width="11.42578125" style="30"/>
    <col min="10714" max="10714" width="17.5703125" style="30" customWidth="1"/>
    <col min="10715" max="10715" width="11.5703125" style="30" customWidth="1"/>
    <col min="10716" max="10719" width="11.42578125" style="30"/>
    <col min="10720" max="10720" width="22.5703125" style="30" customWidth="1"/>
    <col min="10721" max="10721" width="14" style="30" customWidth="1"/>
    <col min="10722" max="10722" width="1.7109375" style="30" customWidth="1"/>
    <col min="10723" max="10967" width="11.42578125" style="30"/>
    <col min="10968" max="10968" width="4.42578125" style="30" customWidth="1"/>
    <col min="10969" max="10969" width="11.42578125" style="30"/>
    <col min="10970" max="10970" width="17.5703125" style="30" customWidth="1"/>
    <col min="10971" max="10971" width="11.5703125" style="30" customWidth="1"/>
    <col min="10972" max="10975" width="11.42578125" style="30"/>
    <col min="10976" max="10976" width="22.5703125" style="30" customWidth="1"/>
    <col min="10977" max="10977" width="14" style="30" customWidth="1"/>
    <col min="10978" max="10978" width="1.7109375" style="30" customWidth="1"/>
    <col min="10979" max="11223" width="11.42578125" style="30"/>
    <col min="11224" max="11224" width="4.42578125" style="30" customWidth="1"/>
    <col min="11225" max="11225" width="11.42578125" style="30"/>
    <col min="11226" max="11226" width="17.5703125" style="30" customWidth="1"/>
    <col min="11227" max="11227" width="11.5703125" style="30" customWidth="1"/>
    <col min="11228" max="11231" width="11.42578125" style="30"/>
    <col min="11232" max="11232" width="22.5703125" style="30" customWidth="1"/>
    <col min="11233" max="11233" width="14" style="30" customWidth="1"/>
    <col min="11234" max="11234" width="1.7109375" style="30" customWidth="1"/>
    <col min="11235" max="11479" width="11.42578125" style="30"/>
    <col min="11480" max="11480" width="4.42578125" style="30" customWidth="1"/>
    <col min="11481" max="11481" width="11.42578125" style="30"/>
    <col min="11482" max="11482" width="17.5703125" style="30" customWidth="1"/>
    <col min="11483" max="11483" width="11.5703125" style="30" customWidth="1"/>
    <col min="11484" max="11487" width="11.42578125" style="30"/>
    <col min="11488" max="11488" width="22.5703125" style="30" customWidth="1"/>
    <col min="11489" max="11489" width="14" style="30" customWidth="1"/>
    <col min="11490" max="11490" width="1.7109375" style="30" customWidth="1"/>
    <col min="11491" max="11735" width="11.42578125" style="30"/>
    <col min="11736" max="11736" width="4.42578125" style="30" customWidth="1"/>
    <col min="11737" max="11737" width="11.42578125" style="30"/>
    <col min="11738" max="11738" width="17.5703125" style="30" customWidth="1"/>
    <col min="11739" max="11739" width="11.5703125" style="30" customWidth="1"/>
    <col min="11740" max="11743" width="11.42578125" style="30"/>
    <col min="11744" max="11744" width="22.5703125" style="30" customWidth="1"/>
    <col min="11745" max="11745" width="14" style="30" customWidth="1"/>
    <col min="11746" max="11746" width="1.7109375" style="30" customWidth="1"/>
    <col min="11747" max="11991" width="11.42578125" style="30"/>
    <col min="11992" max="11992" width="4.42578125" style="30" customWidth="1"/>
    <col min="11993" max="11993" width="11.42578125" style="30"/>
    <col min="11994" max="11994" width="17.5703125" style="30" customWidth="1"/>
    <col min="11995" max="11995" width="11.5703125" style="30" customWidth="1"/>
    <col min="11996" max="11999" width="11.42578125" style="30"/>
    <col min="12000" max="12000" width="22.5703125" style="30" customWidth="1"/>
    <col min="12001" max="12001" width="14" style="30" customWidth="1"/>
    <col min="12002" max="12002" width="1.7109375" style="30" customWidth="1"/>
    <col min="12003" max="12247" width="11.42578125" style="30"/>
    <col min="12248" max="12248" width="4.42578125" style="30" customWidth="1"/>
    <col min="12249" max="12249" width="11.42578125" style="30"/>
    <col min="12250" max="12250" width="17.5703125" style="30" customWidth="1"/>
    <col min="12251" max="12251" width="11.5703125" style="30" customWidth="1"/>
    <col min="12252" max="12255" width="11.42578125" style="30"/>
    <col min="12256" max="12256" width="22.5703125" style="30" customWidth="1"/>
    <col min="12257" max="12257" width="14" style="30" customWidth="1"/>
    <col min="12258" max="12258" width="1.7109375" style="30" customWidth="1"/>
    <col min="12259" max="12503" width="11.42578125" style="30"/>
    <col min="12504" max="12504" width="4.42578125" style="30" customWidth="1"/>
    <col min="12505" max="12505" width="11.42578125" style="30"/>
    <col min="12506" max="12506" width="17.5703125" style="30" customWidth="1"/>
    <col min="12507" max="12507" width="11.5703125" style="30" customWidth="1"/>
    <col min="12508" max="12511" width="11.42578125" style="30"/>
    <col min="12512" max="12512" width="22.5703125" style="30" customWidth="1"/>
    <col min="12513" max="12513" width="14" style="30" customWidth="1"/>
    <col min="12514" max="12514" width="1.7109375" style="30" customWidth="1"/>
    <col min="12515" max="12759" width="11.42578125" style="30"/>
    <col min="12760" max="12760" width="4.42578125" style="30" customWidth="1"/>
    <col min="12761" max="12761" width="11.42578125" style="30"/>
    <col min="12762" max="12762" width="17.5703125" style="30" customWidth="1"/>
    <col min="12763" max="12763" width="11.5703125" style="30" customWidth="1"/>
    <col min="12764" max="12767" width="11.42578125" style="30"/>
    <col min="12768" max="12768" width="22.5703125" style="30" customWidth="1"/>
    <col min="12769" max="12769" width="14" style="30" customWidth="1"/>
    <col min="12770" max="12770" width="1.7109375" style="30" customWidth="1"/>
    <col min="12771" max="13015" width="11.42578125" style="30"/>
    <col min="13016" max="13016" width="4.42578125" style="30" customWidth="1"/>
    <col min="13017" max="13017" width="11.42578125" style="30"/>
    <col min="13018" max="13018" width="17.5703125" style="30" customWidth="1"/>
    <col min="13019" max="13019" width="11.5703125" style="30" customWidth="1"/>
    <col min="13020" max="13023" width="11.42578125" style="30"/>
    <col min="13024" max="13024" width="22.5703125" style="30" customWidth="1"/>
    <col min="13025" max="13025" width="14" style="30" customWidth="1"/>
    <col min="13026" max="13026" width="1.7109375" style="30" customWidth="1"/>
    <col min="13027" max="13271" width="11.42578125" style="30"/>
    <col min="13272" max="13272" width="4.42578125" style="30" customWidth="1"/>
    <col min="13273" max="13273" width="11.42578125" style="30"/>
    <col min="13274" max="13274" width="17.5703125" style="30" customWidth="1"/>
    <col min="13275" max="13275" width="11.5703125" style="30" customWidth="1"/>
    <col min="13276" max="13279" width="11.42578125" style="30"/>
    <col min="13280" max="13280" width="22.5703125" style="30" customWidth="1"/>
    <col min="13281" max="13281" width="14" style="30" customWidth="1"/>
    <col min="13282" max="13282" width="1.7109375" style="30" customWidth="1"/>
    <col min="13283" max="13527" width="11.42578125" style="30"/>
    <col min="13528" max="13528" width="4.42578125" style="30" customWidth="1"/>
    <col min="13529" max="13529" width="11.42578125" style="30"/>
    <col min="13530" max="13530" width="17.5703125" style="30" customWidth="1"/>
    <col min="13531" max="13531" width="11.5703125" style="30" customWidth="1"/>
    <col min="13532" max="13535" width="11.42578125" style="30"/>
    <col min="13536" max="13536" width="22.5703125" style="30" customWidth="1"/>
    <col min="13537" max="13537" width="14" style="30" customWidth="1"/>
    <col min="13538" max="13538" width="1.7109375" style="30" customWidth="1"/>
    <col min="13539" max="13783" width="11.42578125" style="30"/>
    <col min="13784" max="13784" width="4.42578125" style="30" customWidth="1"/>
    <col min="13785" max="13785" width="11.42578125" style="30"/>
    <col min="13786" max="13786" width="17.5703125" style="30" customWidth="1"/>
    <col min="13787" max="13787" width="11.5703125" style="30" customWidth="1"/>
    <col min="13788" max="13791" width="11.42578125" style="30"/>
    <col min="13792" max="13792" width="22.5703125" style="30" customWidth="1"/>
    <col min="13793" max="13793" width="14" style="30" customWidth="1"/>
    <col min="13794" max="13794" width="1.7109375" style="30" customWidth="1"/>
    <col min="13795" max="14039" width="11.42578125" style="30"/>
    <col min="14040" max="14040" width="4.42578125" style="30" customWidth="1"/>
    <col min="14041" max="14041" width="11.42578125" style="30"/>
    <col min="14042" max="14042" width="17.5703125" style="30" customWidth="1"/>
    <col min="14043" max="14043" width="11.5703125" style="30" customWidth="1"/>
    <col min="14044" max="14047" width="11.42578125" style="30"/>
    <col min="14048" max="14048" width="22.5703125" style="30" customWidth="1"/>
    <col min="14049" max="14049" width="14" style="30" customWidth="1"/>
    <col min="14050" max="14050" width="1.7109375" style="30" customWidth="1"/>
    <col min="14051" max="14295" width="11.42578125" style="30"/>
    <col min="14296" max="14296" width="4.42578125" style="30" customWidth="1"/>
    <col min="14297" max="14297" width="11.42578125" style="30"/>
    <col min="14298" max="14298" width="17.5703125" style="30" customWidth="1"/>
    <col min="14299" max="14299" width="11.5703125" style="30" customWidth="1"/>
    <col min="14300" max="14303" width="11.42578125" style="30"/>
    <col min="14304" max="14304" width="22.5703125" style="30" customWidth="1"/>
    <col min="14305" max="14305" width="14" style="30" customWidth="1"/>
    <col min="14306" max="14306" width="1.7109375" style="30" customWidth="1"/>
    <col min="14307" max="14551" width="11.42578125" style="30"/>
    <col min="14552" max="14552" width="4.42578125" style="30" customWidth="1"/>
    <col min="14553" max="14553" width="11.42578125" style="30"/>
    <col min="14554" max="14554" width="17.5703125" style="30" customWidth="1"/>
    <col min="14555" max="14555" width="11.5703125" style="30" customWidth="1"/>
    <col min="14556" max="14559" width="11.42578125" style="30"/>
    <col min="14560" max="14560" width="22.5703125" style="30" customWidth="1"/>
    <col min="14561" max="14561" width="14" style="30" customWidth="1"/>
    <col min="14562" max="14562" width="1.7109375" style="30" customWidth="1"/>
    <col min="14563" max="14807" width="11.42578125" style="30"/>
    <col min="14808" max="14808" width="4.42578125" style="30" customWidth="1"/>
    <col min="14809" max="14809" width="11.42578125" style="30"/>
    <col min="14810" max="14810" width="17.5703125" style="30" customWidth="1"/>
    <col min="14811" max="14811" width="11.5703125" style="30" customWidth="1"/>
    <col min="14812" max="14815" width="11.42578125" style="30"/>
    <col min="14816" max="14816" width="22.5703125" style="30" customWidth="1"/>
    <col min="14817" max="14817" width="14" style="30" customWidth="1"/>
    <col min="14818" max="14818" width="1.7109375" style="30" customWidth="1"/>
    <col min="14819" max="15063" width="11.42578125" style="30"/>
    <col min="15064" max="15064" width="4.42578125" style="30" customWidth="1"/>
    <col min="15065" max="15065" width="11.42578125" style="30"/>
    <col min="15066" max="15066" width="17.5703125" style="30" customWidth="1"/>
    <col min="15067" max="15067" width="11.5703125" style="30" customWidth="1"/>
    <col min="15068" max="15071" width="11.42578125" style="30"/>
    <col min="15072" max="15072" width="22.5703125" style="30" customWidth="1"/>
    <col min="15073" max="15073" width="14" style="30" customWidth="1"/>
    <col min="15074" max="15074" width="1.7109375" style="30" customWidth="1"/>
    <col min="15075" max="15319" width="11.42578125" style="30"/>
    <col min="15320" max="15320" width="4.42578125" style="30" customWidth="1"/>
    <col min="15321" max="15321" width="11.42578125" style="30"/>
    <col min="15322" max="15322" width="17.5703125" style="30" customWidth="1"/>
    <col min="15323" max="15323" width="11.5703125" style="30" customWidth="1"/>
    <col min="15324" max="15327" width="11.42578125" style="30"/>
    <col min="15328" max="15328" width="22.5703125" style="30" customWidth="1"/>
    <col min="15329" max="15329" width="14" style="30" customWidth="1"/>
    <col min="15330" max="15330" width="1.7109375" style="30" customWidth="1"/>
    <col min="15331" max="15575" width="11.42578125" style="30"/>
    <col min="15576" max="15576" width="4.42578125" style="30" customWidth="1"/>
    <col min="15577" max="15577" width="11.42578125" style="30"/>
    <col min="15578" max="15578" width="17.5703125" style="30" customWidth="1"/>
    <col min="15579" max="15579" width="11.5703125" style="30" customWidth="1"/>
    <col min="15580" max="15583" width="11.42578125" style="30"/>
    <col min="15584" max="15584" width="22.5703125" style="30" customWidth="1"/>
    <col min="15585" max="15585" width="14" style="30" customWidth="1"/>
    <col min="15586" max="15586" width="1.7109375" style="30" customWidth="1"/>
    <col min="15587" max="15831" width="11.42578125" style="30"/>
    <col min="15832" max="15832" width="4.42578125" style="30" customWidth="1"/>
    <col min="15833" max="15833" width="11.42578125" style="30"/>
    <col min="15834" max="15834" width="17.5703125" style="30" customWidth="1"/>
    <col min="15835" max="15835" width="11.5703125" style="30" customWidth="1"/>
    <col min="15836" max="15839" width="11.42578125" style="30"/>
    <col min="15840" max="15840" width="22.5703125" style="30" customWidth="1"/>
    <col min="15841" max="15841" width="14" style="30" customWidth="1"/>
    <col min="15842" max="15842" width="1.7109375" style="30" customWidth="1"/>
    <col min="15843" max="16087" width="11.42578125" style="30"/>
    <col min="16088" max="16088" width="4.42578125" style="30" customWidth="1"/>
    <col min="16089" max="16089" width="11.42578125" style="30"/>
    <col min="16090" max="16090" width="17.5703125" style="30" customWidth="1"/>
    <col min="16091" max="16091" width="11.5703125" style="30" customWidth="1"/>
    <col min="16092" max="16095" width="11.42578125" style="30"/>
    <col min="16096" max="16096" width="22.5703125" style="30" customWidth="1"/>
    <col min="16097" max="16097" width="21.5703125" style="30" bestFit="1" customWidth="1"/>
    <col min="16098" max="16098" width="1.7109375" style="30" customWidth="1"/>
    <col min="16099" max="16384" width="11.42578125" style="30"/>
  </cols>
  <sheetData>
    <row r="1" spans="2:10" ht="18" customHeight="1" thickBot="1" x14ac:dyDescent="0.25"/>
    <row r="2" spans="2:10" ht="35.25" customHeight="1" thickBot="1" x14ac:dyDescent="0.25">
      <c r="B2" s="85"/>
      <c r="C2" s="86"/>
      <c r="D2" s="89" t="s">
        <v>113</v>
      </c>
      <c r="E2" s="90"/>
      <c r="F2" s="90"/>
      <c r="G2" s="90"/>
      <c r="H2" s="90"/>
      <c r="I2" s="91"/>
      <c r="J2" s="74" t="s">
        <v>114</v>
      </c>
    </row>
    <row r="3" spans="2:10" ht="41.25" customHeight="1" thickBot="1" x14ac:dyDescent="0.25">
      <c r="B3" s="87"/>
      <c r="C3" s="88"/>
      <c r="D3" s="92" t="s">
        <v>115</v>
      </c>
      <c r="E3" s="93"/>
      <c r="F3" s="93"/>
      <c r="G3" s="93"/>
      <c r="H3" s="93"/>
      <c r="I3" s="94"/>
      <c r="J3" s="75" t="s">
        <v>116</v>
      </c>
    </row>
    <row r="4" spans="2:10" x14ac:dyDescent="0.2">
      <c r="B4" s="49"/>
      <c r="J4" s="50"/>
    </row>
    <row r="5" spans="2:10" x14ac:dyDescent="0.2">
      <c r="B5" s="49"/>
      <c r="J5" s="50"/>
    </row>
    <row r="6" spans="2:10" x14ac:dyDescent="0.2">
      <c r="B6" s="49"/>
      <c r="C6" s="51" t="s">
        <v>110</v>
      </c>
      <c r="D6" s="53"/>
      <c r="E6" s="52"/>
      <c r="J6" s="50"/>
    </row>
    <row r="7" spans="2:10" x14ac:dyDescent="0.2">
      <c r="B7" s="49"/>
      <c r="J7" s="50"/>
    </row>
    <row r="8" spans="2:10" x14ac:dyDescent="0.2">
      <c r="B8" s="49"/>
      <c r="C8" s="51" t="s">
        <v>90</v>
      </c>
      <c r="J8" s="50"/>
    </row>
    <row r="9" spans="2:10" x14ac:dyDescent="0.2">
      <c r="B9" s="49"/>
      <c r="C9" s="51" t="s">
        <v>91</v>
      </c>
      <c r="J9" s="50"/>
    </row>
    <row r="10" spans="2:10" x14ac:dyDescent="0.2">
      <c r="B10" s="49"/>
      <c r="J10" s="50"/>
    </row>
    <row r="11" spans="2:10" x14ac:dyDescent="0.2">
      <c r="B11" s="49"/>
      <c r="C11" s="30" t="s">
        <v>117</v>
      </c>
      <c r="J11" s="50"/>
    </row>
    <row r="12" spans="2:10" x14ac:dyDescent="0.2">
      <c r="B12" s="49"/>
      <c r="C12" s="54"/>
      <c r="J12" s="50"/>
    </row>
    <row r="13" spans="2:10" x14ac:dyDescent="0.2">
      <c r="B13" s="49"/>
      <c r="C13" s="76" t="s">
        <v>123</v>
      </c>
      <c r="D13" s="52"/>
      <c r="H13" s="55" t="s">
        <v>92</v>
      </c>
      <c r="I13" s="55" t="s">
        <v>93</v>
      </c>
      <c r="J13" s="50"/>
    </row>
    <row r="14" spans="2:10" x14ac:dyDescent="0.2">
      <c r="B14" s="49"/>
      <c r="C14" s="51" t="s">
        <v>94</v>
      </c>
      <c r="D14" s="51"/>
      <c r="E14" s="51"/>
      <c r="F14" s="51"/>
      <c r="H14" s="77">
        <v>7</v>
      </c>
      <c r="I14" s="78">
        <v>22925050</v>
      </c>
      <c r="J14" s="50"/>
    </row>
    <row r="15" spans="2:10" x14ac:dyDescent="0.2">
      <c r="B15" s="49"/>
      <c r="C15" s="30" t="s">
        <v>95</v>
      </c>
      <c r="H15" s="79">
        <v>1</v>
      </c>
      <c r="I15" s="80">
        <v>353724</v>
      </c>
      <c r="J15" s="50"/>
    </row>
    <row r="16" spans="2:10" x14ac:dyDescent="0.2">
      <c r="B16" s="49"/>
      <c r="C16" s="30" t="s">
        <v>96</v>
      </c>
      <c r="H16" s="79">
        <v>6</v>
      </c>
      <c r="I16" s="80">
        <v>22571326</v>
      </c>
      <c r="J16" s="50"/>
    </row>
    <row r="17" spans="2:10" x14ac:dyDescent="0.2">
      <c r="B17" s="49"/>
      <c r="C17" s="30" t="s">
        <v>97</v>
      </c>
      <c r="H17" s="79">
        <v>0</v>
      </c>
      <c r="I17" s="80">
        <v>0</v>
      </c>
      <c r="J17" s="50"/>
    </row>
    <row r="18" spans="2:10" x14ac:dyDescent="0.2">
      <c r="B18" s="49"/>
      <c r="C18" s="30" t="s">
        <v>118</v>
      </c>
      <c r="H18" s="79">
        <v>0</v>
      </c>
      <c r="I18" s="80">
        <v>0</v>
      </c>
      <c r="J18" s="50"/>
    </row>
    <row r="19" spans="2:10" x14ac:dyDescent="0.2">
      <c r="B19" s="49"/>
      <c r="C19" s="30" t="s">
        <v>119</v>
      </c>
      <c r="H19" s="81">
        <v>0</v>
      </c>
      <c r="I19" s="82">
        <v>0</v>
      </c>
      <c r="J19" s="50"/>
    </row>
    <row r="20" spans="2:10" x14ac:dyDescent="0.2">
      <c r="B20" s="49"/>
      <c r="C20" s="51" t="s">
        <v>120</v>
      </c>
      <c r="D20" s="51"/>
      <c r="E20" s="51"/>
      <c r="F20" s="51"/>
      <c r="H20" s="79">
        <f>SUM(H15:H19)</f>
        <v>7</v>
      </c>
      <c r="I20" s="78">
        <f>(I15+I16+I17+I18+I19)</f>
        <v>22925050</v>
      </c>
      <c r="J20" s="50"/>
    </row>
    <row r="21" spans="2:10" ht="13.5" thickBot="1" x14ac:dyDescent="0.25">
      <c r="B21" s="49"/>
      <c r="C21" s="51"/>
      <c r="D21" s="51"/>
      <c r="H21" s="83"/>
      <c r="I21" s="84"/>
      <c r="J21" s="50"/>
    </row>
    <row r="22" spans="2:10" ht="13.5" thickTop="1" x14ac:dyDescent="0.2">
      <c r="B22" s="49"/>
      <c r="C22" s="51"/>
      <c r="D22" s="51"/>
      <c r="H22" s="67"/>
      <c r="I22" s="59"/>
      <c r="J22" s="50"/>
    </row>
    <row r="23" spans="2:10" x14ac:dyDescent="0.2">
      <c r="B23" s="49"/>
      <c r="G23" s="67"/>
      <c r="H23" s="67"/>
      <c r="I23" s="67"/>
      <c r="J23" s="50"/>
    </row>
    <row r="24" spans="2:10" ht="13.5" thickBot="1" x14ac:dyDescent="0.25">
      <c r="B24" s="49"/>
      <c r="C24" s="68"/>
      <c r="D24" s="68"/>
      <c r="G24" s="68"/>
      <c r="H24" s="68"/>
      <c r="I24" s="67"/>
      <c r="J24" s="50"/>
    </row>
    <row r="25" spans="2:10" x14ac:dyDescent="0.2">
      <c r="B25" s="49"/>
      <c r="C25" s="67" t="s">
        <v>121</v>
      </c>
      <c r="D25" s="67"/>
      <c r="G25" s="67" t="s">
        <v>122</v>
      </c>
      <c r="H25" s="67"/>
      <c r="I25" s="67"/>
      <c r="J25" s="50"/>
    </row>
    <row r="26" spans="2:10" ht="18.75" customHeight="1" thickBot="1" x14ac:dyDescent="0.25">
      <c r="B26" s="71"/>
      <c r="C26" s="72"/>
      <c r="D26" s="72"/>
      <c r="E26" s="72"/>
      <c r="F26" s="72"/>
      <c r="G26" s="68"/>
      <c r="H26" s="68"/>
      <c r="I26" s="68"/>
      <c r="J26" s="73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CARTERA5</dc:creator>
  <cp:lastModifiedBy>Natalia Elena Granados Oviedo</cp:lastModifiedBy>
  <dcterms:created xsi:type="dcterms:W3CDTF">2023-09-06T14:06:56Z</dcterms:created>
  <dcterms:modified xsi:type="dcterms:W3CDTF">2023-10-17T20:37:58Z</dcterms:modified>
</cp:coreProperties>
</file>