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91508 CARLOS ANDRES ORTIZ PINILL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T1" i="2"/>
  <c r="K1" i="2" l="1"/>
</calcChain>
</file>

<file path=xl/sharedStrings.xml><?xml version="1.0" encoding="utf-8"?>
<sst xmlns="http://schemas.openxmlformats.org/spreadsheetml/2006/main" count="158" uniqueCount="83">
  <si>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</si>
  <si>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</si>
  <si>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</si>
  <si>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</si>
  <si>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</si>
  <si>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</si>
  <si>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</si>
  <si>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</si>
  <si>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</si>
  <si>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</si>
  <si>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</si>
  <si>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</si>
  <si>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FECO</t>
  </si>
  <si>
    <t>Carlos Andres Ortiz Pinilla</t>
  </si>
  <si>
    <t>Jamundi</t>
  </si>
  <si>
    <t>Optometria</t>
  </si>
  <si>
    <t>Pagos Fijos</t>
  </si>
  <si>
    <t>CMSSV-332</t>
  </si>
  <si>
    <t>Alf+Fac</t>
  </si>
  <si>
    <t>Llave</t>
  </si>
  <si>
    <t>FECO24</t>
  </si>
  <si>
    <t>80091508_FECO24</t>
  </si>
  <si>
    <t>FECO25</t>
  </si>
  <si>
    <t>80091508_FECO25</t>
  </si>
  <si>
    <t>FECO27</t>
  </si>
  <si>
    <t>80091508_FECO27</t>
  </si>
  <si>
    <t>FECO28</t>
  </si>
  <si>
    <t>80091508_FECO28</t>
  </si>
  <si>
    <t xml:space="preserve">Fecha de radicación EPS </t>
  </si>
  <si>
    <t>Estado de Factura EPS Agosto 14</t>
  </si>
  <si>
    <t>Boxalud</t>
  </si>
  <si>
    <t>Auditada sin contabilizar</t>
  </si>
  <si>
    <t>Valor total bruto</t>
  </si>
  <si>
    <t>Valor radicada</t>
  </si>
  <si>
    <t>Valor compensacion SAP</t>
  </si>
  <si>
    <t>Doc compensacion</t>
  </si>
  <si>
    <t xml:space="preserve">Fecha de compensacion </t>
  </si>
  <si>
    <t>Valot TF</t>
  </si>
  <si>
    <t>12.07.2024</t>
  </si>
  <si>
    <t>19.07.2024</t>
  </si>
  <si>
    <t xml:space="preserve">Fecha de corte 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</si>
  <si>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</si>
  <si>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</si>
  <si>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</si>
  <si>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</si>
  <si>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</si>
  <si>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</si>
  <si>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</si>
  <si>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</si>
  <si>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</si>
  <si>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</si>
  <si>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</si>
  <si>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</si>
  <si>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</si>
  <si>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</si>
  <si>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</si>
  <si>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</si>
  <si>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</si>
  <si>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</si>
  <si>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</si>
  <si>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</si>
  <si>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</si>
  <si>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</si>
  <si>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</si>
  <si>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</si>
  <si>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</si>
  <si>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</si>
  <si>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</si>
  <si>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</si>
  <si>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</si>
  <si>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</si>
  <si>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</si>
  <si>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</si>
  <si>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</si>
  <si>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</si>
  <si>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</si>
  <si>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</si>
  <si>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NIT: 80091508</t>
  </si>
  <si>
    <t>Señores: Carlos Andres Ortiz Pinilla</t>
  </si>
  <si>
    <t>Santiago de Cali, Agosto 14 del 2024</t>
  </si>
  <si>
    <t>Con Corte al dia: 31/07/2024</t>
  </si>
  <si>
    <t>Optometra</t>
  </si>
  <si>
    <t>A continuacion me permito remitir nuestra respuesta al estado de cartera presentado en la fecha:12/08/2024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</si>
</sst>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171" fontId="3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6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1" fillId="6" borderId="1" xfId="0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2" xfId="3" applyFont="1" applyBorder="1" applyAlignment="1">
      <alignment horizontal="centerContinuous"/>
    </xf>
    <xf numFmtId="0" fontId="4" fillId="0" borderId="8" xfId="3" applyFont="1" applyBorder="1"/>
    <xf numFmtId="0" fontId="4" fillId="0" borderId="9" xfId="3" applyFont="1" applyBorder="1"/>
    <xf numFmtId="0" fontId="5" fillId="0" borderId="0" xfId="3" applyFont="1"/>
    <xf numFmtId="14" fontId="4" fillId="0" borderId="0" xfId="3" applyNumberFormat="1" applyFont="1"/>
    <xf numFmtId="170" fontId="4" fillId="0" borderId="0" xfId="3" applyNumberFormat="1" applyFont="1"/>
    <xf numFmtId="0" fontId="2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3" fontId="4" fillId="0" borderId="0" xfId="2" applyNumberFormat="1" applyFont="1"/>
    <xf numFmtId="172" fontId="2" fillId="0" borderId="0" xfId="4" applyNumberFormat="1" applyFont="1" applyAlignment="1">
      <alignment horizontal="center"/>
    </xf>
    <xf numFmtId="173" fontId="2" fillId="0" borderId="0" xfId="2" applyNumberFormat="1" applyFont="1" applyAlignment="1">
      <alignment horizontal="right"/>
    </xf>
    <xf numFmtId="172" fontId="4" fillId="0" borderId="0" xfId="4" applyNumberFormat="1" applyFont="1" applyAlignment="1">
      <alignment horizontal="center"/>
    </xf>
    <xf numFmtId="173" fontId="4" fillId="0" borderId="0" xfId="2" applyNumberFormat="1" applyFont="1" applyAlignment="1">
      <alignment horizontal="right"/>
    </xf>
    <xf numFmtId="173" fontId="4" fillId="0" borderId="0" xfId="3" applyNumberFormat="1" applyFont="1"/>
    <xf numFmtId="172" fontId="4" fillId="0" borderId="11" xfId="4" applyNumberFormat="1" applyFont="1" applyBorder="1" applyAlignment="1">
      <alignment horizontal="center"/>
    </xf>
    <xf numFmtId="173" fontId="4" fillId="0" borderId="11" xfId="2" applyNumberFormat="1" applyFont="1" applyBorder="1" applyAlignment="1">
      <alignment horizontal="right"/>
    </xf>
    <xf numFmtId="172" fontId="5" fillId="0" borderId="0" xfId="2" applyNumberFormat="1" applyFont="1" applyAlignment="1">
      <alignment horizontal="right"/>
    </xf>
    <xf numFmtId="173" fontId="5" fillId="0" borderId="0" xfId="2" applyNumberFormat="1" applyFont="1" applyAlignment="1">
      <alignment horizontal="right"/>
    </xf>
    <xf numFmtId="0" fontId="6" fillId="0" borderId="0" xfId="3" applyFont="1"/>
    <xf numFmtId="172" fontId="2" fillId="0" borderId="11" xfId="4" applyNumberFormat="1" applyFont="1" applyBorder="1" applyAlignment="1">
      <alignment horizontal="center"/>
    </xf>
    <xf numFmtId="173" fontId="2" fillId="0" borderId="11" xfId="2" applyNumberFormat="1" applyFont="1" applyBorder="1" applyAlignment="1">
      <alignment horizontal="right"/>
    </xf>
    <xf numFmtId="0" fontId="2" fillId="0" borderId="9" xfId="3" applyFont="1" applyBorder="1"/>
    <xf numFmtId="172" fontId="2" fillId="0" borderId="0" xfId="2" applyNumberFormat="1" applyFont="1" applyAlignment="1">
      <alignment horizontal="right"/>
    </xf>
    <xf numFmtId="172" fontId="6" fillId="0" borderId="15" xfId="4" applyNumberFormat="1" applyFont="1" applyBorder="1" applyAlignment="1">
      <alignment horizontal="center"/>
    </xf>
    <xf numFmtId="173" fontId="6" fillId="0" borderId="15" xfId="2" applyNumberFormat="1" applyFont="1" applyBorder="1" applyAlignment="1">
      <alignment horizontal="right"/>
    </xf>
    <xf numFmtId="174" fontId="2" fillId="0" borderId="0" xfId="3" applyNumberFormat="1" applyFont="1"/>
    <xf numFmtId="171" fontId="2" fillId="0" borderId="0" xfId="4" applyFont="1"/>
    <xf numFmtId="173" fontId="2" fillId="0" borderId="0" xfId="2" applyNumberFormat="1" applyFont="1"/>
    <xf numFmtId="174" fontId="6" fillId="0" borderId="11" xfId="3" applyNumberFormat="1" applyFont="1" applyBorder="1"/>
    <xf numFmtId="174" fontId="2" fillId="0" borderId="11" xfId="3" applyNumberFormat="1" applyFont="1" applyBorder="1"/>
    <xf numFmtId="171" fontId="6" fillId="0" borderId="11" xfId="4" applyFont="1" applyBorder="1"/>
    <xf numFmtId="173" fontId="2" fillId="0" borderId="11" xfId="2" applyNumberFormat="1" applyFont="1" applyBorder="1"/>
    <xf numFmtId="174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10" xfId="3" applyFont="1" applyBorder="1"/>
    <xf numFmtId="0" fontId="4" fillId="0" borderId="11" xfId="3" applyFont="1" applyBorder="1"/>
    <xf numFmtId="174" fontId="4" fillId="0" borderId="11" xfId="3" applyNumberFormat="1" applyFont="1" applyBorder="1"/>
    <xf numFmtId="0" fontId="4" fillId="0" borderId="12" xfId="3" applyFont="1" applyBorder="1"/>
    <xf numFmtId="0" fontId="2" fillId="0" borderId="4" xfId="3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0" fontId="6" fillId="0" borderId="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/>
    </xf>
    <xf numFmtId="0" fontId="2" fillId="0" borderId="12" xfId="3" applyFont="1" applyBorder="1" applyAlignment="1">
      <alignment horizontal="center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0" fontId="2" fillId="0" borderId="8" xfId="3" applyFont="1" applyBorder="1"/>
    <xf numFmtId="170" fontId="2" fillId="0" borderId="0" xfId="3" applyNumberFormat="1" applyFont="1"/>
    <xf numFmtId="14" fontId="2" fillId="0" borderId="0" xfId="3" applyNumberFormat="1" applyFont="1"/>
    <xf numFmtId="14" fontId="2" fillId="0" borderId="0" xfId="3" applyNumberFormat="1" applyFont="1" applyAlignment="1">
      <alignment horizontal="left"/>
    </xf>
    <xf numFmtId="165" fontId="6" fillId="0" borderId="0" xfId="1" applyNumberFormat="1" applyFont="1"/>
    <xf numFmtId="175" fontId="6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center"/>
    </xf>
    <xf numFmtId="175" fontId="2" fillId="0" borderId="0" xfId="1" applyNumberFormat="1" applyFont="1" applyAlignment="1">
      <alignment horizontal="right"/>
    </xf>
    <xf numFmtId="165" fontId="2" fillId="0" borderId="20" xfId="1" applyNumberFormat="1" applyFont="1" applyBorder="1" applyAlignment="1">
      <alignment horizontal="center"/>
    </xf>
    <xf numFmtId="175" fontId="2" fillId="0" borderId="20" xfId="1" applyNumberFormat="1" applyFont="1" applyBorder="1" applyAlignment="1">
      <alignment horizontal="right"/>
    </xf>
    <xf numFmtId="165" fontId="2" fillId="0" borderId="15" xfId="1" applyNumberFormat="1" applyFont="1" applyBorder="1" applyAlignment="1">
      <alignment horizontal="center"/>
    </xf>
    <xf numFmtId="175" fontId="2" fillId="0" borderId="15" xfId="1" applyNumberFormat="1" applyFont="1" applyBorder="1" applyAlignment="1">
      <alignment horizontal="right"/>
    </xf>
    <xf numFmtId="174" fontId="2" fillId="0" borderId="0" xfId="3" applyNumberFormat="1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2" fillId="0" borderId="10" xfId="3" applyFont="1" applyBorder="1"/>
    <xf numFmtId="0" fontId="2" fillId="0" borderId="11" xfId="3" applyFont="1" applyBorder="1"/>
    <xf numFmtId="0" fontId="2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B11" sqref="B11"/>
    </sheetView>
  </sheetViews>
  <sheetFormatPr baseColWidth="10" defaultRowHeight="14.5" x14ac:dyDescent="0.35"/>
  <cols>
    <col min="2" max="2" width="25.81640625" customWidth="1"/>
  </cols>
  <sheetData>
    <row r="1" spans="1:12" ht="29" x14ac:dyDescent="0.3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35">
      <c r="A2" s="4">
        <v>80091508</v>
      </c>
      <c r="B2" s="4" t="s">
        <v>13</v>
      </c>
      <c r="C2" s="4" t="s">
        <v>12</v>
      </c>
      <c r="D2" s="4">
        <v>24</v>
      </c>
      <c r="E2" s="5">
        <v>45456</v>
      </c>
      <c r="F2" s="5">
        <v>45278</v>
      </c>
      <c r="G2" s="6">
        <v>343467</v>
      </c>
      <c r="H2" s="6">
        <v>343467</v>
      </c>
      <c r="I2" s="4" t="s">
        <v>16</v>
      </c>
      <c r="J2" s="4" t="s">
        <v>14</v>
      </c>
      <c r="K2" s="4" t="s">
        <v>15</v>
      </c>
      <c r="L2" s="1" t="s">
        <v>17</v>
      </c>
    </row>
    <row r="3" spans="1:12" x14ac:dyDescent="0.35">
      <c r="A3" s="4">
        <v>80091508</v>
      </c>
      <c r="B3" s="4" t="s">
        <v>13</v>
      </c>
      <c r="C3" s="4" t="s">
        <v>12</v>
      </c>
      <c r="D3" s="4">
        <v>25</v>
      </c>
      <c r="E3" s="5">
        <v>45456</v>
      </c>
      <c r="F3" s="5">
        <v>45278</v>
      </c>
      <c r="G3" s="6">
        <v>809633</v>
      </c>
      <c r="H3" s="6">
        <v>809633</v>
      </c>
      <c r="I3" s="4" t="s">
        <v>16</v>
      </c>
      <c r="J3" s="4" t="s">
        <v>14</v>
      </c>
      <c r="K3" s="4" t="s">
        <v>15</v>
      </c>
      <c r="L3" s="1" t="s">
        <v>17</v>
      </c>
    </row>
    <row r="4" spans="1:12" x14ac:dyDescent="0.35">
      <c r="A4" s="4">
        <v>80091508</v>
      </c>
      <c r="B4" s="4" t="s">
        <v>13</v>
      </c>
      <c r="C4" s="4" t="s">
        <v>12</v>
      </c>
      <c r="D4" s="4">
        <v>27</v>
      </c>
      <c r="E4" s="5">
        <v>45479</v>
      </c>
      <c r="F4" s="5">
        <v>45482</v>
      </c>
      <c r="G4" s="6">
        <v>350364</v>
      </c>
      <c r="H4" s="6">
        <v>350364</v>
      </c>
      <c r="I4" s="4" t="s">
        <v>16</v>
      </c>
      <c r="J4" s="4" t="s">
        <v>14</v>
      </c>
      <c r="K4" s="4" t="s">
        <v>15</v>
      </c>
      <c r="L4" s="1" t="s">
        <v>17</v>
      </c>
    </row>
    <row r="5" spans="1:12" x14ac:dyDescent="0.35">
      <c r="A5" s="4">
        <v>80091508</v>
      </c>
      <c r="B5" s="4" t="s">
        <v>13</v>
      </c>
      <c r="C5" s="4" t="s">
        <v>12</v>
      </c>
      <c r="D5" s="4">
        <v>28</v>
      </c>
      <c r="E5" s="5">
        <v>45479</v>
      </c>
      <c r="F5" s="5">
        <v>45482</v>
      </c>
      <c r="G5" s="6">
        <v>793562</v>
      </c>
      <c r="H5" s="6">
        <v>793562</v>
      </c>
      <c r="I5" s="4" t="s">
        <v>16</v>
      </c>
      <c r="J5" s="4" t="s">
        <v>14</v>
      </c>
      <c r="K5" s="4" t="s">
        <v>15</v>
      </c>
      <c r="L5" s="1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9.1796875" bestFit="1" customWidth="1"/>
    <col min="2" max="2" width="22.36328125" bestFit="1" customWidth="1"/>
    <col min="3" max="3" width="8.6328125" customWidth="1"/>
    <col min="4" max="4" width="8.1796875" customWidth="1"/>
    <col min="5" max="5" width="9.08984375" customWidth="1"/>
    <col min="6" max="6" width="16.81640625" bestFit="1" customWidth="1"/>
    <col min="10" max="10" width="11.08984375" style="10" bestFit="1" customWidth="1"/>
    <col min="11" max="11" width="12.6328125" style="10" bestFit="1" customWidth="1"/>
    <col min="15" max="15" width="12.08984375" customWidth="1"/>
    <col min="16" max="16" width="20" bestFit="1" customWidth="1"/>
    <col min="17" max="17" width="11.6328125" customWidth="1"/>
    <col min="20" max="20" width="13.7265625" customWidth="1"/>
    <col min="21" max="21" width="14.6328125" customWidth="1"/>
    <col min="22" max="22" width="10.6328125" style="10" bestFit="1" customWidth="1"/>
    <col min="23" max="23" width="13.453125" customWidth="1"/>
  </cols>
  <sheetData>
    <row r="1" spans="1:24" x14ac:dyDescent="0.35">
      <c r="K1" s="14">
        <f>SUBTOTAL(9,K3:K6)</f>
        <v>2297026</v>
      </c>
      <c r="T1" s="14">
        <f>SUBTOTAL(9,T3:T6)</f>
        <v>2297026</v>
      </c>
    </row>
    <row r="2" spans="1:24" ht="43.5" x14ac:dyDescent="0.35">
      <c r="A2" s="7" t="s">
        <v>0</v>
      </c>
      <c r="B2" s="7" t="s">
        <v>1</v>
      </c>
      <c r="C2" s="7" t="s">
        <v>2</v>
      </c>
      <c r="D2" s="7" t="s">
        <v>3</v>
      </c>
      <c r="E2" s="7" t="s">
        <v>18</v>
      </c>
      <c r="F2" s="8" t="s">
        <v>19</v>
      </c>
      <c r="G2" s="7" t="s">
        <v>4</v>
      </c>
      <c r="H2" s="7" t="s">
        <v>5</v>
      </c>
      <c r="I2" s="9" t="s">
        <v>28</v>
      </c>
      <c r="J2" s="11" t="s">
        <v>6</v>
      </c>
      <c r="K2" s="12" t="s">
        <v>7</v>
      </c>
      <c r="L2" s="7" t="s">
        <v>8</v>
      </c>
      <c r="M2" s="7" t="s">
        <v>9</v>
      </c>
      <c r="N2" s="7" t="s">
        <v>10</v>
      </c>
      <c r="O2" s="7" t="s">
        <v>11</v>
      </c>
      <c r="P2" s="15" t="s">
        <v>29</v>
      </c>
      <c r="Q2" s="16" t="s">
        <v>30</v>
      </c>
      <c r="R2" s="16" t="s">
        <v>32</v>
      </c>
      <c r="S2" s="16" t="s">
        <v>33</v>
      </c>
      <c r="T2" s="18" t="s">
        <v>34</v>
      </c>
      <c r="U2" s="18" t="s">
        <v>35</v>
      </c>
      <c r="V2" s="19" t="s">
        <v>37</v>
      </c>
      <c r="W2" s="18" t="s">
        <v>36</v>
      </c>
      <c r="X2" s="16" t="s">
        <v>40</v>
      </c>
    </row>
    <row r="3" spans="1:24" x14ac:dyDescent="0.35">
      <c r="A3" s="4">
        <v>80091508</v>
      </c>
      <c r="B3" s="4" t="s">
        <v>13</v>
      </c>
      <c r="C3" s="4" t="s">
        <v>12</v>
      </c>
      <c r="D3" s="4">
        <v>24</v>
      </c>
      <c r="E3" s="4" t="s">
        <v>20</v>
      </c>
      <c r="F3" s="4" t="s">
        <v>21</v>
      </c>
      <c r="G3" s="5">
        <v>45456</v>
      </c>
      <c r="H3" s="5">
        <v>45278</v>
      </c>
      <c r="I3" s="5">
        <v>45456</v>
      </c>
      <c r="J3" s="13">
        <v>343467</v>
      </c>
      <c r="K3" s="13">
        <v>343467</v>
      </c>
      <c r="L3" s="4" t="s">
        <v>16</v>
      </c>
      <c r="M3" s="4" t="s">
        <v>14</v>
      </c>
      <c r="N3" s="4" t="s">
        <v>15</v>
      </c>
      <c r="O3" s="1" t="s">
        <v>17</v>
      </c>
      <c r="P3" s="4" t="s">
        <v>41</v>
      </c>
      <c r="Q3" s="4" t="s">
        <v>31</v>
      </c>
      <c r="R3" s="13">
        <v>343467</v>
      </c>
      <c r="S3" s="13">
        <v>343467</v>
      </c>
      <c r="T3" s="17">
        <v>343467</v>
      </c>
      <c r="U3" s="4">
        <v>2201529359</v>
      </c>
      <c r="V3" s="13">
        <v>343467</v>
      </c>
      <c r="W3" s="4" t="s">
        <v>38</v>
      </c>
      <c r="X3" s="5">
        <v>45504</v>
      </c>
    </row>
    <row r="4" spans="1:24" x14ac:dyDescent="0.35">
      <c r="A4" s="4">
        <v>80091508</v>
      </c>
      <c r="B4" s="4" t="s">
        <v>13</v>
      </c>
      <c r="C4" s="4" t="s">
        <v>12</v>
      </c>
      <c r="D4" s="4">
        <v>25</v>
      </c>
      <c r="E4" s="4" t="s">
        <v>22</v>
      </c>
      <c r="F4" s="4" t="s">
        <v>23</v>
      </c>
      <c r="G4" s="5">
        <v>45456</v>
      </c>
      <c r="H4" s="5">
        <v>45278</v>
      </c>
      <c r="I4" s="5">
        <v>45456</v>
      </c>
      <c r="J4" s="13">
        <v>809633</v>
      </c>
      <c r="K4" s="13">
        <v>809633</v>
      </c>
      <c r="L4" s="4" t="s">
        <v>16</v>
      </c>
      <c r="M4" s="4" t="s">
        <v>14</v>
      </c>
      <c r="N4" s="4" t="s">
        <v>15</v>
      </c>
      <c r="O4" s="1" t="s">
        <v>17</v>
      </c>
      <c r="P4" s="4" t="s">
        <v>41</v>
      </c>
      <c r="Q4" s="4" t="s">
        <v>31</v>
      </c>
      <c r="R4" s="13">
        <v>809633</v>
      </c>
      <c r="S4" s="13">
        <v>809633</v>
      </c>
      <c r="T4" s="17">
        <v>809633</v>
      </c>
      <c r="U4" s="4">
        <v>2201529927</v>
      </c>
      <c r="V4" s="13">
        <v>1603195</v>
      </c>
      <c r="W4" s="4" t="s">
        <v>39</v>
      </c>
      <c r="X4" s="5">
        <v>45504</v>
      </c>
    </row>
    <row r="5" spans="1:24" x14ac:dyDescent="0.35">
      <c r="A5" s="4">
        <v>80091508</v>
      </c>
      <c r="B5" s="4" t="s">
        <v>13</v>
      </c>
      <c r="C5" s="4" t="s">
        <v>12</v>
      </c>
      <c r="D5" s="4">
        <v>27</v>
      </c>
      <c r="E5" s="4" t="s">
        <v>24</v>
      </c>
      <c r="F5" s="4" t="s">
        <v>25</v>
      </c>
      <c r="G5" s="5">
        <v>45479</v>
      </c>
      <c r="H5" s="5">
        <v>45482</v>
      </c>
      <c r="I5" s="5">
        <v>45482</v>
      </c>
      <c r="J5" s="13">
        <v>350364</v>
      </c>
      <c r="K5" s="13">
        <v>350364</v>
      </c>
      <c r="L5" s="4" t="s">
        <v>16</v>
      </c>
      <c r="M5" s="4" t="s">
        <v>14</v>
      </c>
      <c r="N5" s="4" t="s">
        <v>15</v>
      </c>
      <c r="O5" s="1" t="s">
        <v>17</v>
      </c>
      <c r="P5" s="4" t="s">
        <v>41</v>
      </c>
      <c r="Q5" s="4" t="s">
        <v>31</v>
      </c>
      <c r="R5" s="13">
        <v>350364</v>
      </c>
      <c r="S5" s="13">
        <v>350364</v>
      </c>
      <c r="T5" s="17">
        <v>350364</v>
      </c>
      <c r="U5" s="4">
        <v>2201529949</v>
      </c>
      <c r="V5" s="13">
        <v>343467</v>
      </c>
      <c r="W5" s="4" t="s">
        <v>39</v>
      </c>
      <c r="X5" s="5">
        <v>45504</v>
      </c>
    </row>
    <row r="6" spans="1:24" x14ac:dyDescent="0.35">
      <c r="A6" s="4">
        <v>80091508</v>
      </c>
      <c r="B6" s="4" t="s">
        <v>13</v>
      </c>
      <c r="C6" s="4" t="s">
        <v>12</v>
      </c>
      <c r="D6" s="4">
        <v>28</v>
      </c>
      <c r="E6" s="4" t="s">
        <v>26</v>
      </c>
      <c r="F6" s="4" t="s">
        <v>27</v>
      </c>
      <c r="G6" s="5">
        <v>45479</v>
      </c>
      <c r="H6" s="5">
        <v>45482</v>
      </c>
      <c r="I6" s="5">
        <v>45482</v>
      </c>
      <c r="J6" s="13">
        <v>793562</v>
      </c>
      <c r="K6" s="13">
        <v>793562</v>
      </c>
      <c r="L6" s="4" t="s">
        <v>16</v>
      </c>
      <c r="M6" s="4" t="s">
        <v>14</v>
      </c>
      <c r="N6" s="4" t="s">
        <v>15</v>
      </c>
      <c r="O6" s="1" t="s">
        <v>17</v>
      </c>
      <c r="P6" s="4" t="s">
        <v>41</v>
      </c>
      <c r="Q6" s="4" t="s">
        <v>31</v>
      </c>
      <c r="R6" s="13">
        <v>793562</v>
      </c>
      <c r="S6" s="13">
        <v>793562</v>
      </c>
      <c r="T6" s="17">
        <v>793562</v>
      </c>
      <c r="U6" s="4">
        <v>2201529927</v>
      </c>
      <c r="V6" s="13">
        <v>1603195</v>
      </c>
      <c r="W6" s="4" t="s">
        <v>39</v>
      </c>
      <c r="X6" s="5">
        <v>45504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25" sqref="P25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42</v>
      </c>
      <c r="E2" s="24"/>
      <c r="F2" s="24"/>
      <c r="G2" s="24"/>
      <c r="H2" s="24"/>
      <c r="I2" s="25"/>
      <c r="J2" s="26" t="s">
        <v>43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44</v>
      </c>
      <c r="E4" s="24"/>
      <c r="F4" s="24"/>
      <c r="G4" s="24"/>
      <c r="H4" s="24"/>
      <c r="I4" s="25"/>
      <c r="J4" s="26" t="s">
        <v>45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79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78</v>
      </c>
      <c r="J11" s="40"/>
    </row>
    <row r="12" spans="2:10" ht="13" x14ac:dyDescent="0.3">
      <c r="B12" s="39"/>
      <c r="C12" s="41" t="s">
        <v>77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82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80</v>
      </c>
      <c r="D16" s="42"/>
      <c r="G16" s="44"/>
      <c r="H16" s="46" t="s">
        <v>46</v>
      </c>
      <c r="I16" s="46" t="s">
        <v>47</v>
      </c>
      <c r="J16" s="40"/>
    </row>
    <row r="17" spans="2:14" ht="13" x14ac:dyDescent="0.3">
      <c r="B17" s="39"/>
      <c r="C17" s="41" t="s">
        <v>48</v>
      </c>
      <c r="D17" s="41"/>
      <c r="E17" s="41"/>
      <c r="F17" s="41"/>
      <c r="G17" s="44"/>
      <c r="H17" s="47">
        <v>4</v>
      </c>
      <c r="I17" s="48">
        <v>2297026</v>
      </c>
      <c r="J17" s="40"/>
    </row>
    <row r="18" spans="2:14" x14ac:dyDescent="0.25">
      <c r="B18" s="39"/>
      <c r="C18" s="20" t="s">
        <v>49</v>
      </c>
      <c r="G18" s="44"/>
      <c r="H18" s="50">
        <v>4</v>
      </c>
      <c r="I18" s="51">
        <v>2297026</v>
      </c>
      <c r="J18" s="40"/>
    </row>
    <row r="19" spans="2:14" x14ac:dyDescent="0.25">
      <c r="B19" s="39"/>
      <c r="C19" s="20" t="s">
        <v>50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51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52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53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54</v>
      </c>
      <c r="D23" s="41"/>
      <c r="E23" s="41"/>
      <c r="F23" s="41"/>
      <c r="H23" s="57">
        <f>H18+H19+H20+H21+H22</f>
        <v>4</v>
      </c>
      <c r="I23" s="58">
        <f>I18+I19+I20+I21+I22</f>
        <v>2297026</v>
      </c>
      <c r="J23" s="40"/>
    </row>
    <row r="24" spans="2:14" x14ac:dyDescent="0.25">
      <c r="B24" s="39"/>
      <c r="C24" s="20" t="s">
        <v>55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56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57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58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59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60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4</v>
      </c>
      <c r="I31" s="51">
        <f>I23+I26+I28</f>
        <v>2297026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13</v>
      </c>
      <c r="D38" s="66"/>
      <c r="E38" s="44"/>
      <c r="F38" s="44"/>
      <c r="G38" s="44"/>
      <c r="H38" s="73" t="s">
        <v>61</v>
      </c>
      <c r="I38" s="66"/>
      <c r="J38" s="62"/>
    </row>
    <row r="39" spans="2:10" ht="13" x14ac:dyDescent="0.3">
      <c r="B39" s="39"/>
      <c r="C39" s="59" t="s">
        <v>81</v>
      </c>
      <c r="D39" s="44"/>
      <c r="E39" s="44"/>
      <c r="F39" s="44"/>
      <c r="G39" s="44"/>
      <c r="H39" s="59" t="s">
        <v>62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63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64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5" sqref="F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65</v>
      </c>
      <c r="D1" s="82"/>
      <c r="E1" s="82"/>
      <c r="F1" s="82"/>
      <c r="G1" s="82"/>
      <c r="H1" s="83"/>
      <c r="I1" s="84" t="s">
        <v>43</v>
      </c>
    </row>
    <row r="2" spans="1:9" ht="53.5" customHeight="1" thickBot="1" x14ac:dyDescent="0.4">
      <c r="A2" s="85"/>
      <c r="B2" s="86"/>
      <c r="C2" s="87" t="s">
        <v>66</v>
      </c>
      <c r="D2" s="88"/>
      <c r="E2" s="88"/>
      <c r="F2" s="88"/>
      <c r="G2" s="88"/>
      <c r="H2" s="89"/>
      <c r="I2" s="90" t="s">
        <v>67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79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78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77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68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80</v>
      </c>
      <c r="C12" s="93"/>
      <c r="D12" s="44"/>
      <c r="E12" s="44"/>
      <c r="F12" s="44"/>
      <c r="G12" s="46" t="s">
        <v>69</v>
      </c>
      <c r="H12" s="46" t="s">
        <v>70</v>
      </c>
      <c r="I12" s="62"/>
    </row>
    <row r="13" spans="1:9" x14ac:dyDescent="0.35">
      <c r="A13" s="91"/>
      <c r="B13" s="59" t="s">
        <v>48</v>
      </c>
      <c r="C13" s="59"/>
      <c r="D13" s="59"/>
      <c r="E13" s="59"/>
      <c r="F13" s="44"/>
      <c r="G13" s="95">
        <f>G19</f>
        <v>4</v>
      </c>
      <c r="H13" s="96">
        <f>H19</f>
        <v>2297026</v>
      </c>
      <c r="I13" s="62"/>
    </row>
    <row r="14" spans="1:9" x14ac:dyDescent="0.35">
      <c r="A14" s="91"/>
      <c r="B14" s="44" t="s">
        <v>49</v>
      </c>
      <c r="C14" s="44"/>
      <c r="D14" s="44"/>
      <c r="E14" s="44"/>
      <c r="F14" s="44"/>
      <c r="G14" s="97">
        <v>4</v>
      </c>
      <c r="H14" s="98">
        <v>2297026</v>
      </c>
      <c r="I14" s="62"/>
    </row>
    <row r="15" spans="1:9" x14ac:dyDescent="0.35">
      <c r="A15" s="91"/>
      <c r="B15" s="44" t="s">
        <v>50</v>
      </c>
      <c r="C15" s="44"/>
      <c r="D15" s="44"/>
      <c r="E15" s="44"/>
      <c r="F15" s="44"/>
      <c r="G15" s="97">
        <v>0</v>
      </c>
      <c r="H15" s="98">
        <v>0</v>
      </c>
      <c r="I15" s="62"/>
    </row>
    <row r="16" spans="1:9" x14ac:dyDescent="0.35">
      <c r="A16" s="91"/>
      <c r="B16" s="44" t="s">
        <v>51</v>
      </c>
      <c r="C16" s="44"/>
      <c r="D16" s="44"/>
      <c r="E16" s="44"/>
      <c r="F16" s="44"/>
      <c r="G16" s="97">
        <v>0</v>
      </c>
      <c r="H16" s="98">
        <v>0</v>
      </c>
      <c r="I16" s="62"/>
    </row>
    <row r="17" spans="1:9" x14ac:dyDescent="0.35">
      <c r="A17" s="91"/>
      <c r="B17" s="44" t="s">
        <v>52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71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72</v>
      </c>
      <c r="C19" s="59"/>
      <c r="D19" s="59"/>
      <c r="E19" s="59"/>
      <c r="F19" s="44"/>
      <c r="G19" s="97">
        <f>SUM(G14:G18)</f>
        <v>4</v>
      </c>
      <c r="H19" s="96">
        <f>(H14+H15+H16+H17+H18)</f>
        <v>2297026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73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13</v>
      </c>
      <c r="C25" s="66"/>
      <c r="D25" s="44"/>
      <c r="E25" s="44"/>
      <c r="F25" s="66" t="s">
        <v>74</v>
      </c>
      <c r="G25" s="66"/>
      <c r="H25" s="66"/>
      <c r="I25" s="62"/>
    </row>
    <row r="26" spans="1:9" x14ac:dyDescent="0.35">
      <c r="A26" s="91"/>
      <c r="B26" s="66" t="s">
        <v>81</v>
      </c>
      <c r="C26" s="66"/>
      <c r="D26" s="44"/>
      <c r="E26" s="44"/>
      <c r="F26" s="66" t="s">
        <v>75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76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2024-08-14T15:13:55Z</cp:lastPrinted>
  <dcterms:created xsi:type="dcterms:W3CDTF">2024-02-02T14:40:38Z</dcterms:created>
  <dcterms:modified xsi:type="dcterms:W3CDTF">2024-08-14T15:15:59Z</dcterms:modified>
</cp:coreProperties>
</file>