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155000 HOSP SAN AGUSTIN EMPRESA SOCIAL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FACTURA'!$A$2:$AF$19</definedName>
  </definedNames>
  <calcPr calcId="152511"/>
  <pivotCaches>
    <pivotCache cacheId="2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B1" i="2" l="1"/>
  <c r="Z1" i="2" l="1"/>
  <c r="X1" i="2"/>
  <c r="K1" i="2"/>
  <c r="Y1" i="2" l="1"/>
  <c r="W1" i="2"/>
  <c r="V1" i="2"/>
  <c r="T1" i="2"/>
  <c r="S1" i="2"/>
  <c r="G22" i="1"/>
  <c r="H22" i="1"/>
</calcChain>
</file>

<file path=xl/sharedStrings.xml><?xml version="1.0" encoding="utf-8"?>
<sst xmlns="http://schemas.openxmlformats.org/spreadsheetml/2006/main" count="438" uniqueCount="136">
  <si>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</si>
  <si>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</si>
  <si>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</si>
  <si>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</si>
  <si>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</si>
  <si>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</si>
  <si>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</si>
  <si>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</si>
  <si>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</si>
  <si>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</si>
  <si>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</si>
  <si>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</si>
  <si>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HSE</t>
  </si>
  <si>
    <t>JUNIO</t>
  </si>
  <si>
    <t>879</t>
  </si>
  <si>
    <t>JULIO</t>
  </si>
  <si>
    <t>DICIEMBRE</t>
  </si>
  <si>
    <t>ABRIL</t>
  </si>
  <si>
    <t>3409</t>
  </si>
  <si>
    <t>3509</t>
  </si>
  <si>
    <t>MAYO</t>
  </si>
  <si>
    <t>SIN CONTRATO</t>
  </si>
  <si>
    <t>EVENTO</t>
  </si>
  <si>
    <t>BUENAVENTURA</t>
  </si>
  <si>
    <t xml:space="preserve">HOSPITAL SAN AGUSTIN E.S.E </t>
  </si>
  <si>
    <t>CARTERA EPS COMFENALCO HASTA 15 DE AGOSTO DEL 2024</t>
  </si>
  <si>
    <t>TOTAL</t>
  </si>
  <si>
    <t>Alf+Fac</t>
  </si>
  <si>
    <t>Llave</t>
  </si>
  <si>
    <t>HSE780</t>
  </si>
  <si>
    <t>HSE879</t>
  </si>
  <si>
    <t>HSE1772</t>
  </si>
  <si>
    <t>HSE1906</t>
  </si>
  <si>
    <t>HSE3375</t>
  </si>
  <si>
    <t>HSE3376</t>
  </si>
  <si>
    <t>HSE3406</t>
  </si>
  <si>
    <t>HSE3407</t>
  </si>
  <si>
    <t>HSE3408</t>
  </si>
  <si>
    <t>HSE3409</t>
  </si>
  <si>
    <t>HSE3509</t>
  </si>
  <si>
    <t>HSE3659</t>
  </si>
  <si>
    <t>HSE3660</t>
  </si>
  <si>
    <t>HSE3661</t>
  </si>
  <si>
    <t>HSE3662</t>
  </si>
  <si>
    <t>HSE3663</t>
  </si>
  <si>
    <t>HSE3664</t>
  </si>
  <si>
    <t>800155000_HSE780</t>
  </si>
  <si>
    <t>800155000_HSE879</t>
  </si>
  <si>
    <t>800155000_HSE1772</t>
  </si>
  <si>
    <t>800155000_HSE1906</t>
  </si>
  <si>
    <t>800155000_HSE3375</t>
  </si>
  <si>
    <t>800155000_HSE3376</t>
  </si>
  <si>
    <t>800155000_HSE3406</t>
  </si>
  <si>
    <t>800155000_HSE3407</t>
  </si>
  <si>
    <t>800155000_HSE3408</t>
  </si>
  <si>
    <t>800155000_HSE3409</t>
  </si>
  <si>
    <t>800155000_HSE3509</t>
  </si>
  <si>
    <t>800155000_HSE3659</t>
  </si>
  <si>
    <t>800155000_HSE3660</t>
  </si>
  <si>
    <t>800155000_HSE3661</t>
  </si>
  <si>
    <t>800155000_HSE3662</t>
  </si>
  <si>
    <t>800155000_HSE3663</t>
  </si>
  <si>
    <t>800155000_HSE3664</t>
  </si>
  <si>
    <t xml:space="preserve">Fecha de radicacion EPS </t>
  </si>
  <si>
    <t>Estado de Factura EPS Agosto 22</t>
  </si>
  <si>
    <t>Boxalud</t>
  </si>
  <si>
    <t>Para auditoria de petinencia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</si>
  <si>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</si>
  <si>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</si>
  <si>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</si>
  <si>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</si>
  <si>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</si>
  <si>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</si>
  <si>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</si>
  <si>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</si>
  <si>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</si>
  <si>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</si>
  <si>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20.08.2024</t>
  </si>
  <si>
    <t>Valor compensacion SAP</t>
  </si>
  <si>
    <t xml:space="preserve">Doc compensacion </t>
  </si>
  <si>
    <t xml:space="preserve">Valor TF </t>
  </si>
  <si>
    <t xml:space="preserve">Fecha de compensacion </t>
  </si>
  <si>
    <t>Fecha de corte</t>
  </si>
  <si>
    <t>Obseracion objección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</si>
  <si>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autorizacionescap@epsdelagente.com.co//AUTORIZACION # 122300270319 PAGA EN LA FACTURA CON NUMERO HSE3407, FAVOR VALIDAR Y PRESENTAR NUEVAMENTE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</si>
  <si>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</si>
  <si>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FACTURA DEVUELTA</t>
  </si>
  <si>
    <t>FACTURA EN PROCESO INTERNO</t>
  </si>
  <si>
    <t>FACTURA CANCELADA</t>
  </si>
  <si>
    <t>FACTURA PENDIENTE EN PROGRAMACION DE PAGO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</si>
  <si>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</si>
  <si>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</si>
  <si>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</si>
  <si>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</si>
  <si>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</si>
  <si>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</si>
  <si>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</si>
  <si>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</si>
  <si>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</si>
  <si>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</si>
  <si>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</si>
  <si>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</si>
  <si>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</si>
  <si>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</si>
  <si>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</si>
  <si>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</si>
  <si>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</si>
  <si>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</si>
  <si>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</si>
  <si>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</si>
  <si>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</si>
  <si>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</si>
  <si>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</si>
  <si>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</si>
  <si>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</si>
  <si>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</si>
  <si>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</si>
  <si>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</si>
  <si>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</si>
  <si>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</si>
  <si>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</si>
  <si>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</si>
  <si>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</si>
  <si>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</si>
  <si>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</si>
  <si>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</si>
  <si>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</si>
  <si>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</si>
  <si>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Señores: HOSPITAL SAN AGUSTIN E.S.E </t>
  </si>
  <si>
    <t>NIT: 800155000</t>
  </si>
  <si>
    <t>Santiago de Cali, Agosto 22 del 2024</t>
  </si>
  <si>
    <t>Con Corte al dia: 31/07/2024</t>
  </si>
  <si>
    <t>Estado de Factura EPS Junio 30</t>
  </si>
  <si>
    <t>yeissy zamora garcia </t>
  </si>
  <si>
    <t xml:space="preserve">Apoyo de Facturación y cartera </t>
  </si>
  <si>
    <t>A continuacion me permito remitir nuestra respuesta al estado de cartera presentado en la fecha: 16/08/2024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</si>
</sst>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8" fontId="1" fillId="0" borderId="0" applyFont="0" applyFill="0" applyBorder="0" applyAlignment="0" applyProtection="0"/>
  </cellStyleXfs>
  <cellXfs count="140">
    <xf numFmtId="0" fontId="0" fillId="0" borderId="0" xfId="0"/>
    <xf numFmtId="49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49" fontId="0" fillId="0" borderId="1" xfId="0" applyNumberFormat="1" applyBorder="1"/>
    <xf numFmtId="0" fontId="0" fillId="0" borderId="1" xfId="0" applyBorder="1"/>
    <xf numFmtId="0" fontId="4" fillId="0" borderId="1" xfId="0" applyFont="1" applyBorder="1"/>
    <xf numFmtId="164" fontId="0" fillId="0" borderId="1" xfId="0" applyNumberFormat="1" applyBorder="1"/>
    <xf numFmtId="165" fontId="3" fillId="0" borderId="1" xfId="1" applyNumberFormat="1" applyFont="1" applyBorder="1"/>
    <xf numFmtId="165" fontId="0" fillId="0" borderId="1" xfId="1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49" fontId="0" fillId="0" borderId="1" xfId="0" applyNumberFormat="1" applyFont="1" applyBorder="1"/>
    <xf numFmtId="164" fontId="0" fillId="0" borderId="1" xfId="0" applyNumberFormat="1" applyFont="1" applyBorder="1"/>
    <xf numFmtId="0" fontId="5" fillId="0" borderId="1" xfId="0" applyFont="1" applyBorder="1"/>
    <xf numFmtId="49" fontId="5" fillId="0" borderId="1" xfId="0" applyNumberFormat="1" applyFont="1" applyBorder="1"/>
    <xf numFmtId="164" fontId="5" fillId="0" borderId="1" xfId="0" applyNumberFormat="1" applyFont="1" applyBorder="1"/>
    <xf numFmtId="165" fontId="5" fillId="0" borderId="1" xfId="1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2" fillId="0" borderId="0" xfId="1" applyNumberFormat="1" applyFont="1"/>
    <xf numFmtId="0" fontId="2" fillId="5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0" fontId="2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6" fillId="7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165" fontId="0" fillId="0" borderId="1" xfId="1" applyNumberFormat="1" applyFont="1" applyBorder="1" applyAlignment="1"/>
    <xf numFmtId="0" fontId="0" fillId="0" borderId="0" xfId="0" applyAlignment="1">
      <alignment horizontal="center" vertical="center"/>
    </xf>
    <xf numFmtId="165" fontId="0" fillId="0" borderId="11" xfId="1" applyNumberFormat="1" applyFont="1" applyBorder="1"/>
    <xf numFmtId="0" fontId="0" fillId="0" borderId="16" xfId="0" applyBorder="1" applyAlignment="1">
      <alignment horizontal="left"/>
    </xf>
    <xf numFmtId="0" fontId="0" fillId="0" borderId="16" xfId="0" applyNumberFormat="1" applyBorder="1" applyAlignment="1">
      <alignment horizontal="center" vertical="center"/>
    </xf>
    <xf numFmtId="0" fontId="0" fillId="0" borderId="6" xfId="0" pivotButton="1" applyBorder="1"/>
    <xf numFmtId="0" fontId="0" fillId="0" borderId="6" xfId="0" applyBorder="1" applyAlignment="1">
      <alignment horizontal="center" vertical="center"/>
    </xf>
    <xf numFmtId="165" fontId="0" fillId="0" borderId="18" xfId="1" applyNumberFormat="1" applyFont="1" applyBorder="1"/>
    <xf numFmtId="0" fontId="0" fillId="0" borderId="6" xfId="0" applyBorder="1" applyAlignment="1">
      <alignment horizontal="left"/>
    </xf>
    <xf numFmtId="0" fontId="0" fillId="0" borderId="6" xfId="0" applyNumberFormat="1" applyBorder="1" applyAlignment="1">
      <alignment horizontal="center" vertical="center"/>
    </xf>
    <xf numFmtId="0" fontId="7" fillId="0" borderId="0" xfId="3" applyFont="1"/>
    <xf numFmtId="0" fontId="7" fillId="0" borderId="7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/>
    </xf>
    <xf numFmtId="0" fontId="7" fillId="0" borderId="14" xfId="3" applyFont="1" applyBorder="1" applyAlignment="1">
      <alignment horizontal="centerContinuous"/>
    </xf>
    <xf numFmtId="0" fontId="7" fillId="0" borderId="10" xfId="3" applyFont="1" applyBorder="1"/>
    <xf numFmtId="0" fontId="7" fillId="0" borderId="11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3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3" fillId="0" borderId="0" xfId="4" applyNumberFormat="1" applyFont="1" applyAlignment="1">
      <alignment horizontal="center"/>
    </xf>
    <xf numFmtId="170" fontId="3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13" xfId="4" applyNumberFormat="1" applyFont="1" applyBorder="1" applyAlignment="1">
      <alignment horizontal="center"/>
    </xf>
    <xf numFmtId="170" fontId="7" fillId="0" borderId="13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3" fillId="0" borderId="13" xfId="4" applyNumberFormat="1" applyFont="1" applyBorder="1" applyAlignment="1">
      <alignment horizontal="center"/>
    </xf>
    <xf numFmtId="170" fontId="3" fillId="0" borderId="13" xfId="2" applyNumberFormat="1" applyFont="1" applyBorder="1" applyAlignment="1">
      <alignment horizontal="right"/>
    </xf>
    <xf numFmtId="0" fontId="3" fillId="0" borderId="11" xfId="3" applyFont="1" applyBorder="1"/>
    <xf numFmtId="169" fontId="3" fillId="0" borderId="0" xfId="2" applyNumberFormat="1" applyFont="1" applyAlignment="1">
      <alignment horizontal="right"/>
    </xf>
    <xf numFmtId="169" fontId="9" fillId="0" borderId="19" xfId="4" applyNumberFormat="1" applyFont="1" applyBorder="1" applyAlignment="1">
      <alignment horizontal="center"/>
    </xf>
    <xf numFmtId="170" fontId="9" fillId="0" borderId="19" xfId="2" applyNumberFormat="1" applyFont="1" applyBorder="1" applyAlignment="1">
      <alignment horizontal="right"/>
    </xf>
    <xf numFmtId="171" fontId="3" fillId="0" borderId="0" xfId="3" applyNumberFormat="1" applyFont="1"/>
    <xf numFmtId="168" fontId="3" fillId="0" borderId="0" xfId="4" applyFont="1"/>
    <xf numFmtId="170" fontId="3" fillId="0" borderId="0" xfId="2" applyNumberFormat="1" applyFont="1"/>
    <xf numFmtId="171" fontId="9" fillId="0" borderId="13" xfId="3" applyNumberFormat="1" applyFont="1" applyBorder="1"/>
    <xf numFmtId="171" fontId="3" fillId="0" borderId="13" xfId="3" applyNumberFormat="1" applyFont="1" applyBorder="1"/>
    <xf numFmtId="168" fontId="9" fillId="0" borderId="13" xfId="4" applyFont="1" applyBorder="1"/>
    <xf numFmtId="170" fontId="3" fillId="0" borderId="13" xfId="2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12" xfId="3" applyFont="1" applyBorder="1"/>
    <xf numFmtId="0" fontId="7" fillId="0" borderId="13" xfId="3" applyFont="1" applyBorder="1"/>
    <xf numFmtId="171" fontId="7" fillId="0" borderId="13" xfId="3" applyNumberFormat="1" applyFont="1" applyBorder="1"/>
    <xf numFmtId="0" fontId="7" fillId="0" borderId="14" xfId="3" applyFont="1" applyBorder="1"/>
    <xf numFmtId="0" fontId="3" fillId="0" borderId="7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15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/>
    </xf>
    <xf numFmtId="0" fontId="3" fillId="0" borderId="14" xfId="3" applyFont="1" applyBorder="1" applyAlignment="1">
      <alignment horizontal="center"/>
    </xf>
    <xf numFmtId="0" fontId="9" fillId="0" borderId="20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/>
    </xf>
    <xf numFmtId="0" fontId="3" fillId="0" borderId="10" xfId="3" applyFont="1" applyBorder="1"/>
    <xf numFmtId="167" fontId="3" fillId="0" borderId="0" xfId="3" applyNumberFormat="1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165" fontId="9" fillId="0" borderId="0" xfId="1" applyNumberFormat="1" applyFont="1"/>
    <xf numFmtId="172" fontId="9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center"/>
    </xf>
    <xf numFmtId="172" fontId="3" fillId="0" borderId="0" xfId="1" applyNumberFormat="1" applyFont="1" applyAlignment="1">
      <alignment horizontal="right"/>
    </xf>
    <xf numFmtId="165" fontId="3" fillId="0" borderId="5" xfId="1" applyNumberFormat="1" applyFont="1" applyBorder="1" applyAlignment="1">
      <alignment horizontal="center"/>
    </xf>
    <xf numFmtId="172" fontId="3" fillId="0" borderId="5" xfId="1" applyNumberFormat="1" applyFont="1" applyBorder="1" applyAlignment="1">
      <alignment horizontal="right"/>
    </xf>
    <xf numFmtId="165" fontId="3" fillId="0" borderId="19" xfId="1" applyNumberFormat="1" applyFont="1" applyBorder="1" applyAlignment="1">
      <alignment horizontal="center"/>
    </xf>
    <xf numFmtId="172" fontId="3" fillId="0" borderId="19" xfId="1" applyNumberFormat="1" applyFont="1" applyBorder="1" applyAlignment="1">
      <alignment horizontal="right"/>
    </xf>
    <xf numFmtId="171" fontId="3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3" fillId="0" borderId="12" xfId="3" applyFont="1" applyBorder="1"/>
    <xf numFmtId="0" fontId="3" fillId="0" borderId="13" xfId="3" applyFont="1" applyBorder="1"/>
    <xf numFmtId="0" fontId="3" fillId="0" borderId="14" xfId="3" applyFont="1" applyBorder="1"/>
    <xf numFmtId="0" fontId="2" fillId="0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59266</xdr:colOff>
      <xdr:row>1</xdr:row>
      <xdr:rowOff>23281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04" y="1026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6.574717129632" createdVersion="5" refreshedVersion="5" minRefreshableVersion="3" recordCount="17">
  <cacheSource type="worksheet">
    <worksheetSource ref="A2:AF19" sheet="ESTADO DE CADA FACTURA"/>
  </cacheSource>
  <cacheFields count="31">
    <cacheField name="NIT IPS" numFmtId="0">
      <sharedItems containsSemiMixedTypes="0" containsString="0" containsNumber="1" containsInteger="1" minValue="800155000" maxValue="800155000"/>
    </cacheField>
    <cacheField name="Nombre IPS" numFmtId="0">
      <sharedItems/>
    </cacheField>
    <cacheField name="Prefijo Factura" numFmtId="0">
      <sharedItems/>
    </cacheField>
    <cacheField name="Numero Factura" numFmtId="49">
      <sharedItems containsMixedTypes="1" containsNumber="1" containsInteger="1" minValue="780" maxValue="3664"/>
    </cacheField>
    <cacheField name="Alf+Fac" numFmtId="49">
      <sharedItems/>
    </cacheField>
    <cacheField name="Llave" numFmtId="49">
      <sharedItems/>
    </cacheField>
    <cacheField name="IPS Fecha factura" numFmtId="0">
      <sharedItems/>
    </cacheField>
    <cacheField name="IPS Fecha radicado" numFmtId="164">
      <sharedItems containsSemiMixedTypes="0" containsNonDate="0" containsDate="1" containsString="0" minDate="2023-06-21T00:00:00" maxDate="2024-08-02T00:00:00"/>
    </cacheField>
    <cacheField name="Fecha de radicacion EPS " numFmtId="164">
      <sharedItems containsSemiMixedTypes="0" containsNonDate="0" containsDate="1" containsString="0" minDate="2024-06-04T00:00:00" maxDate="2024-08-02T00:00:00"/>
    </cacheField>
    <cacheField name="IPS Valor Factura" numFmtId="165">
      <sharedItems containsSemiMixedTypes="0" containsString="0" containsNumber="1" containsInteger="1" minValue="85400" maxValue="6533546"/>
    </cacheField>
    <cacheField name="IPS Saldo Factura" numFmtId="165">
      <sharedItems containsSemiMixedTypes="0" containsString="0" containsNumber="1" containsInteger="1" minValue="85400" maxValue="653354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Agosto 22" numFmtId="0">
      <sharedItems count="4">
        <s v="FACTURA EN PROCESO INTERNO"/>
        <s v="FACTURA CANCELADA"/>
        <s v="FACTURA PENDIENTE EN PROGRAMACION DE PAG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6193449"/>
    </cacheField>
    <cacheField name="Valor Devolucion" numFmtId="165">
      <sharedItems containsSemiMixedTypes="0" containsString="0" containsNumber="1" containsInteger="1" minValue="0" maxValue="738895"/>
    </cacheField>
    <cacheField name="Obseracion objección" numFmtId="165">
      <sharedItems containsBlank="1" longText="1"/>
    </cacheField>
    <cacheField name="Valor Radicado" numFmtId="165">
      <sharedItems containsSemiMixedTypes="0" containsString="0" containsNumber="1" containsInteger="1" minValue="0" maxValue="6193449"/>
    </cacheField>
    <cacheField name="Valor Glosa Aceptada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6193449"/>
    </cacheField>
    <cacheField name="Por pagar SAP" numFmtId="165">
      <sharedItems containsSemiMixedTypes="0" containsString="0" containsNumber="1" containsInteger="1" minValue="0" maxValue="390095"/>
    </cacheField>
    <cacheField name="P. abiertas doc" numFmtId="0">
      <sharedItems containsString="0" containsBlank="1" containsNumber="1" containsInteger="1" minValue="1222469080" maxValue="1222473567"/>
    </cacheField>
    <cacheField name="Valor compensacion SAP" numFmtId="0">
      <sharedItems containsString="0" containsBlank="1" containsNumber="1" containsInteger="1" minValue="200716" maxValue="6193449"/>
    </cacheField>
    <cacheField name="Doc compensacion " numFmtId="0">
      <sharedItems containsString="0" containsBlank="1" containsNumber="1" containsInteger="1" minValue="2201539550" maxValue="2201539550"/>
    </cacheField>
    <cacheField name="Valor TF " numFmtId="0">
      <sharedItems containsString="0" containsBlank="1" containsNumber="1" containsInteger="1" minValue="8039115" maxValue="8039115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00155000"/>
    <s v="HOSPITAL SAN AGUSTIN E.S.E "/>
    <s v="HSE"/>
    <n v="780"/>
    <s v="HSE780"/>
    <s v="800155000_HSE780"/>
    <s v="JUNIO"/>
    <d v="2023-06-21T00:00:00"/>
    <d v="2024-08-01T00:00:00"/>
    <n v="6215867"/>
    <n v="6215867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  <r>
    <n v="800155000"/>
    <s v="HOSPITAL SAN AGUSTIN E.S.E "/>
    <s v="HSE"/>
    <s v="879"/>
    <s v="HSE879"/>
    <s v="800155000_HSE879"/>
    <s v="JULIO"/>
    <d v="2023-06-23T00:00:00"/>
    <d v="2024-08-01T00:00:00"/>
    <n v="6417780"/>
    <n v="6417780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  <r>
    <n v="800155000"/>
    <s v="HOSPITAL SAN AGUSTIN E.S.E "/>
    <s v="HSE"/>
    <n v="1772"/>
    <s v="HSE1772"/>
    <s v="800155000_HSE1772"/>
    <s v="DICIEMBRE"/>
    <d v="2023-09-13T00:00:00"/>
    <d v="2024-08-01T00:00:00"/>
    <n v="6533546"/>
    <n v="6533546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  <r>
    <n v="800155000"/>
    <s v="HOSPITAL SAN AGUSTIN E.S.E "/>
    <s v="HSE"/>
    <n v="1906"/>
    <s v="HSE1906"/>
    <s v="800155000_HSE1906"/>
    <s v="DICIEMBRE"/>
    <d v="2023-09-13T00:00:00"/>
    <d v="2024-06-13T00:00:00"/>
    <n v="6193449"/>
    <n v="6193449"/>
    <s v="SIN CONTRATO"/>
    <s v="BUENAVENTURA"/>
    <s v="EVENTO"/>
    <s v="SIN CONTRATO"/>
    <x v="1"/>
    <s v="Finalizada"/>
    <n v="6193449"/>
    <n v="0"/>
    <m/>
    <n v="6193449"/>
    <n v="0"/>
    <n v="0"/>
    <n v="6193449"/>
    <n v="0"/>
    <m/>
    <n v="6193449"/>
    <n v="2201539550"/>
    <n v="8039115"/>
    <s v="20.08.2024"/>
    <d v="2024-07-31T00:00:00"/>
  </r>
  <r>
    <n v="800155000"/>
    <s v="HOSPITAL SAN AGUSTIN E.S.E "/>
    <s v="HSE"/>
    <n v="3375"/>
    <s v="HSE3375"/>
    <s v="800155000_HSE3375"/>
    <s v="ABRIL"/>
    <d v="2024-06-04T00:00:00"/>
    <d v="2024-06-04T00:00:00"/>
    <n v="1151814"/>
    <n v="1151814"/>
    <s v="SIN CONTRATO"/>
    <s v="BUENAVENTURA"/>
    <s v="EVENTO"/>
    <s v="SIN CONTRATO"/>
    <x v="1"/>
    <s v="Finalizada"/>
    <n v="1151814"/>
    <n v="0"/>
    <m/>
    <n v="1151814"/>
    <n v="0"/>
    <n v="0"/>
    <n v="1151814"/>
    <n v="0"/>
    <m/>
    <n v="1151814"/>
    <n v="2201539550"/>
    <n v="8039115"/>
    <s v="20.08.2024"/>
    <d v="2024-07-31T00:00:00"/>
  </r>
  <r>
    <n v="800155000"/>
    <s v="HOSPITAL SAN AGUSTIN E.S.E "/>
    <s v="HSE"/>
    <n v="3376"/>
    <s v="HSE3376"/>
    <s v="800155000_HSE3376"/>
    <s v="ABRIL"/>
    <d v="2024-06-04T00:00:00"/>
    <d v="2024-06-04T00:00:00"/>
    <n v="390095"/>
    <n v="390095"/>
    <s v="SIN CONTRATO"/>
    <s v="BUENAVENTURA"/>
    <s v="EVENTO"/>
    <s v="SIN CONTRATO"/>
    <x v="2"/>
    <s v="Finalizada"/>
    <n v="390095"/>
    <n v="0"/>
    <m/>
    <n v="390095"/>
    <n v="0"/>
    <n v="0"/>
    <n v="390095"/>
    <n v="390095"/>
    <n v="1222473567"/>
    <m/>
    <m/>
    <m/>
    <m/>
    <d v="2024-07-31T00:00:00"/>
  </r>
  <r>
    <n v="800155000"/>
    <s v="HOSPITAL SAN AGUSTIN E.S.E "/>
    <s v="HSE"/>
    <n v="3406"/>
    <s v="HSE3406"/>
    <s v="800155000_HSE3406"/>
    <s v="ABRIL"/>
    <d v="2024-06-04T00:00:00"/>
    <d v="2024-06-04T00:00:00"/>
    <n v="738895"/>
    <n v="738895"/>
    <s v="SIN CONTRATO"/>
    <s v="BUENAVENTURA"/>
    <s v="EVENTO"/>
    <s v="SIN CONTRATO"/>
    <x v="3"/>
    <s v="Devuelta"/>
    <n v="0"/>
    <n v="738895"/>
    <s v="AUT: SE REALIZA DEVOLUCIÓN DE FACTURA CON SOPORTES COMPLETOS, FACTURA NO CUENTA CON AUTORIZACIÓN PARA LOS SERVICIOS FACTURADOS, FAVOR COMUNICARSE CON EL ÁREA _x000a_ENCARGADA, SOLICITARLA A LA CAP, CORREO ELECTRÓNICO: autorizacionescap@epsdelagente.com.co//AUTORIZACION # 122300270319 PAGA EN LA FACTURA CON NUMERO HSE3407, FAVOR VALIDAR Y PRESENTAR NUEVAMENTE"/>
    <n v="0"/>
    <n v="0"/>
    <n v="0"/>
    <n v="0"/>
    <n v="0"/>
    <m/>
    <m/>
    <m/>
    <m/>
    <m/>
    <d v="2024-07-31T00:00:00"/>
  </r>
  <r>
    <n v="800155000"/>
    <s v="HOSPITAL SAN AGUSTIN E.S.E "/>
    <s v="HSE"/>
    <n v="3407"/>
    <s v="HSE3407"/>
    <s v="800155000_HSE3407"/>
    <s v="ABRIL"/>
    <d v="2024-06-04T00:00:00"/>
    <d v="2024-06-04T00:00:00"/>
    <n v="85400"/>
    <n v="85400"/>
    <s v="SIN CONTRATO"/>
    <s v="BUENAVENTURA"/>
    <s v="EVENTO"/>
    <s v="SIN CONTRATO"/>
    <x v="2"/>
    <s v="Finalizada"/>
    <n v="85400"/>
    <n v="0"/>
    <m/>
    <n v="85400"/>
    <n v="0"/>
    <n v="0"/>
    <n v="85400"/>
    <n v="85400"/>
    <n v="1222469080"/>
    <m/>
    <m/>
    <m/>
    <m/>
    <d v="2024-07-31T00:00:00"/>
  </r>
  <r>
    <n v="800155000"/>
    <s v="HOSPITAL SAN AGUSTIN E.S.E "/>
    <s v="HSE"/>
    <n v="3408"/>
    <s v="HSE3408"/>
    <s v="800155000_HSE3408"/>
    <s v="ABRIL"/>
    <d v="2024-06-04T00:00:00"/>
    <d v="2024-06-04T00:00:00"/>
    <n v="238011"/>
    <n v="238011"/>
    <s v="SIN CONTRATO"/>
    <s v="BUENAVENTURA"/>
    <s v="EVENTO"/>
    <s v="SIN CONTRATO"/>
    <x v="1"/>
    <s v="Finalizada"/>
    <n v="238011"/>
    <n v="0"/>
    <m/>
    <n v="238011"/>
    <n v="0"/>
    <n v="0"/>
    <n v="238011"/>
    <n v="0"/>
    <m/>
    <n v="238011"/>
    <n v="2201539550"/>
    <n v="8039115"/>
    <s v="20.08.2024"/>
    <d v="2024-07-31T00:00:00"/>
  </r>
  <r>
    <n v="800155000"/>
    <s v="HOSPITAL SAN AGUSTIN E.S.E "/>
    <s v="HSE"/>
    <s v="3409"/>
    <s v="HSE3409"/>
    <s v="800155000_HSE3409"/>
    <s v="ABRIL"/>
    <d v="2024-05-04T00:00:00"/>
    <d v="2024-06-04T00:00:00"/>
    <n v="200716"/>
    <n v="200716"/>
    <s v="SIN CONTRATO"/>
    <s v="BUENAVENTURA"/>
    <s v="EVENTO"/>
    <s v="SIN CONTRATO"/>
    <x v="1"/>
    <s v="Finalizada"/>
    <n v="200716"/>
    <n v="0"/>
    <m/>
    <n v="200716"/>
    <n v="0"/>
    <n v="0"/>
    <n v="200716"/>
    <n v="0"/>
    <m/>
    <n v="200716"/>
    <n v="2201539550"/>
    <n v="8039115"/>
    <s v="20.08.2024"/>
    <d v="2024-07-31T00:00:00"/>
  </r>
  <r>
    <n v="800155000"/>
    <s v="HOSPITAL SAN AGUSTIN E.S.E "/>
    <s v="HSE"/>
    <s v="3509"/>
    <s v="HSE3509"/>
    <s v="800155000_HSE3509"/>
    <s v="MAYO"/>
    <d v="2024-06-13T00:00:00"/>
    <d v="2024-06-13T00:00:00"/>
    <n v="255125"/>
    <n v="255125"/>
    <s v="SIN CONTRATO"/>
    <s v="BUENAVENTURA"/>
    <s v="EVENTO"/>
    <s v="SIN CONTRATO"/>
    <x v="1"/>
    <s v="Finalizada"/>
    <n v="255125"/>
    <n v="0"/>
    <m/>
    <n v="255125"/>
    <n v="0"/>
    <n v="0"/>
    <n v="255125"/>
    <n v="0"/>
    <m/>
    <n v="255125"/>
    <n v="2201539550"/>
    <n v="8039115"/>
    <s v="20.08.2024"/>
    <d v="2024-07-31T00:00:00"/>
  </r>
  <r>
    <n v="800155000"/>
    <s v="HOSPITAL SAN AGUSTIN E.S.E "/>
    <s v="HSE"/>
    <n v="3659"/>
    <s v="HSE3659"/>
    <s v="800155000_HSE3659"/>
    <s v="JUNIO"/>
    <d v="2024-08-01T00:00:00"/>
    <d v="2024-08-01T00:00:00"/>
    <n v="86717"/>
    <n v="86717"/>
    <s v="SIN CONTRATO"/>
    <s v="BUENAVENTURA"/>
    <s v="EVENTO"/>
    <s v="SIN CONTRATO"/>
    <x v="2"/>
    <s v="Finalizada"/>
    <n v="86717"/>
    <n v="0"/>
    <m/>
    <n v="86717"/>
    <n v="0"/>
    <n v="0"/>
    <n v="86717"/>
    <n v="0"/>
    <m/>
    <m/>
    <m/>
    <m/>
    <m/>
    <d v="2024-07-31T00:00:00"/>
  </r>
  <r>
    <n v="800155000"/>
    <s v="HOSPITAL SAN AGUSTIN E.S.E "/>
    <s v="HSE"/>
    <n v="3660"/>
    <s v="HSE3660"/>
    <s v="800155000_HSE3660"/>
    <s v="JUNIO"/>
    <d v="2024-08-01T00:00:00"/>
    <d v="2024-08-01T00:00:00"/>
    <n v="132013"/>
    <n v="132013"/>
    <s v="SIN CONTRATO"/>
    <s v="BUENAVENTURA"/>
    <s v="EVENTO"/>
    <s v="SIN CONTRATO"/>
    <x v="3"/>
    <s v="Devuelta"/>
    <n v="0"/>
    <n v="132013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m/>
    <m/>
    <m/>
    <m/>
    <m/>
    <d v="2024-07-31T00:00:00"/>
  </r>
  <r>
    <n v="800155000"/>
    <s v="HOSPITAL SAN AGUSTIN E.S.E "/>
    <s v="HSE"/>
    <n v="3661"/>
    <s v="HSE3661"/>
    <s v="800155000_HSE3661"/>
    <s v="JUNIO"/>
    <d v="2024-08-01T00:00:00"/>
    <d v="2024-08-01T00:00:00"/>
    <n v="283137"/>
    <n v="283137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  <r>
    <n v="800155000"/>
    <s v="HOSPITAL SAN AGUSTIN E.S.E "/>
    <s v="HSE"/>
    <n v="3662"/>
    <s v="HSE3662"/>
    <s v="800155000_HSE3662"/>
    <s v="JUNIO"/>
    <d v="2024-08-01T00:00:00"/>
    <d v="2024-08-01T00:00:00"/>
    <n v="677029"/>
    <n v="677029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  <r>
    <n v="800155000"/>
    <s v="HOSPITAL SAN AGUSTIN E.S.E "/>
    <s v="HSE"/>
    <n v="3663"/>
    <s v="HSE3663"/>
    <s v="800155000_HSE3663"/>
    <s v="JUNIO"/>
    <d v="2024-08-01T00:00:00"/>
    <d v="2024-08-01T00:00:00"/>
    <n v="281911"/>
    <n v="281911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  <r>
    <n v="800155000"/>
    <s v="HOSPITAL SAN AGUSTIN E.S.E "/>
    <s v="HSE"/>
    <n v="3664"/>
    <s v="HSE3664"/>
    <s v="800155000_HSE3664"/>
    <s v="JUNIO"/>
    <d v="2024-08-01T00:00:00"/>
    <d v="2024-08-01T00:00:00"/>
    <n v="180800"/>
    <n v="180800"/>
    <s v="SIN CONTRATO"/>
    <s v="BUENAVENTURA"/>
    <s v="EVENTO"/>
    <s v="SIN CONTRATO"/>
    <x v="0"/>
    <s v="Para auditoria de petinencia"/>
    <n v="0"/>
    <n v="0"/>
    <m/>
    <n v="0"/>
    <n v="0"/>
    <n v="0"/>
    <n v="0"/>
    <n v="0"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5">
        <item x="1"/>
        <item x="3"/>
        <item x="0"/>
        <item x="2"/>
        <item t="default"/>
      </items>
    </pivotField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workbookViewId="0">
      <selection activeCell="B14" sqref="B14"/>
    </sheetView>
  </sheetViews>
  <sheetFormatPr baseColWidth="10" defaultRowHeight="14.5" x14ac:dyDescent="0.35"/>
  <cols>
    <col min="1" max="1" width="10" bestFit="1" customWidth="1"/>
    <col min="2" max="2" width="27.453125" bestFit="1" customWidth="1"/>
    <col min="3" max="3" width="13.81640625" bestFit="1" customWidth="1"/>
    <col min="4" max="4" width="15.1796875" bestFit="1" customWidth="1"/>
    <col min="5" max="5" width="15.81640625" bestFit="1" customWidth="1"/>
    <col min="6" max="6" width="19" bestFit="1" customWidth="1"/>
    <col min="7" max="7" width="15.7265625" bestFit="1" customWidth="1"/>
    <col min="8" max="8" width="15.81640625" bestFit="1" customWidth="1"/>
    <col min="9" max="9" width="15.7265625" bestFit="1" customWidth="1"/>
    <col min="10" max="10" width="15.54296875" bestFit="1" customWidth="1"/>
    <col min="11" max="11" width="17.453125" bestFit="1" customWidth="1"/>
    <col min="12" max="12" width="19.26953125" bestFit="1" customWidth="1"/>
  </cols>
  <sheetData>
    <row r="2" spans="1:12" x14ac:dyDescent="0.35">
      <c r="E2" s="13" t="s">
        <v>25</v>
      </c>
      <c r="F2" s="13"/>
      <c r="G2" s="13"/>
      <c r="H2" s="13"/>
      <c r="I2" s="13"/>
    </row>
    <row r="3" spans="1:12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3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  <c r="J4" s="11" t="s">
        <v>9</v>
      </c>
      <c r="K4" s="11" t="s">
        <v>10</v>
      </c>
      <c r="L4" s="11" t="s">
        <v>11</v>
      </c>
    </row>
    <row r="5" spans="1:12" x14ac:dyDescent="0.35">
      <c r="A5" s="5">
        <v>800155000</v>
      </c>
      <c r="B5" s="5" t="s">
        <v>24</v>
      </c>
      <c r="C5" s="2" t="s">
        <v>12</v>
      </c>
      <c r="D5" s="1">
        <v>780</v>
      </c>
      <c r="E5" s="2" t="s">
        <v>13</v>
      </c>
      <c r="F5" s="3">
        <v>45098</v>
      </c>
      <c r="G5" s="8">
        <v>6215867</v>
      </c>
      <c r="H5" s="8">
        <v>6215867</v>
      </c>
      <c r="I5" s="5" t="s">
        <v>21</v>
      </c>
      <c r="J5" s="5" t="s">
        <v>23</v>
      </c>
      <c r="K5" s="5" t="s">
        <v>22</v>
      </c>
      <c r="L5" s="5" t="s">
        <v>21</v>
      </c>
    </row>
    <row r="6" spans="1:12" x14ac:dyDescent="0.35">
      <c r="A6" s="5">
        <v>800155000</v>
      </c>
      <c r="B6" s="5" t="s">
        <v>24</v>
      </c>
      <c r="C6" s="2" t="s">
        <v>12</v>
      </c>
      <c r="D6" s="1" t="s">
        <v>14</v>
      </c>
      <c r="E6" s="2" t="s">
        <v>15</v>
      </c>
      <c r="F6" s="3">
        <v>45100</v>
      </c>
      <c r="G6" s="8">
        <v>6417780</v>
      </c>
      <c r="H6" s="8">
        <v>6417780</v>
      </c>
      <c r="I6" s="5" t="s">
        <v>21</v>
      </c>
      <c r="J6" s="5" t="s">
        <v>23</v>
      </c>
      <c r="K6" s="5" t="s">
        <v>22</v>
      </c>
      <c r="L6" s="5" t="s">
        <v>21</v>
      </c>
    </row>
    <row r="7" spans="1:12" x14ac:dyDescent="0.35">
      <c r="A7" s="5">
        <v>800155000</v>
      </c>
      <c r="B7" s="5" t="s">
        <v>24</v>
      </c>
      <c r="C7" s="2" t="s">
        <v>12</v>
      </c>
      <c r="D7" s="1">
        <v>1772</v>
      </c>
      <c r="E7" s="2" t="s">
        <v>16</v>
      </c>
      <c r="F7" s="3">
        <v>45182</v>
      </c>
      <c r="G7" s="8">
        <v>6533546</v>
      </c>
      <c r="H7" s="8">
        <v>6533546</v>
      </c>
      <c r="I7" s="5" t="s">
        <v>21</v>
      </c>
      <c r="J7" s="5" t="s">
        <v>23</v>
      </c>
      <c r="K7" s="5" t="s">
        <v>22</v>
      </c>
      <c r="L7" s="5" t="s">
        <v>21</v>
      </c>
    </row>
    <row r="8" spans="1:12" x14ac:dyDescent="0.35">
      <c r="A8" s="5">
        <v>800155000</v>
      </c>
      <c r="B8" s="5" t="s">
        <v>24</v>
      </c>
      <c r="C8" s="2" t="s">
        <v>12</v>
      </c>
      <c r="D8" s="1">
        <v>1906</v>
      </c>
      <c r="E8" s="2" t="s">
        <v>16</v>
      </c>
      <c r="F8" s="3">
        <v>45182</v>
      </c>
      <c r="G8" s="8">
        <v>6193449</v>
      </c>
      <c r="H8" s="8">
        <v>6193449</v>
      </c>
      <c r="I8" s="5" t="s">
        <v>21</v>
      </c>
      <c r="J8" s="5" t="s">
        <v>23</v>
      </c>
      <c r="K8" s="5" t="s">
        <v>22</v>
      </c>
      <c r="L8" s="5" t="s">
        <v>21</v>
      </c>
    </row>
    <row r="9" spans="1:12" x14ac:dyDescent="0.35">
      <c r="A9" s="5">
        <v>800155000</v>
      </c>
      <c r="B9" s="5" t="s">
        <v>24</v>
      </c>
      <c r="C9" s="5" t="s">
        <v>12</v>
      </c>
      <c r="D9" s="4">
        <v>3375</v>
      </c>
      <c r="E9" s="6" t="s">
        <v>17</v>
      </c>
      <c r="F9" s="7">
        <v>45447</v>
      </c>
      <c r="G9" s="9">
        <v>1151814</v>
      </c>
      <c r="H9" s="8">
        <v>1151814</v>
      </c>
      <c r="I9" s="5" t="s">
        <v>21</v>
      </c>
      <c r="J9" s="5" t="s">
        <v>23</v>
      </c>
      <c r="K9" s="5" t="s">
        <v>22</v>
      </c>
      <c r="L9" s="5" t="s">
        <v>21</v>
      </c>
    </row>
    <row r="10" spans="1:12" x14ac:dyDescent="0.35">
      <c r="A10" s="5">
        <v>800155000</v>
      </c>
      <c r="B10" s="5" t="s">
        <v>24</v>
      </c>
      <c r="C10" s="5" t="s">
        <v>12</v>
      </c>
      <c r="D10" s="4">
        <v>3376</v>
      </c>
      <c r="E10" s="6" t="s">
        <v>17</v>
      </c>
      <c r="F10" s="7">
        <v>45447</v>
      </c>
      <c r="G10" s="9">
        <v>390095</v>
      </c>
      <c r="H10" s="8">
        <v>390095</v>
      </c>
      <c r="I10" s="5" t="s">
        <v>21</v>
      </c>
      <c r="J10" s="5" t="s">
        <v>23</v>
      </c>
      <c r="K10" s="5" t="s">
        <v>22</v>
      </c>
      <c r="L10" s="5" t="s">
        <v>21</v>
      </c>
    </row>
    <row r="11" spans="1:12" x14ac:dyDescent="0.35">
      <c r="A11" s="5">
        <v>800155000</v>
      </c>
      <c r="B11" s="5" t="s">
        <v>24</v>
      </c>
      <c r="C11" s="5" t="s">
        <v>12</v>
      </c>
      <c r="D11" s="4">
        <v>3406</v>
      </c>
      <c r="E11" s="6" t="s">
        <v>17</v>
      </c>
      <c r="F11" s="7">
        <v>45447</v>
      </c>
      <c r="G11" s="9">
        <v>738895</v>
      </c>
      <c r="H11" s="8">
        <v>738895</v>
      </c>
      <c r="I11" s="5" t="s">
        <v>21</v>
      </c>
      <c r="J11" s="5" t="s">
        <v>23</v>
      </c>
      <c r="K11" s="5" t="s">
        <v>22</v>
      </c>
      <c r="L11" s="5" t="s">
        <v>21</v>
      </c>
    </row>
    <row r="12" spans="1:12" x14ac:dyDescent="0.35">
      <c r="A12" s="5">
        <v>800155000</v>
      </c>
      <c r="B12" s="5" t="s">
        <v>24</v>
      </c>
      <c r="C12" s="5" t="s">
        <v>12</v>
      </c>
      <c r="D12" s="4">
        <v>3407</v>
      </c>
      <c r="E12" s="6" t="s">
        <v>17</v>
      </c>
      <c r="F12" s="7">
        <v>45447</v>
      </c>
      <c r="G12" s="9">
        <v>85400</v>
      </c>
      <c r="H12" s="8">
        <v>85400</v>
      </c>
      <c r="I12" s="5" t="s">
        <v>21</v>
      </c>
      <c r="J12" s="5" t="s">
        <v>23</v>
      </c>
      <c r="K12" s="5" t="s">
        <v>22</v>
      </c>
      <c r="L12" s="5" t="s">
        <v>21</v>
      </c>
    </row>
    <row r="13" spans="1:12" x14ac:dyDescent="0.35">
      <c r="A13" s="5">
        <v>800155000</v>
      </c>
      <c r="B13" s="5" t="s">
        <v>24</v>
      </c>
      <c r="C13" s="5" t="s">
        <v>12</v>
      </c>
      <c r="D13" s="4">
        <v>3408</v>
      </c>
      <c r="E13" s="6" t="s">
        <v>17</v>
      </c>
      <c r="F13" s="7">
        <v>45447</v>
      </c>
      <c r="G13" s="9">
        <v>238011</v>
      </c>
      <c r="H13" s="8">
        <v>238011</v>
      </c>
      <c r="I13" s="5" t="s">
        <v>21</v>
      </c>
      <c r="J13" s="5" t="s">
        <v>23</v>
      </c>
      <c r="K13" s="5" t="s">
        <v>22</v>
      </c>
      <c r="L13" s="5" t="s">
        <v>21</v>
      </c>
    </row>
    <row r="14" spans="1:12" x14ac:dyDescent="0.35">
      <c r="A14" s="5">
        <v>800155000</v>
      </c>
      <c r="B14" s="5" t="s">
        <v>24</v>
      </c>
      <c r="C14" s="5" t="s">
        <v>12</v>
      </c>
      <c r="D14" s="4" t="s">
        <v>18</v>
      </c>
      <c r="E14" s="6" t="s">
        <v>17</v>
      </c>
      <c r="F14" s="7">
        <v>45416</v>
      </c>
      <c r="G14" s="9">
        <v>200716</v>
      </c>
      <c r="H14" s="8">
        <v>200716</v>
      </c>
      <c r="I14" s="5" t="s">
        <v>21</v>
      </c>
      <c r="J14" s="5" t="s">
        <v>23</v>
      </c>
      <c r="K14" s="5" t="s">
        <v>22</v>
      </c>
      <c r="L14" s="5" t="s">
        <v>21</v>
      </c>
    </row>
    <row r="15" spans="1:12" x14ac:dyDescent="0.35">
      <c r="A15" s="5">
        <v>800155000</v>
      </c>
      <c r="B15" s="5" t="s">
        <v>24</v>
      </c>
      <c r="C15" s="5" t="s">
        <v>12</v>
      </c>
      <c r="D15" s="4" t="s">
        <v>19</v>
      </c>
      <c r="E15" s="2" t="s">
        <v>20</v>
      </c>
      <c r="F15" s="7">
        <v>45456</v>
      </c>
      <c r="G15" s="9">
        <v>255125</v>
      </c>
      <c r="H15" s="8">
        <v>255125</v>
      </c>
      <c r="I15" s="5" t="s">
        <v>21</v>
      </c>
      <c r="J15" s="5" t="s">
        <v>23</v>
      </c>
      <c r="K15" s="5" t="s">
        <v>22</v>
      </c>
      <c r="L15" s="5" t="s">
        <v>21</v>
      </c>
    </row>
    <row r="16" spans="1:12" x14ac:dyDescent="0.35">
      <c r="A16" s="5">
        <v>800155000</v>
      </c>
      <c r="B16" s="5" t="s">
        <v>24</v>
      </c>
      <c r="C16" s="5" t="s">
        <v>12</v>
      </c>
      <c r="D16" s="4">
        <v>3659</v>
      </c>
      <c r="E16" s="2" t="s">
        <v>13</v>
      </c>
      <c r="F16" s="7">
        <v>45505</v>
      </c>
      <c r="G16" s="9">
        <v>86717</v>
      </c>
      <c r="H16" s="8">
        <v>86717</v>
      </c>
      <c r="I16" s="5" t="s">
        <v>21</v>
      </c>
      <c r="J16" s="5" t="s">
        <v>23</v>
      </c>
      <c r="K16" s="5" t="s">
        <v>22</v>
      </c>
      <c r="L16" s="5" t="s">
        <v>21</v>
      </c>
    </row>
    <row r="17" spans="1:12" x14ac:dyDescent="0.35">
      <c r="A17" s="5">
        <v>800155000</v>
      </c>
      <c r="B17" s="5" t="s">
        <v>24</v>
      </c>
      <c r="C17" s="5" t="s">
        <v>12</v>
      </c>
      <c r="D17" s="4">
        <v>3660</v>
      </c>
      <c r="E17" s="2" t="s">
        <v>13</v>
      </c>
      <c r="F17" s="7">
        <v>45505</v>
      </c>
      <c r="G17" s="9">
        <v>132013</v>
      </c>
      <c r="H17" s="8">
        <v>132013</v>
      </c>
      <c r="I17" s="5" t="s">
        <v>21</v>
      </c>
      <c r="J17" s="5" t="s">
        <v>23</v>
      </c>
      <c r="K17" s="5" t="s">
        <v>22</v>
      </c>
      <c r="L17" s="5" t="s">
        <v>21</v>
      </c>
    </row>
    <row r="18" spans="1:12" x14ac:dyDescent="0.35">
      <c r="A18" s="5">
        <v>800155000</v>
      </c>
      <c r="B18" s="5" t="s">
        <v>24</v>
      </c>
      <c r="C18" s="5" t="s">
        <v>12</v>
      </c>
      <c r="D18" s="4">
        <v>3661</v>
      </c>
      <c r="E18" s="2" t="s">
        <v>13</v>
      </c>
      <c r="F18" s="7">
        <v>45505</v>
      </c>
      <c r="G18" s="9">
        <v>283137</v>
      </c>
      <c r="H18" s="8">
        <v>283137</v>
      </c>
      <c r="I18" s="5" t="s">
        <v>21</v>
      </c>
      <c r="J18" s="5" t="s">
        <v>23</v>
      </c>
      <c r="K18" s="5" t="s">
        <v>22</v>
      </c>
      <c r="L18" s="5" t="s">
        <v>21</v>
      </c>
    </row>
    <row r="19" spans="1:12" x14ac:dyDescent="0.35">
      <c r="A19" s="5">
        <v>800155000</v>
      </c>
      <c r="B19" s="5" t="s">
        <v>24</v>
      </c>
      <c r="C19" s="5" t="s">
        <v>12</v>
      </c>
      <c r="D19" s="4">
        <v>3662</v>
      </c>
      <c r="E19" s="2" t="s">
        <v>13</v>
      </c>
      <c r="F19" s="7">
        <v>45505</v>
      </c>
      <c r="G19" s="9">
        <v>677029</v>
      </c>
      <c r="H19" s="8">
        <v>677029</v>
      </c>
      <c r="I19" s="5" t="s">
        <v>21</v>
      </c>
      <c r="J19" s="5" t="s">
        <v>23</v>
      </c>
      <c r="K19" s="5" t="s">
        <v>22</v>
      </c>
      <c r="L19" s="5" t="s">
        <v>21</v>
      </c>
    </row>
    <row r="20" spans="1:12" x14ac:dyDescent="0.35">
      <c r="A20" s="5">
        <v>800155000</v>
      </c>
      <c r="B20" s="5" t="s">
        <v>24</v>
      </c>
      <c r="C20" s="5" t="s">
        <v>12</v>
      </c>
      <c r="D20" s="4">
        <v>3663</v>
      </c>
      <c r="E20" s="2" t="s">
        <v>13</v>
      </c>
      <c r="F20" s="7">
        <v>45505</v>
      </c>
      <c r="G20" s="9">
        <v>281911</v>
      </c>
      <c r="H20" s="8">
        <v>281911</v>
      </c>
      <c r="I20" s="5" t="s">
        <v>21</v>
      </c>
      <c r="J20" s="5" t="s">
        <v>23</v>
      </c>
      <c r="K20" s="5" t="s">
        <v>22</v>
      </c>
      <c r="L20" s="5" t="s">
        <v>21</v>
      </c>
    </row>
    <row r="21" spans="1:12" x14ac:dyDescent="0.35">
      <c r="A21" s="5">
        <v>800155000</v>
      </c>
      <c r="B21" s="5" t="s">
        <v>24</v>
      </c>
      <c r="C21" s="5" t="s">
        <v>12</v>
      </c>
      <c r="D21" s="4">
        <v>3664</v>
      </c>
      <c r="E21" s="2" t="s">
        <v>13</v>
      </c>
      <c r="F21" s="7">
        <v>45505</v>
      </c>
      <c r="G21" s="9">
        <v>180800</v>
      </c>
      <c r="H21" s="8">
        <v>180800</v>
      </c>
      <c r="I21" s="5" t="s">
        <v>21</v>
      </c>
      <c r="J21" s="5" t="s">
        <v>23</v>
      </c>
      <c r="K21" s="5" t="s">
        <v>22</v>
      </c>
      <c r="L21" s="5" t="s">
        <v>21</v>
      </c>
    </row>
    <row r="22" spans="1:12" x14ac:dyDescent="0.35">
      <c r="A22" s="5"/>
      <c r="B22" s="5"/>
      <c r="C22" s="5"/>
      <c r="D22" s="14" t="s">
        <v>26</v>
      </c>
      <c r="E22" s="15"/>
      <c r="F22" s="16"/>
      <c r="G22" s="12">
        <f>SUM(G5:G21)</f>
        <v>30062305</v>
      </c>
      <c r="H22" s="12">
        <f>SUM(H5:H21)</f>
        <v>30062305</v>
      </c>
      <c r="I22" s="5"/>
      <c r="J22" s="5"/>
      <c r="K22" s="5"/>
      <c r="L22" s="5"/>
    </row>
  </sheetData>
  <mergeCells count="2">
    <mergeCell ref="E2:I2"/>
    <mergeCell ref="D22:F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E9" sqref="E9"/>
    </sheetView>
  </sheetViews>
  <sheetFormatPr baseColWidth="10" defaultRowHeight="14.5" x14ac:dyDescent="0.35"/>
  <cols>
    <col min="1" max="1" width="44.26953125" bestFit="1" customWidth="1"/>
    <col min="2" max="2" width="13.26953125" style="42" bestFit="1" customWidth="1"/>
    <col min="3" max="3" width="13.7265625" style="29" bestFit="1" customWidth="1"/>
  </cols>
  <sheetData>
    <row r="2" spans="1:3" ht="15" thickBot="1" x14ac:dyDescent="0.4"/>
    <row r="3" spans="1:3" ht="15" thickBot="1" x14ac:dyDescent="0.4">
      <c r="A3" s="46" t="s">
        <v>90</v>
      </c>
      <c r="B3" s="47" t="s">
        <v>92</v>
      </c>
      <c r="C3" s="48" t="s">
        <v>93</v>
      </c>
    </row>
    <row r="4" spans="1:3" x14ac:dyDescent="0.35">
      <c r="A4" s="44" t="s">
        <v>88</v>
      </c>
      <c r="B4" s="45">
        <v>5</v>
      </c>
      <c r="C4" s="43">
        <v>8039115</v>
      </c>
    </row>
    <row r="5" spans="1:3" x14ac:dyDescent="0.35">
      <c r="A5" s="44" t="s">
        <v>86</v>
      </c>
      <c r="B5" s="45">
        <v>2</v>
      </c>
      <c r="C5" s="43">
        <v>870908</v>
      </c>
    </row>
    <row r="6" spans="1:3" x14ac:dyDescent="0.35">
      <c r="A6" s="44" t="s">
        <v>87</v>
      </c>
      <c r="B6" s="45">
        <v>7</v>
      </c>
      <c r="C6" s="43">
        <v>20590070</v>
      </c>
    </row>
    <row r="7" spans="1:3" ht="15" thickBot="1" x14ac:dyDescent="0.4">
      <c r="A7" s="44" t="s">
        <v>89</v>
      </c>
      <c r="B7" s="45">
        <v>3</v>
      </c>
      <c r="C7" s="43">
        <v>562212</v>
      </c>
    </row>
    <row r="8" spans="1:3" ht="15" thickBot="1" x14ac:dyDescent="0.4">
      <c r="A8" s="49" t="s">
        <v>91</v>
      </c>
      <c r="B8" s="50">
        <v>17</v>
      </c>
      <c r="C8" s="48">
        <v>30062305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"/>
  <sheetViews>
    <sheetView showGridLines="0" topLeftCell="I1" zoomScale="80" zoomScaleNormal="80" workbookViewId="0">
      <selection activeCell="U15" sqref="U15"/>
    </sheetView>
  </sheetViews>
  <sheetFormatPr baseColWidth="10" defaultRowHeight="14.5" x14ac:dyDescent="0.35"/>
  <cols>
    <col min="1" max="1" width="10" style="17" bestFit="1" customWidth="1"/>
    <col min="2" max="2" width="27.453125" style="17" bestFit="1" customWidth="1"/>
    <col min="3" max="3" width="13.81640625" style="17" bestFit="1" customWidth="1"/>
    <col min="4" max="4" width="15.1796875" style="17" bestFit="1" customWidth="1"/>
    <col min="5" max="5" width="8.26953125" style="17" bestFit="1" customWidth="1"/>
    <col min="6" max="6" width="18.6328125" style="17" bestFit="1" customWidth="1"/>
    <col min="7" max="7" width="10" style="17" customWidth="1"/>
    <col min="8" max="8" width="11.7265625" style="17" customWidth="1"/>
    <col min="9" max="9" width="13.26953125" style="17" customWidth="1"/>
    <col min="10" max="10" width="12.7265625" style="29" customWidth="1"/>
    <col min="11" max="11" width="12.81640625" style="29" customWidth="1"/>
    <col min="12" max="12" width="14.90625" style="17" customWidth="1"/>
    <col min="13" max="13" width="15.6328125" style="17" customWidth="1"/>
    <col min="14" max="14" width="11.36328125" style="17" customWidth="1"/>
    <col min="15" max="15" width="14" style="17" customWidth="1"/>
    <col min="16" max="16" width="20.7265625" style="17" customWidth="1"/>
    <col min="17" max="18" width="10.90625" style="17"/>
    <col min="19" max="19" width="14.1796875" style="17" bestFit="1" customWidth="1"/>
    <col min="20" max="20" width="13.1796875" style="17" bestFit="1" customWidth="1"/>
    <col min="21" max="21" width="13.1796875" style="17" customWidth="1"/>
    <col min="22" max="22" width="14.1796875" style="17" bestFit="1" customWidth="1"/>
    <col min="23" max="23" width="11" style="17" bestFit="1" customWidth="1"/>
    <col min="24" max="24" width="11.54296875" style="17" bestFit="1" customWidth="1"/>
    <col min="25" max="25" width="14.1796875" style="17" bestFit="1" customWidth="1"/>
    <col min="26" max="26" width="11.7265625" style="29" bestFit="1" customWidth="1"/>
    <col min="27" max="27" width="13.6328125" style="17" bestFit="1" customWidth="1"/>
    <col min="28" max="29" width="15.36328125" style="17" customWidth="1"/>
    <col min="30" max="30" width="13.1796875" style="17" bestFit="1" customWidth="1"/>
    <col min="31" max="31" width="15.81640625" style="17" customWidth="1"/>
    <col min="32" max="16384" width="10.90625" style="17"/>
  </cols>
  <sheetData>
    <row r="1" spans="1:32" x14ac:dyDescent="0.35">
      <c r="K1" s="32">
        <f>SUBTOTAL(9,K3:K19)</f>
        <v>30062305</v>
      </c>
      <c r="S1" s="32">
        <f t="shared" ref="S1:AB1" si="0">SUBTOTAL(9,S3:S19)</f>
        <v>8601327</v>
      </c>
      <c r="T1" s="32">
        <f t="shared" si="0"/>
        <v>870908</v>
      </c>
      <c r="U1" s="32"/>
      <c r="V1" s="32">
        <f t="shared" si="0"/>
        <v>8601327</v>
      </c>
      <c r="W1" s="32">
        <f t="shared" si="0"/>
        <v>0</v>
      </c>
      <c r="X1" s="32">
        <f t="shared" si="0"/>
        <v>0</v>
      </c>
      <c r="Y1" s="32">
        <f t="shared" si="0"/>
        <v>8601327</v>
      </c>
      <c r="Z1" s="32">
        <f t="shared" si="0"/>
        <v>475495</v>
      </c>
      <c r="AB1" s="32">
        <f t="shared" si="0"/>
        <v>8039115</v>
      </c>
    </row>
    <row r="2" spans="1:32" s="27" customFormat="1" ht="43.5" x14ac:dyDescent="0.35">
      <c r="A2" s="25" t="s">
        <v>0</v>
      </c>
      <c r="B2" s="25" t="s">
        <v>1</v>
      </c>
      <c r="C2" s="25" t="s">
        <v>2</v>
      </c>
      <c r="D2" s="25" t="s">
        <v>3</v>
      </c>
      <c r="E2" s="25" t="s">
        <v>27</v>
      </c>
      <c r="F2" s="26" t="s">
        <v>28</v>
      </c>
      <c r="G2" s="25" t="s">
        <v>4</v>
      </c>
      <c r="H2" s="25" t="s">
        <v>5</v>
      </c>
      <c r="I2" s="28" t="s">
        <v>63</v>
      </c>
      <c r="J2" s="30" t="s">
        <v>6</v>
      </c>
      <c r="K2" s="31" t="s">
        <v>7</v>
      </c>
      <c r="L2" s="25" t="s">
        <v>8</v>
      </c>
      <c r="M2" s="25" t="s">
        <v>9</v>
      </c>
      <c r="N2" s="25" t="s">
        <v>10</v>
      </c>
      <c r="O2" s="25" t="s">
        <v>11</v>
      </c>
      <c r="P2" s="33" t="s">
        <v>64</v>
      </c>
      <c r="Q2" s="25" t="s">
        <v>65</v>
      </c>
      <c r="R2" s="139" t="s">
        <v>132</v>
      </c>
      <c r="S2" s="34" t="s">
        <v>69</v>
      </c>
      <c r="T2" s="39" t="s">
        <v>70</v>
      </c>
      <c r="U2" s="39" t="s">
        <v>83</v>
      </c>
      <c r="V2" s="34" t="s">
        <v>71</v>
      </c>
      <c r="W2" s="34" t="s">
        <v>72</v>
      </c>
      <c r="X2" s="34" t="s">
        <v>73</v>
      </c>
      <c r="Y2" s="34" t="s">
        <v>74</v>
      </c>
      <c r="Z2" s="35" t="s">
        <v>75</v>
      </c>
      <c r="AA2" s="33" t="s">
        <v>76</v>
      </c>
      <c r="AB2" s="37" t="s">
        <v>78</v>
      </c>
      <c r="AC2" s="37" t="s">
        <v>79</v>
      </c>
      <c r="AD2" s="37" t="s">
        <v>80</v>
      </c>
      <c r="AE2" s="37" t="s">
        <v>81</v>
      </c>
      <c r="AF2" s="25" t="s">
        <v>82</v>
      </c>
    </row>
    <row r="3" spans="1:32" x14ac:dyDescent="0.35">
      <c r="A3" s="18">
        <v>800155000</v>
      </c>
      <c r="B3" s="18" t="s">
        <v>24</v>
      </c>
      <c r="C3" s="21" t="s">
        <v>12</v>
      </c>
      <c r="D3" s="22">
        <v>780</v>
      </c>
      <c r="E3" s="22" t="s">
        <v>29</v>
      </c>
      <c r="F3" s="22" t="s">
        <v>46</v>
      </c>
      <c r="G3" s="21" t="s">
        <v>13</v>
      </c>
      <c r="H3" s="23">
        <v>45098</v>
      </c>
      <c r="I3" s="23">
        <v>45505</v>
      </c>
      <c r="J3" s="24">
        <v>6215867</v>
      </c>
      <c r="K3" s="24">
        <v>6215867</v>
      </c>
      <c r="L3" s="18" t="s">
        <v>21</v>
      </c>
      <c r="M3" s="18" t="s">
        <v>23</v>
      </c>
      <c r="N3" s="18" t="s">
        <v>22</v>
      </c>
      <c r="O3" s="18" t="s">
        <v>21</v>
      </c>
      <c r="P3" s="18" t="s">
        <v>87</v>
      </c>
      <c r="Q3" s="18" t="s">
        <v>66</v>
      </c>
      <c r="R3" s="18" t="s">
        <v>86</v>
      </c>
      <c r="S3" s="9">
        <v>0</v>
      </c>
      <c r="T3" s="9">
        <v>0</v>
      </c>
      <c r="U3" s="9"/>
      <c r="V3" s="9">
        <v>0</v>
      </c>
      <c r="W3" s="9">
        <v>0</v>
      </c>
      <c r="X3" s="9">
        <v>0</v>
      </c>
      <c r="Y3" s="9">
        <v>0</v>
      </c>
      <c r="Z3" s="9">
        <v>0</v>
      </c>
      <c r="AA3" s="18"/>
      <c r="AB3" s="18"/>
      <c r="AC3" s="18"/>
      <c r="AD3" s="18"/>
      <c r="AE3" s="18"/>
      <c r="AF3" s="38">
        <v>45504</v>
      </c>
    </row>
    <row r="4" spans="1:32" x14ac:dyDescent="0.35">
      <c r="A4" s="18">
        <v>800155000</v>
      </c>
      <c r="B4" s="18" t="s">
        <v>24</v>
      </c>
      <c r="C4" s="21" t="s">
        <v>12</v>
      </c>
      <c r="D4" s="22" t="s">
        <v>14</v>
      </c>
      <c r="E4" s="22" t="s">
        <v>30</v>
      </c>
      <c r="F4" s="22" t="s">
        <v>47</v>
      </c>
      <c r="G4" s="21" t="s">
        <v>15</v>
      </c>
      <c r="H4" s="23">
        <v>45100</v>
      </c>
      <c r="I4" s="23">
        <v>45505</v>
      </c>
      <c r="J4" s="24">
        <v>6417780</v>
      </c>
      <c r="K4" s="24">
        <v>6417780</v>
      </c>
      <c r="L4" s="18" t="s">
        <v>21</v>
      </c>
      <c r="M4" s="18" t="s">
        <v>23</v>
      </c>
      <c r="N4" s="18" t="s">
        <v>22</v>
      </c>
      <c r="O4" s="18" t="s">
        <v>21</v>
      </c>
      <c r="P4" s="18" t="s">
        <v>87</v>
      </c>
      <c r="Q4" s="18" t="s">
        <v>66</v>
      </c>
      <c r="R4" s="18" t="s">
        <v>86</v>
      </c>
      <c r="S4" s="9">
        <v>0</v>
      </c>
      <c r="T4" s="9">
        <v>0</v>
      </c>
      <c r="U4" s="9"/>
      <c r="V4" s="9">
        <v>0</v>
      </c>
      <c r="W4" s="9">
        <v>0</v>
      </c>
      <c r="X4" s="9">
        <v>0</v>
      </c>
      <c r="Y4" s="9">
        <v>0</v>
      </c>
      <c r="Z4" s="9">
        <v>0</v>
      </c>
      <c r="AA4" s="18"/>
      <c r="AB4" s="18"/>
      <c r="AC4" s="18"/>
      <c r="AD4" s="18"/>
      <c r="AE4" s="18"/>
      <c r="AF4" s="38">
        <v>45504</v>
      </c>
    </row>
    <row r="5" spans="1:32" x14ac:dyDescent="0.35">
      <c r="A5" s="18">
        <v>800155000</v>
      </c>
      <c r="B5" s="18" t="s">
        <v>24</v>
      </c>
      <c r="C5" s="21" t="s">
        <v>12</v>
      </c>
      <c r="D5" s="22">
        <v>1772</v>
      </c>
      <c r="E5" s="22" t="s">
        <v>31</v>
      </c>
      <c r="F5" s="22" t="s">
        <v>48</v>
      </c>
      <c r="G5" s="21" t="s">
        <v>16</v>
      </c>
      <c r="H5" s="23">
        <v>45182</v>
      </c>
      <c r="I5" s="23">
        <v>45505</v>
      </c>
      <c r="J5" s="24">
        <v>6533546</v>
      </c>
      <c r="K5" s="24">
        <v>6533546</v>
      </c>
      <c r="L5" s="18" t="s">
        <v>21</v>
      </c>
      <c r="M5" s="18" t="s">
        <v>23</v>
      </c>
      <c r="N5" s="18" t="s">
        <v>22</v>
      </c>
      <c r="O5" s="18" t="s">
        <v>21</v>
      </c>
      <c r="P5" s="18" t="s">
        <v>87</v>
      </c>
      <c r="Q5" s="18" t="s">
        <v>66</v>
      </c>
      <c r="R5" s="18" t="s">
        <v>86</v>
      </c>
      <c r="S5" s="9">
        <v>0</v>
      </c>
      <c r="T5" s="9">
        <v>0</v>
      </c>
      <c r="U5" s="9"/>
      <c r="V5" s="9">
        <v>0</v>
      </c>
      <c r="W5" s="9">
        <v>0</v>
      </c>
      <c r="X5" s="9">
        <v>0</v>
      </c>
      <c r="Y5" s="9">
        <v>0</v>
      </c>
      <c r="Z5" s="9">
        <v>0</v>
      </c>
      <c r="AA5" s="18"/>
      <c r="AB5" s="18"/>
      <c r="AC5" s="18"/>
      <c r="AD5" s="18"/>
      <c r="AE5" s="18"/>
      <c r="AF5" s="38">
        <v>45504</v>
      </c>
    </row>
    <row r="6" spans="1:32" x14ac:dyDescent="0.35">
      <c r="A6" s="18">
        <v>800155000</v>
      </c>
      <c r="B6" s="18" t="s">
        <v>24</v>
      </c>
      <c r="C6" s="21" t="s">
        <v>12</v>
      </c>
      <c r="D6" s="22">
        <v>1906</v>
      </c>
      <c r="E6" s="22" t="s">
        <v>32</v>
      </c>
      <c r="F6" s="22" t="s">
        <v>49</v>
      </c>
      <c r="G6" s="21" t="s">
        <v>16</v>
      </c>
      <c r="H6" s="23">
        <v>45182</v>
      </c>
      <c r="I6" s="23">
        <v>45456</v>
      </c>
      <c r="J6" s="24">
        <v>6193449</v>
      </c>
      <c r="K6" s="24">
        <v>6193449</v>
      </c>
      <c r="L6" s="18" t="s">
        <v>21</v>
      </c>
      <c r="M6" s="18" t="s">
        <v>23</v>
      </c>
      <c r="N6" s="18" t="s">
        <v>22</v>
      </c>
      <c r="O6" s="18" t="s">
        <v>21</v>
      </c>
      <c r="P6" s="18" t="s">
        <v>88</v>
      </c>
      <c r="Q6" s="18" t="s">
        <v>67</v>
      </c>
      <c r="R6" s="18" t="s">
        <v>89</v>
      </c>
      <c r="S6" s="9">
        <v>6193449</v>
      </c>
      <c r="T6" s="9">
        <v>0</v>
      </c>
      <c r="U6" s="9"/>
      <c r="V6" s="9">
        <v>6193449</v>
      </c>
      <c r="W6" s="9">
        <v>0</v>
      </c>
      <c r="X6" s="9">
        <v>0</v>
      </c>
      <c r="Y6" s="9">
        <v>6193449</v>
      </c>
      <c r="Z6" s="9">
        <v>0</v>
      </c>
      <c r="AA6" s="18"/>
      <c r="AB6" s="36">
        <v>6193449</v>
      </c>
      <c r="AC6" s="18">
        <v>2201539550</v>
      </c>
      <c r="AD6" s="9">
        <v>8039115</v>
      </c>
      <c r="AE6" s="18" t="s">
        <v>77</v>
      </c>
      <c r="AF6" s="38">
        <v>45504</v>
      </c>
    </row>
    <row r="7" spans="1:32" x14ac:dyDescent="0.35">
      <c r="A7" s="18">
        <v>800155000</v>
      </c>
      <c r="B7" s="18" t="s">
        <v>24</v>
      </c>
      <c r="C7" s="18" t="s">
        <v>12</v>
      </c>
      <c r="D7" s="19">
        <v>3375</v>
      </c>
      <c r="E7" s="19" t="s">
        <v>33</v>
      </c>
      <c r="F7" s="19" t="s">
        <v>50</v>
      </c>
      <c r="G7" s="21" t="s">
        <v>17</v>
      </c>
      <c r="H7" s="20">
        <v>45447</v>
      </c>
      <c r="I7" s="20">
        <v>45447</v>
      </c>
      <c r="J7" s="9">
        <v>1151814</v>
      </c>
      <c r="K7" s="24">
        <v>1151814</v>
      </c>
      <c r="L7" s="18" t="s">
        <v>21</v>
      </c>
      <c r="M7" s="18" t="s">
        <v>23</v>
      </c>
      <c r="N7" s="18" t="s">
        <v>22</v>
      </c>
      <c r="O7" s="18" t="s">
        <v>21</v>
      </c>
      <c r="P7" s="18" t="s">
        <v>88</v>
      </c>
      <c r="Q7" s="18" t="s">
        <v>67</v>
      </c>
      <c r="R7" s="18" t="s">
        <v>87</v>
      </c>
      <c r="S7" s="9">
        <v>1151814</v>
      </c>
      <c r="T7" s="9">
        <v>0</v>
      </c>
      <c r="U7" s="9"/>
      <c r="V7" s="9">
        <v>1151814</v>
      </c>
      <c r="W7" s="9">
        <v>0</v>
      </c>
      <c r="X7" s="9">
        <v>0</v>
      </c>
      <c r="Y7" s="9">
        <v>1151814</v>
      </c>
      <c r="Z7" s="9">
        <v>0</v>
      </c>
      <c r="AA7" s="18"/>
      <c r="AB7" s="36">
        <v>1151814</v>
      </c>
      <c r="AC7" s="18">
        <v>2201539550</v>
      </c>
      <c r="AD7" s="9">
        <v>8039115</v>
      </c>
      <c r="AE7" s="18" t="s">
        <v>77</v>
      </c>
      <c r="AF7" s="38">
        <v>45504</v>
      </c>
    </row>
    <row r="8" spans="1:32" x14ac:dyDescent="0.35">
      <c r="A8" s="18">
        <v>800155000</v>
      </c>
      <c r="B8" s="18" t="s">
        <v>24</v>
      </c>
      <c r="C8" s="18" t="s">
        <v>12</v>
      </c>
      <c r="D8" s="19">
        <v>3376</v>
      </c>
      <c r="E8" s="19" t="s">
        <v>34</v>
      </c>
      <c r="F8" s="19" t="s">
        <v>51</v>
      </c>
      <c r="G8" s="21" t="s">
        <v>17</v>
      </c>
      <c r="H8" s="20">
        <v>45447</v>
      </c>
      <c r="I8" s="20">
        <v>45447</v>
      </c>
      <c r="J8" s="9">
        <v>390095</v>
      </c>
      <c r="K8" s="24">
        <v>390095</v>
      </c>
      <c r="L8" s="18" t="s">
        <v>21</v>
      </c>
      <c r="M8" s="18" t="s">
        <v>23</v>
      </c>
      <c r="N8" s="18" t="s">
        <v>22</v>
      </c>
      <c r="O8" s="18" t="s">
        <v>21</v>
      </c>
      <c r="P8" s="18" t="s">
        <v>89</v>
      </c>
      <c r="Q8" s="18" t="s">
        <v>67</v>
      </c>
      <c r="R8" s="18" t="s">
        <v>89</v>
      </c>
      <c r="S8" s="9">
        <v>390095</v>
      </c>
      <c r="T8" s="9">
        <v>0</v>
      </c>
      <c r="U8" s="9"/>
      <c r="V8" s="9">
        <v>390095</v>
      </c>
      <c r="W8" s="9">
        <v>0</v>
      </c>
      <c r="X8" s="9">
        <v>0</v>
      </c>
      <c r="Y8" s="9">
        <v>390095</v>
      </c>
      <c r="Z8" s="9">
        <v>390095</v>
      </c>
      <c r="AA8" s="18">
        <v>1222473567</v>
      </c>
      <c r="AB8" s="18"/>
      <c r="AC8" s="18"/>
      <c r="AD8" s="18"/>
      <c r="AE8" s="18"/>
      <c r="AF8" s="38">
        <v>45504</v>
      </c>
    </row>
    <row r="9" spans="1:32" x14ac:dyDescent="0.35">
      <c r="A9" s="18">
        <v>800155000</v>
      </c>
      <c r="B9" s="18" t="s">
        <v>24</v>
      </c>
      <c r="C9" s="18" t="s">
        <v>12</v>
      </c>
      <c r="D9" s="19">
        <v>3406</v>
      </c>
      <c r="E9" s="19" t="s">
        <v>35</v>
      </c>
      <c r="F9" s="19" t="s">
        <v>52</v>
      </c>
      <c r="G9" s="21" t="s">
        <v>17</v>
      </c>
      <c r="H9" s="20">
        <v>45447</v>
      </c>
      <c r="I9" s="20">
        <v>45447</v>
      </c>
      <c r="J9" s="9">
        <v>738895</v>
      </c>
      <c r="K9" s="24">
        <v>738895</v>
      </c>
      <c r="L9" s="18" t="s">
        <v>21</v>
      </c>
      <c r="M9" s="18" t="s">
        <v>23</v>
      </c>
      <c r="N9" s="18" t="s">
        <v>22</v>
      </c>
      <c r="O9" s="18" t="s">
        <v>21</v>
      </c>
      <c r="P9" s="18" t="s">
        <v>86</v>
      </c>
      <c r="Q9" s="18" t="s">
        <v>68</v>
      </c>
      <c r="R9" s="18" t="s">
        <v>87</v>
      </c>
      <c r="S9" s="9">
        <v>0</v>
      </c>
      <c r="T9" s="24">
        <v>738895</v>
      </c>
      <c r="U9" s="40" t="s">
        <v>84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18"/>
      <c r="AB9" s="18"/>
      <c r="AC9" s="18"/>
      <c r="AD9" s="18"/>
      <c r="AE9" s="18"/>
      <c r="AF9" s="38">
        <v>45504</v>
      </c>
    </row>
    <row r="10" spans="1:32" x14ac:dyDescent="0.35">
      <c r="A10" s="18">
        <v>800155000</v>
      </c>
      <c r="B10" s="18" t="s">
        <v>24</v>
      </c>
      <c r="C10" s="18" t="s">
        <v>12</v>
      </c>
      <c r="D10" s="19">
        <v>3407</v>
      </c>
      <c r="E10" s="19" t="s">
        <v>36</v>
      </c>
      <c r="F10" s="19" t="s">
        <v>53</v>
      </c>
      <c r="G10" s="21" t="s">
        <v>17</v>
      </c>
      <c r="H10" s="20">
        <v>45447</v>
      </c>
      <c r="I10" s="20">
        <v>45447</v>
      </c>
      <c r="J10" s="9">
        <v>85400</v>
      </c>
      <c r="K10" s="24">
        <v>85400</v>
      </c>
      <c r="L10" s="18" t="s">
        <v>21</v>
      </c>
      <c r="M10" s="18" t="s">
        <v>23</v>
      </c>
      <c r="N10" s="18" t="s">
        <v>22</v>
      </c>
      <c r="O10" s="18" t="s">
        <v>21</v>
      </c>
      <c r="P10" s="18" t="s">
        <v>89</v>
      </c>
      <c r="Q10" s="18" t="s">
        <v>67</v>
      </c>
      <c r="R10" s="18" t="s">
        <v>89</v>
      </c>
      <c r="S10" s="9">
        <v>85400</v>
      </c>
      <c r="T10" s="9">
        <v>0</v>
      </c>
      <c r="U10" s="9"/>
      <c r="V10" s="9">
        <v>85400</v>
      </c>
      <c r="W10" s="9">
        <v>0</v>
      </c>
      <c r="X10" s="9">
        <v>0</v>
      </c>
      <c r="Y10" s="9">
        <v>85400</v>
      </c>
      <c r="Z10" s="9">
        <v>85400</v>
      </c>
      <c r="AA10" s="18">
        <v>1222469080</v>
      </c>
      <c r="AB10" s="18"/>
      <c r="AC10" s="18"/>
      <c r="AD10" s="18"/>
      <c r="AE10" s="18"/>
      <c r="AF10" s="38">
        <v>45504</v>
      </c>
    </row>
    <row r="11" spans="1:32" x14ac:dyDescent="0.35">
      <c r="A11" s="18">
        <v>800155000</v>
      </c>
      <c r="B11" s="18" t="s">
        <v>24</v>
      </c>
      <c r="C11" s="18" t="s">
        <v>12</v>
      </c>
      <c r="D11" s="19">
        <v>3408</v>
      </c>
      <c r="E11" s="19" t="s">
        <v>37</v>
      </c>
      <c r="F11" s="19" t="s">
        <v>54</v>
      </c>
      <c r="G11" s="21" t="s">
        <v>17</v>
      </c>
      <c r="H11" s="20">
        <v>45447</v>
      </c>
      <c r="I11" s="20">
        <v>45447</v>
      </c>
      <c r="J11" s="9">
        <v>238011</v>
      </c>
      <c r="K11" s="24">
        <v>238011</v>
      </c>
      <c r="L11" s="18" t="s">
        <v>21</v>
      </c>
      <c r="M11" s="18" t="s">
        <v>23</v>
      </c>
      <c r="N11" s="18" t="s">
        <v>22</v>
      </c>
      <c r="O11" s="18" t="s">
        <v>21</v>
      </c>
      <c r="P11" s="18" t="s">
        <v>88</v>
      </c>
      <c r="Q11" s="18" t="s">
        <v>67</v>
      </c>
      <c r="R11" s="18" t="s">
        <v>87</v>
      </c>
      <c r="S11" s="9">
        <v>238011</v>
      </c>
      <c r="T11" s="9">
        <v>0</v>
      </c>
      <c r="U11" s="9"/>
      <c r="V11" s="9">
        <v>238011</v>
      </c>
      <c r="W11" s="9">
        <v>0</v>
      </c>
      <c r="X11" s="9">
        <v>0</v>
      </c>
      <c r="Y11" s="9">
        <v>238011</v>
      </c>
      <c r="Z11" s="9">
        <v>0</v>
      </c>
      <c r="AA11" s="18"/>
      <c r="AB11" s="36">
        <v>238011</v>
      </c>
      <c r="AC11" s="18">
        <v>2201539550</v>
      </c>
      <c r="AD11" s="9">
        <v>8039115</v>
      </c>
      <c r="AE11" s="18" t="s">
        <v>77</v>
      </c>
      <c r="AF11" s="38">
        <v>45504</v>
      </c>
    </row>
    <row r="12" spans="1:32" x14ac:dyDescent="0.35">
      <c r="A12" s="18">
        <v>800155000</v>
      </c>
      <c r="B12" s="18" t="s">
        <v>24</v>
      </c>
      <c r="C12" s="18" t="s">
        <v>12</v>
      </c>
      <c r="D12" s="19" t="s">
        <v>18</v>
      </c>
      <c r="E12" s="19" t="s">
        <v>38</v>
      </c>
      <c r="F12" s="19" t="s">
        <v>55</v>
      </c>
      <c r="G12" s="21" t="s">
        <v>17</v>
      </c>
      <c r="H12" s="20">
        <v>45416</v>
      </c>
      <c r="I12" s="20">
        <v>45447</v>
      </c>
      <c r="J12" s="9">
        <v>200716</v>
      </c>
      <c r="K12" s="24">
        <v>200716</v>
      </c>
      <c r="L12" s="18" t="s">
        <v>21</v>
      </c>
      <c r="M12" s="18" t="s">
        <v>23</v>
      </c>
      <c r="N12" s="18" t="s">
        <v>22</v>
      </c>
      <c r="O12" s="18" t="s">
        <v>21</v>
      </c>
      <c r="P12" s="18" t="s">
        <v>88</v>
      </c>
      <c r="Q12" s="18" t="s">
        <v>67</v>
      </c>
      <c r="R12" s="18" t="s">
        <v>87</v>
      </c>
      <c r="S12" s="9">
        <v>200716</v>
      </c>
      <c r="T12" s="9">
        <v>0</v>
      </c>
      <c r="U12" s="9"/>
      <c r="V12" s="9">
        <v>200716</v>
      </c>
      <c r="W12" s="9">
        <v>0</v>
      </c>
      <c r="X12" s="9">
        <v>0</v>
      </c>
      <c r="Y12" s="9">
        <v>200716</v>
      </c>
      <c r="Z12" s="9">
        <v>0</v>
      </c>
      <c r="AA12" s="18"/>
      <c r="AB12" s="36">
        <v>200716</v>
      </c>
      <c r="AC12" s="18">
        <v>2201539550</v>
      </c>
      <c r="AD12" s="9">
        <v>8039115</v>
      </c>
      <c r="AE12" s="18" t="s">
        <v>77</v>
      </c>
      <c r="AF12" s="38">
        <v>45504</v>
      </c>
    </row>
    <row r="13" spans="1:32" x14ac:dyDescent="0.35">
      <c r="A13" s="18">
        <v>800155000</v>
      </c>
      <c r="B13" s="18" t="s">
        <v>24</v>
      </c>
      <c r="C13" s="18" t="s">
        <v>12</v>
      </c>
      <c r="D13" s="19" t="s">
        <v>19</v>
      </c>
      <c r="E13" s="19" t="s">
        <v>39</v>
      </c>
      <c r="F13" s="19" t="s">
        <v>56</v>
      </c>
      <c r="G13" s="21" t="s">
        <v>20</v>
      </c>
      <c r="H13" s="20">
        <v>45456</v>
      </c>
      <c r="I13" s="20">
        <v>45456</v>
      </c>
      <c r="J13" s="9">
        <v>255125</v>
      </c>
      <c r="K13" s="24">
        <v>255125</v>
      </c>
      <c r="L13" s="18" t="s">
        <v>21</v>
      </c>
      <c r="M13" s="18" t="s">
        <v>23</v>
      </c>
      <c r="N13" s="18" t="s">
        <v>22</v>
      </c>
      <c r="O13" s="18" t="s">
        <v>21</v>
      </c>
      <c r="P13" s="18" t="s">
        <v>88</v>
      </c>
      <c r="Q13" s="18" t="s">
        <v>67</v>
      </c>
      <c r="R13" s="18" t="s">
        <v>87</v>
      </c>
      <c r="S13" s="9">
        <v>255125</v>
      </c>
      <c r="T13" s="9">
        <v>0</v>
      </c>
      <c r="U13" s="9"/>
      <c r="V13" s="9">
        <v>255125</v>
      </c>
      <c r="W13" s="9">
        <v>0</v>
      </c>
      <c r="X13" s="9">
        <v>0</v>
      </c>
      <c r="Y13" s="9">
        <v>255125</v>
      </c>
      <c r="Z13" s="9">
        <v>0</v>
      </c>
      <c r="AA13" s="18"/>
      <c r="AB13" s="36">
        <v>255125</v>
      </c>
      <c r="AC13" s="18">
        <v>2201539550</v>
      </c>
      <c r="AD13" s="9">
        <v>8039115</v>
      </c>
      <c r="AE13" s="18" t="s">
        <v>77</v>
      </c>
      <c r="AF13" s="38">
        <v>45504</v>
      </c>
    </row>
    <row r="14" spans="1:32" x14ac:dyDescent="0.35">
      <c r="A14" s="18">
        <v>800155000</v>
      </c>
      <c r="B14" s="18" t="s">
        <v>24</v>
      </c>
      <c r="C14" s="18" t="s">
        <v>12</v>
      </c>
      <c r="D14" s="19">
        <v>3659</v>
      </c>
      <c r="E14" s="19" t="s">
        <v>40</v>
      </c>
      <c r="F14" s="19" t="s">
        <v>57</v>
      </c>
      <c r="G14" s="21" t="s">
        <v>13</v>
      </c>
      <c r="H14" s="20">
        <v>45505</v>
      </c>
      <c r="I14" s="20">
        <v>45505</v>
      </c>
      <c r="J14" s="9">
        <v>86717</v>
      </c>
      <c r="K14" s="24">
        <v>86717</v>
      </c>
      <c r="L14" s="18" t="s">
        <v>21</v>
      </c>
      <c r="M14" s="18" t="s">
        <v>23</v>
      </c>
      <c r="N14" s="18" t="s">
        <v>22</v>
      </c>
      <c r="O14" s="18" t="s">
        <v>21</v>
      </c>
      <c r="P14" s="18" t="s">
        <v>89</v>
      </c>
      <c r="Q14" s="18" t="s">
        <v>67</v>
      </c>
      <c r="R14" s="18" t="e">
        <v>#N/A</v>
      </c>
      <c r="S14" s="9">
        <v>86717</v>
      </c>
      <c r="T14" s="9">
        <v>0</v>
      </c>
      <c r="U14" s="9"/>
      <c r="V14" s="9">
        <v>86717</v>
      </c>
      <c r="W14" s="9">
        <v>0</v>
      </c>
      <c r="X14" s="9">
        <v>0</v>
      </c>
      <c r="Y14" s="9">
        <v>86717</v>
      </c>
      <c r="Z14" s="9">
        <v>0</v>
      </c>
      <c r="AA14" s="18"/>
      <c r="AB14" s="18"/>
      <c r="AC14" s="18"/>
      <c r="AD14" s="18"/>
      <c r="AE14" s="18"/>
      <c r="AF14" s="38">
        <v>45504</v>
      </c>
    </row>
    <row r="15" spans="1:32" x14ac:dyDescent="0.35">
      <c r="A15" s="18">
        <v>800155000</v>
      </c>
      <c r="B15" s="18" t="s">
        <v>24</v>
      </c>
      <c r="C15" s="18" t="s">
        <v>12</v>
      </c>
      <c r="D15" s="19">
        <v>3660</v>
      </c>
      <c r="E15" s="19" t="s">
        <v>41</v>
      </c>
      <c r="F15" s="19" t="s">
        <v>58</v>
      </c>
      <c r="G15" s="21" t="s">
        <v>13</v>
      </c>
      <c r="H15" s="20">
        <v>45505</v>
      </c>
      <c r="I15" s="20">
        <v>45505</v>
      </c>
      <c r="J15" s="9">
        <v>132013</v>
      </c>
      <c r="K15" s="24">
        <v>132013</v>
      </c>
      <c r="L15" s="18" t="s">
        <v>21</v>
      </c>
      <c r="M15" s="18" t="s">
        <v>23</v>
      </c>
      <c r="N15" s="18" t="s">
        <v>22</v>
      </c>
      <c r="O15" s="18" t="s">
        <v>21</v>
      </c>
      <c r="P15" s="18" t="s">
        <v>86</v>
      </c>
      <c r="Q15" s="18" t="s">
        <v>68</v>
      </c>
      <c r="R15" s="18" t="e">
        <v>#N/A</v>
      </c>
      <c r="S15" s="9">
        <v>0</v>
      </c>
      <c r="T15" s="24">
        <v>132013</v>
      </c>
      <c r="U15" s="41" t="s">
        <v>85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18"/>
      <c r="AB15" s="18"/>
      <c r="AC15" s="18"/>
      <c r="AD15" s="18"/>
      <c r="AE15" s="18"/>
      <c r="AF15" s="38">
        <v>45504</v>
      </c>
    </row>
    <row r="16" spans="1:32" x14ac:dyDescent="0.35">
      <c r="A16" s="18">
        <v>800155000</v>
      </c>
      <c r="B16" s="18" t="s">
        <v>24</v>
      </c>
      <c r="C16" s="18" t="s">
        <v>12</v>
      </c>
      <c r="D16" s="19">
        <v>3661</v>
      </c>
      <c r="E16" s="19" t="s">
        <v>42</v>
      </c>
      <c r="F16" s="19" t="s">
        <v>59</v>
      </c>
      <c r="G16" s="21" t="s">
        <v>13</v>
      </c>
      <c r="H16" s="20">
        <v>45505</v>
      </c>
      <c r="I16" s="20">
        <v>45505</v>
      </c>
      <c r="J16" s="9">
        <v>283137</v>
      </c>
      <c r="K16" s="24">
        <v>283137</v>
      </c>
      <c r="L16" s="18" t="s">
        <v>21</v>
      </c>
      <c r="M16" s="18" t="s">
        <v>23</v>
      </c>
      <c r="N16" s="18" t="s">
        <v>22</v>
      </c>
      <c r="O16" s="18" t="s">
        <v>21</v>
      </c>
      <c r="P16" s="18" t="s">
        <v>87</v>
      </c>
      <c r="Q16" s="18" t="s">
        <v>66</v>
      </c>
      <c r="R16" s="18" t="e">
        <v>#N/A</v>
      </c>
      <c r="S16" s="9">
        <v>0</v>
      </c>
      <c r="T16" s="9">
        <v>0</v>
      </c>
      <c r="U16" s="9"/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18"/>
      <c r="AB16" s="18"/>
      <c r="AC16" s="18"/>
      <c r="AD16" s="18"/>
      <c r="AE16" s="18"/>
      <c r="AF16" s="38">
        <v>45504</v>
      </c>
    </row>
    <row r="17" spans="1:32" x14ac:dyDescent="0.35">
      <c r="A17" s="18">
        <v>800155000</v>
      </c>
      <c r="B17" s="18" t="s">
        <v>24</v>
      </c>
      <c r="C17" s="18" t="s">
        <v>12</v>
      </c>
      <c r="D17" s="19">
        <v>3662</v>
      </c>
      <c r="E17" s="19" t="s">
        <v>43</v>
      </c>
      <c r="F17" s="19" t="s">
        <v>60</v>
      </c>
      <c r="G17" s="21" t="s">
        <v>13</v>
      </c>
      <c r="H17" s="20">
        <v>45505</v>
      </c>
      <c r="I17" s="20">
        <v>45505</v>
      </c>
      <c r="J17" s="9">
        <v>677029</v>
      </c>
      <c r="K17" s="24">
        <v>677029</v>
      </c>
      <c r="L17" s="18" t="s">
        <v>21</v>
      </c>
      <c r="M17" s="18" t="s">
        <v>23</v>
      </c>
      <c r="N17" s="18" t="s">
        <v>22</v>
      </c>
      <c r="O17" s="18" t="s">
        <v>21</v>
      </c>
      <c r="P17" s="18" t="s">
        <v>87</v>
      </c>
      <c r="Q17" s="18" t="s">
        <v>66</v>
      </c>
      <c r="R17" s="18" t="e">
        <v>#N/A</v>
      </c>
      <c r="S17" s="9">
        <v>0</v>
      </c>
      <c r="T17" s="9">
        <v>0</v>
      </c>
      <c r="U17" s="9"/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18"/>
      <c r="AB17" s="18"/>
      <c r="AC17" s="18"/>
      <c r="AD17" s="18"/>
      <c r="AE17" s="18"/>
      <c r="AF17" s="38">
        <v>45504</v>
      </c>
    </row>
    <row r="18" spans="1:32" x14ac:dyDescent="0.35">
      <c r="A18" s="18">
        <v>800155000</v>
      </c>
      <c r="B18" s="18" t="s">
        <v>24</v>
      </c>
      <c r="C18" s="18" t="s">
        <v>12</v>
      </c>
      <c r="D18" s="19">
        <v>3663</v>
      </c>
      <c r="E18" s="19" t="s">
        <v>44</v>
      </c>
      <c r="F18" s="19" t="s">
        <v>61</v>
      </c>
      <c r="G18" s="21" t="s">
        <v>13</v>
      </c>
      <c r="H18" s="20">
        <v>45505</v>
      </c>
      <c r="I18" s="20">
        <v>45505</v>
      </c>
      <c r="J18" s="9">
        <v>281911</v>
      </c>
      <c r="K18" s="24">
        <v>281911</v>
      </c>
      <c r="L18" s="18" t="s">
        <v>21</v>
      </c>
      <c r="M18" s="18" t="s">
        <v>23</v>
      </c>
      <c r="N18" s="18" t="s">
        <v>22</v>
      </c>
      <c r="O18" s="18" t="s">
        <v>21</v>
      </c>
      <c r="P18" s="18" t="s">
        <v>87</v>
      </c>
      <c r="Q18" s="18" t="s">
        <v>66</v>
      </c>
      <c r="R18" s="18" t="e">
        <v>#N/A</v>
      </c>
      <c r="S18" s="9">
        <v>0</v>
      </c>
      <c r="T18" s="9">
        <v>0</v>
      </c>
      <c r="U18" s="9"/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8"/>
      <c r="AB18" s="18"/>
      <c r="AC18" s="18"/>
      <c r="AD18" s="18"/>
      <c r="AE18" s="18"/>
      <c r="AF18" s="38">
        <v>45504</v>
      </c>
    </row>
    <row r="19" spans="1:32" x14ac:dyDescent="0.35">
      <c r="A19" s="18">
        <v>800155000</v>
      </c>
      <c r="B19" s="18" t="s">
        <v>24</v>
      </c>
      <c r="C19" s="18" t="s">
        <v>12</v>
      </c>
      <c r="D19" s="19">
        <v>3664</v>
      </c>
      <c r="E19" s="19" t="s">
        <v>45</v>
      </c>
      <c r="F19" s="19" t="s">
        <v>62</v>
      </c>
      <c r="G19" s="21" t="s">
        <v>13</v>
      </c>
      <c r="H19" s="20">
        <v>45505</v>
      </c>
      <c r="I19" s="20">
        <v>45505</v>
      </c>
      <c r="J19" s="9">
        <v>180800</v>
      </c>
      <c r="K19" s="24">
        <v>180800</v>
      </c>
      <c r="L19" s="18" t="s">
        <v>21</v>
      </c>
      <c r="M19" s="18" t="s">
        <v>23</v>
      </c>
      <c r="N19" s="18" t="s">
        <v>22</v>
      </c>
      <c r="O19" s="18" t="s">
        <v>21</v>
      </c>
      <c r="P19" s="18" t="s">
        <v>87</v>
      </c>
      <c r="Q19" s="18" t="s">
        <v>66</v>
      </c>
      <c r="R19" s="18" t="e">
        <v>#N/A</v>
      </c>
      <c r="S19" s="9">
        <v>0</v>
      </c>
      <c r="T19" s="9">
        <v>0</v>
      </c>
      <c r="U19" s="9"/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18"/>
      <c r="AB19" s="18"/>
      <c r="AC19" s="18"/>
      <c r="AD19" s="18"/>
      <c r="AE19" s="18"/>
      <c r="AF19" s="38">
        <v>45504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1" sqref="N21"/>
    </sheetView>
  </sheetViews>
  <sheetFormatPr baseColWidth="10" defaultRowHeight="12.5" x14ac:dyDescent="0.25"/>
  <cols>
    <col min="1" max="1" width="1" style="51" customWidth="1"/>
    <col min="2" max="2" width="7.81640625" style="51" customWidth="1"/>
    <col min="3" max="3" width="17.54296875" style="51" customWidth="1"/>
    <col min="4" max="4" width="11.54296875" style="51" customWidth="1"/>
    <col min="5" max="6" width="11.453125" style="51" customWidth="1"/>
    <col min="7" max="7" width="8.1796875" style="51" customWidth="1"/>
    <col min="8" max="8" width="20.81640625" style="51" customWidth="1"/>
    <col min="9" max="9" width="25.453125" style="51" customWidth="1"/>
    <col min="10" max="10" width="12.453125" style="51" customWidth="1"/>
    <col min="11" max="11" width="1.7265625" style="51" customWidth="1"/>
    <col min="12" max="12" width="8.7265625" style="51" customWidth="1"/>
    <col min="13" max="13" width="16.54296875" style="80" bestFit="1" customWidth="1"/>
    <col min="14" max="14" width="13.81640625" style="51" bestFit="1" customWidth="1"/>
    <col min="15" max="15" width="7.453125" style="51" bestFit="1" customWidth="1"/>
    <col min="16" max="16" width="13.26953125" style="51" bestFit="1" customWidth="1"/>
    <col min="17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94</v>
      </c>
      <c r="E2" s="55"/>
      <c r="F2" s="55"/>
      <c r="G2" s="55"/>
      <c r="H2" s="55"/>
      <c r="I2" s="56"/>
      <c r="J2" s="57" t="s">
        <v>95</v>
      </c>
    </row>
    <row r="3" spans="2:10" ht="4.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96</v>
      </c>
      <c r="E4" s="55"/>
      <c r="F4" s="55"/>
      <c r="G4" s="55"/>
      <c r="H4" s="55"/>
      <c r="I4" s="56"/>
      <c r="J4" s="57" t="s">
        <v>97</v>
      </c>
    </row>
    <row r="5" spans="2:10" ht="5.25" customHeight="1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4.5" customHeight="1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ht="6" customHeight="1" x14ac:dyDescent="0.25">
      <c r="B7" s="70"/>
      <c r="J7" s="71"/>
    </row>
    <row r="8" spans="2:10" ht="9" customHeight="1" x14ac:dyDescent="0.25">
      <c r="B8" s="70"/>
      <c r="J8" s="71"/>
    </row>
    <row r="9" spans="2:10" ht="13" x14ac:dyDescent="0.3">
      <c r="B9" s="70"/>
      <c r="C9" s="72" t="s">
        <v>130</v>
      </c>
      <c r="E9" s="73"/>
      <c r="H9" s="74"/>
      <c r="J9" s="71"/>
    </row>
    <row r="10" spans="2:10" ht="8.25" customHeight="1" x14ac:dyDescent="0.25">
      <c r="B10" s="70"/>
      <c r="J10" s="71"/>
    </row>
    <row r="11" spans="2:10" ht="13" x14ac:dyDescent="0.3">
      <c r="B11" s="70"/>
      <c r="C11" s="72" t="s">
        <v>128</v>
      </c>
      <c r="J11" s="71"/>
    </row>
    <row r="12" spans="2:10" ht="13" x14ac:dyDescent="0.3">
      <c r="B12" s="70"/>
      <c r="C12" s="72" t="s">
        <v>129</v>
      </c>
      <c r="J12" s="71"/>
    </row>
    <row r="13" spans="2:10" x14ac:dyDescent="0.25">
      <c r="B13" s="70"/>
      <c r="J13" s="71"/>
    </row>
    <row r="14" spans="2:10" x14ac:dyDescent="0.25">
      <c r="B14" s="70"/>
      <c r="C14" s="51" t="s">
        <v>135</v>
      </c>
      <c r="G14" s="75"/>
      <c r="H14" s="75"/>
      <c r="I14" s="75"/>
      <c r="J14" s="71"/>
    </row>
    <row r="15" spans="2:10" ht="9" customHeight="1" x14ac:dyDescent="0.25">
      <c r="B15" s="70"/>
      <c r="C15" s="76"/>
      <c r="G15" s="75"/>
      <c r="H15" s="75"/>
      <c r="I15" s="75"/>
      <c r="J15" s="71"/>
    </row>
    <row r="16" spans="2:10" ht="13" x14ac:dyDescent="0.3">
      <c r="B16" s="70"/>
      <c r="C16" s="51" t="s">
        <v>131</v>
      </c>
      <c r="D16" s="73"/>
      <c r="G16" s="75"/>
      <c r="H16" s="77" t="s">
        <v>98</v>
      </c>
      <c r="I16" s="77" t="s">
        <v>99</v>
      </c>
      <c r="J16" s="71"/>
    </row>
    <row r="17" spans="2:14" ht="13" x14ac:dyDescent="0.3">
      <c r="B17" s="70"/>
      <c r="C17" s="72" t="s">
        <v>100</v>
      </c>
      <c r="D17" s="72"/>
      <c r="E17" s="72"/>
      <c r="F17" s="72"/>
      <c r="G17" s="75"/>
      <c r="H17" s="78">
        <v>17</v>
      </c>
      <c r="I17" s="79">
        <v>30062305</v>
      </c>
      <c r="J17" s="71"/>
    </row>
    <row r="18" spans="2:14" x14ac:dyDescent="0.25">
      <c r="B18" s="70"/>
      <c r="C18" s="51" t="s">
        <v>101</v>
      </c>
      <c r="G18" s="75"/>
      <c r="H18" s="81">
        <v>5</v>
      </c>
      <c r="I18" s="82">
        <v>8039115</v>
      </c>
      <c r="J18" s="71"/>
    </row>
    <row r="19" spans="2:14" x14ac:dyDescent="0.25">
      <c r="B19" s="70"/>
      <c r="C19" s="51" t="s">
        <v>102</v>
      </c>
      <c r="G19" s="75"/>
      <c r="H19" s="81">
        <v>2</v>
      </c>
      <c r="I19" s="82">
        <v>870908</v>
      </c>
      <c r="J19" s="71"/>
    </row>
    <row r="20" spans="2:14" x14ac:dyDescent="0.25">
      <c r="B20" s="70"/>
      <c r="C20" s="51" t="s">
        <v>103</v>
      </c>
      <c r="H20" s="83">
        <v>0</v>
      </c>
      <c r="I20" s="84">
        <v>0</v>
      </c>
      <c r="J20" s="71"/>
    </row>
    <row r="21" spans="2:14" x14ac:dyDescent="0.25">
      <c r="B21" s="70"/>
      <c r="C21" s="51" t="s">
        <v>104</v>
      </c>
      <c r="H21" s="83">
        <v>0</v>
      </c>
      <c r="I21" s="84">
        <v>0</v>
      </c>
      <c r="J21" s="71"/>
      <c r="N21" s="85"/>
    </row>
    <row r="22" spans="2:14" ht="13" thickBot="1" x14ac:dyDescent="0.3">
      <c r="B22" s="70"/>
      <c r="C22" s="51" t="s">
        <v>105</v>
      </c>
      <c r="H22" s="86">
        <v>0</v>
      </c>
      <c r="I22" s="87">
        <v>0</v>
      </c>
      <c r="J22" s="71"/>
    </row>
    <row r="23" spans="2:14" ht="13" x14ac:dyDescent="0.3">
      <c r="B23" s="70"/>
      <c r="C23" s="72" t="s">
        <v>106</v>
      </c>
      <c r="D23" s="72"/>
      <c r="E23" s="72"/>
      <c r="F23" s="72"/>
      <c r="H23" s="88">
        <f>H18+H19+H20+H21+H22</f>
        <v>7</v>
      </c>
      <c r="I23" s="89">
        <f>I18+I19+I20+I21+I22</f>
        <v>8910023</v>
      </c>
      <c r="J23" s="71"/>
    </row>
    <row r="24" spans="2:14" x14ac:dyDescent="0.25">
      <c r="B24" s="70"/>
      <c r="C24" s="51" t="s">
        <v>107</v>
      </c>
      <c r="H24" s="83">
        <v>3</v>
      </c>
      <c r="I24" s="84">
        <v>562212</v>
      </c>
      <c r="J24" s="71"/>
    </row>
    <row r="25" spans="2:14" ht="13" thickBot="1" x14ac:dyDescent="0.3">
      <c r="B25" s="70"/>
      <c r="C25" s="51" t="s">
        <v>87</v>
      </c>
      <c r="H25" s="86">
        <v>7</v>
      </c>
      <c r="I25" s="87">
        <v>20590070</v>
      </c>
      <c r="J25" s="71"/>
    </row>
    <row r="26" spans="2:14" ht="13" x14ac:dyDescent="0.3">
      <c r="B26" s="70"/>
      <c r="C26" s="72" t="s">
        <v>108</v>
      </c>
      <c r="D26" s="72"/>
      <c r="E26" s="72"/>
      <c r="F26" s="72"/>
      <c r="H26" s="88">
        <f>H24+H25</f>
        <v>10</v>
      </c>
      <c r="I26" s="89">
        <f>I24+I25</f>
        <v>21152282</v>
      </c>
      <c r="J26" s="71"/>
    </row>
    <row r="27" spans="2:14" ht="13.5" thickBot="1" x14ac:dyDescent="0.35">
      <c r="B27" s="70"/>
      <c r="C27" s="75" t="s">
        <v>109</v>
      </c>
      <c r="D27" s="90"/>
      <c r="E27" s="90"/>
      <c r="F27" s="90"/>
      <c r="G27" s="75"/>
      <c r="H27" s="91">
        <v>0</v>
      </c>
      <c r="I27" s="92">
        <v>0</v>
      </c>
      <c r="J27" s="93"/>
    </row>
    <row r="28" spans="2:14" ht="13" x14ac:dyDescent="0.3">
      <c r="B28" s="70"/>
      <c r="C28" s="90" t="s">
        <v>110</v>
      </c>
      <c r="D28" s="90"/>
      <c r="E28" s="90"/>
      <c r="F28" s="90"/>
      <c r="G28" s="75"/>
      <c r="H28" s="94">
        <f>H27</f>
        <v>0</v>
      </c>
      <c r="I28" s="82">
        <f>I27</f>
        <v>0</v>
      </c>
      <c r="J28" s="93"/>
    </row>
    <row r="29" spans="2:14" ht="13" x14ac:dyDescent="0.3">
      <c r="B29" s="70"/>
      <c r="C29" s="90"/>
      <c r="D29" s="90"/>
      <c r="E29" s="90"/>
      <c r="F29" s="90"/>
      <c r="G29" s="75"/>
      <c r="H29" s="81"/>
      <c r="I29" s="79"/>
      <c r="J29" s="93"/>
    </row>
    <row r="30" spans="2:14" ht="13.5" thickBot="1" x14ac:dyDescent="0.35">
      <c r="B30" s="70"/>
      <c r="C30" s="90" t="s">
        <v>111</v>
      </c>
      <c r="D30" s="90"/>
      <c r="E30" s="75"/>
      <c r="F30" s="75"/>
      <c r="G30" s="75"/>
      <c r="H30" s="95"/>
      <c r="I30" s="96"/>
      <c r="J30" s="93"/>
    </row>
    <row r="31" spans="2:14" ht="13.5" thickTop="1" x14ac:dyDescent="0.3">
      <c r="B31" s="70"/>
      <c r="C31" s="90"/>
      <c r="D31" s="90"/>
      <c r="E31" s="75"/>
      <c r="F31" s="75"/>
      <c r="G31" s="75"/>
      <c r="H31" s="82">
        <f>H23+H26+H28</f>
        <v>17</v>
      </c>
      <c r="I31" s="82">
        <f>I23+I26+I28</f>
        <v>30062305</v>
      </c>
      <c r="J31" s="93"/>
    </row>
    <row r="32" spans="2:14" ht="9.75" customHeight="1" x14ac:dyDescent="0.25">
      <c r="B32" s="70"/>
      <c r="C32" s="75"/>
      <c r="D32" s="75"/>
      <c r="E32" s="75"/>
      <c r="F32" s="75"/>
      <c r="G32" s="97"/>
      <c r="H32" s="98"/>
      <c r="I32" s="99"/>
      <c r="J32" s="93"/>
    </row>
    <row r="33" spans="2:10" ht="9.75" customHeight="1" x14ac:dyDescent="0.25">
      <c r="B33" s="70"/>
      <c r="C33" s="75"/>
      <c r="D33" s="75"/>
      <c r="E33" s="75"/>
      <c r="F33" s="75"/>
      <c r="G33" s="97"/>
      <c r="H33" s="98"/>
      <c r="I33" s="99"/>
      <c r="J33" s="93"/>
    </row>
    <row r="34" spans="2:10" ht="9.75" customHeight="1" x14ac:dyDescent="0.25">
      <c r="B34" s="70"/>
      <c r="C34" s="75"/>
      <c r="D34" s="75"/>
      <c r="E34" s="75"/>
      <c r="F34" s="75"/>
      <c r="G34" s="97"/>
      <c r="H34" s="98"/>
      <c r="I34" s="99"/>
      <c r="J34" s="93"/>
    </row>
    <row r="35" spans="2:10" ht="9.75" customHeight="1" x14ac:dyDescent="0.25">
      <c r="B35" s="70"/>
      <c r="C35" s="75"/>
      <c r="D35" s="75"/>
      <c r="E35" s="75"/>
      <c r="F35" s="75"/>
      <c r="G35" s="97"/>
      <c r="H35" s="98"/>
      <c r="I35" s="99"/>
      <c r="J35" s="93"/>
    </row>
    <row r="36" spans="2:10" ht="9.75" customHeight="1" x14ac:dyDescent="0.25">
      <c r="B36" s="70"/>
      <c r="C36" s="75"/>
      <c r="D36" s="75"/>
      <c r="E36" s="75"/>
      <c r="F36" s="75"/>
      <c r="G36" s="97"/>
      <c r="H36" s="98"/>
      <c r="I36" s="99"/>
      <c r="J36" s="93"/>
    </row>
    <row r="37" spans="2:10" ht="13.5" thickBot="1" x14ac:dyDescent="0.35">
      <c r="B37" s="70"/>
      <c r="C37" s="100"/>
      <c r="D37" s="101"/>
      <c r="E37" s="75"/>
      <c r="F37" s="75"/>
      <c r="G37" s="75"/>
      <c r="H37" s="102"/>
      <c r="I37" s="103"/>
      <c r="J37" s="93"/>
    </row>
    <row r="38" spans="2:10" ht="13" x14ac:dyDescent="0.3">
      <c r="B38" s="70"/>
      <c r="C38" s="90" t="s">
        <v>133</v>
      </c>
      <c r="D38" s="97"/>
      <c r="E38" s="75"/>
      <c r="F38" s="75"/>
      <c r="G38" s="75"/>
      <c r="H38" s="104" t="s">
        <v>112</v>
      </c>
      <c r="I38" s="97"/>
      <c r="J38" s="93"/>
    </row>
    <row r="39" spans="2:10" ht="13" x14ac:dyDescent="0.3">
      <c r="B39" s="70"/>
      <c r="C39" s="90" t="s">
        <v>134</v>
      </c>
      <c r="D39" s="75"/>
      <c r="E39" s="75"/>
      <c r="F39" s="75"/>
      <c r="G39" s="75"/>
      <c r="H39" s="90" t="s">
        <v>113</v>
      </c>
      <c r="I39" s="97"/>
      <c r="J39" s="93"/>
    </row>
    <row r="40" spans="2:10" ht="13" x14ac:dyDescent="0.3">
      <c r="B40" s="70"/>
      <c r="C40" s="75"/>
      <c r="D40" s="75"/>
      <c r="E40" s="75"/>
      <c r="F40" s="75"/>
      <c r="G40" s="75"/>
      <c r="H40" s="90" t="s">
        <v>114</v>
      </c>
      <c r="I40" s="97"/>
      <c r="J40" s="93"/>
    </row>
    <row r="41" spans="2:10" ht="13" x14ac:dyDescent="0.3">
      <c r="B41" s="70"/>
      <c r="C41" s="75"/>
      <c r="D41" s="75"/>
      <c r="E41" s="75"/>
      <c r="F41" s="75"/>
      <c r="G41" s="90"/>
      <c r="H41" s="97"/>
      <c r="I41" s="97"/>
      <c r="J41" s="93"/>
    </row>
    <row r="42" spans="2:10" x14ac:dyDescent="0.25">
      <c r="B42" s="70"/>
      <c r="C42" s="105" t="s">
        <v>115</v>
      </c>
      <c r="D42" s="105"/>
      <c r="E42" s="105"/>
      <c r="F42" s="105"/>
      <c r="G42" s="105"/>
      <c r="H42" s="105"/>
      <c r="I42" s="105"/>
      <c r="J42" s="93"/>
    </row>
    <row r="43" spans="2:10" x14ac:dyDescent="0.25">
      <c r="B43" s="70"/>
      <c r="C43" s="105"/>
      <c r="D43" s="105"/>
      <c r="E43" s="105"/>
      <c r="F43" s="105"/>
      <c r="G43" s="105"/>
      <c r="H43" s="105"/>
      <c r="I43" s="105"/>
      <c r="J43" s="93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2" sqref="I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0"/>
      <c r="B1" s="111"/>
      <c r="C1" s="112" t="s">
        <v>116</v>
      </c>
      <c r="D1" s="113"/>
      <c r="E1" s="113"/>
      <c r="F1" s="113"/>
      <c r="G1" s="113"/>
      <c r="H1" s="114"/>
      <c r="I1" s="115" t="s">
        <v>95</v>
      </c>
    </row>
    <row r="2" spans="1:9" ht="53.5" customHeight="1" thickBot="1" x14ac:dyDescent="0.4">
      <c r="A2" s="116"/>
      <c r="B2" s="117"/>
      <c r="C2" s="118" t="s">
        <v>117</v>
      </c>
      <c r="D2" s="119"/>
      <c r="E2" s="119"/>
      <c r="F2" s="119"/>
      <c r="G2" s="119"/>
      <c r="H2" s="120"/>
      <c r="I2" s="121" t="s">
        <v>118</v>
      </c>
    </row>
    <row r="3" spans="1:9" x14ac:dyDescent="0.35">
      <c r="A3" s="122"/>
      <c r="B3" s="75"/>
      <c r="C3" s="75"/>
      <c r="D3" s="75"/>
      <c r="E3" s="75"/>
      <c r="F3" s="75"/>
      <c r="G3" s="75"/>
      <c r="H3" s="75"/>
      <c r="I3" s="93"/>
    </row>
    <row r="4" spans="1:9" x14ac:dyDescent="0.35">
      <c r="A4" s="122"/>
      <c r="B4" s="75"/>
      <c r="C4" s="75"/>
      <c r="D4" s="75"/>
      <c r="E4" s="75"/>
      <c r="F4" s="75"/>
      <c r="G4" s="75"/>
      <c r="H4" s="75"/>
      <c r="I4" s="93"/>
    </row>
    <row r="5" spans="1:9" x14ac:dyDescent="0.35">
      <c r="A5" s="122"/>
      <c r="B5" s="72" t="s">
        <v>130</v>
      </c>
      <c r="C5" s="123"/>
      <c r="D5" s="124"/>
      <c r="E5" s="75"/>
      <c r="F5" s="75"/>
      <c r="G5" s="75"/>
      <c r="H5" s="75"/>
      <c r="I5" s="93"/>
    </row>
    <row r="6" spans="1:9" x14ac:dyDescent="0.35">
      <c r="A6" s="122"/>
      <c r="B6" s="51"/>
      <c r="C6" s="75"/>
      <c r="D6" s="75"/>
      <c r="E6" s="75"/>
      <c r="F6" s="75"/>
      <c r="G6" s="75"/>
      <c r="H6" s="75"/>
      <c r="I6" s="93"/>
    </row>
    <row r="7" spans="1:9" x14ac:dyDescent="0.35">
      <c r="A7" s="122"/>
      <c r="B7" s="72" t="s">
        <v>128</v>
      </c>
      <c r="C7" s="75"/>
      <c r="D7" s="75"/>
      <c r="E7" s="75"/>
      <c r="F7" s="75"/>
      <c r="G7" s="75"/>
      <c r="H7" s="75"/>
      <c r="I7" s="93"/>
    </row>
    <row r="8" spans="1:9" x14ac:dyDescent="0.35">
      <c r="A8" s="122"/>
      <c r="B8" s="72" t="s">
        <v>129</v>
      </c>
      <c r="C8" s="75"/>
      <c r="D8" s="75"/>
      <c r="E8" s="75"/>
      <c r="F8" s="75"/>
      <c r="G8" s="75"/>
      <c r="H8" s="75"/>
      <c r="I8" s="93"/>
    </row>
    <row r="9" spans="1:9" x14ac:dyDescent="0.35">
      <c r="A9" s="122"/>
      <c r="B9" s="75"/>
      <c r="C9" s="75"/>
      <c r="D9" s="75"/>
      <c r="E9" s="75"/>
      <c r="F9" s="75"/>
      <c r="G9" s="75"/>
      <c r="H9" s="75"/>
      <c r="I9" s="93"/>
    </row>
    <row r="10" spans="1:9" x14ac:dyDescent="0.35">
      <c r="A10" s="122"/>
      <c r="B10" s="75" t="s">
        <v>119</v>
      </c>
      <c r="C10" s="75"/>
      <c r="D10" s="75"/>
      <c r="E10" s="75"/>
      <c r="F10" s="75"/>
      <c r="G10" s="75"/>
      <c r="H10" s="75"/>
      <c r="I10" s="93"/>
    </row>
    <row r="11" spans="1:9" x14ac:dyDescent="0.35">
      <c r="A11" s="122"/>
      <c r="B11" s="125"/>
      <c r="C11" s="75"/>
      <c r="D11" s="75"/>
      <c r="E11" s="75"/>
      <c r="F11" s="75"/>
      <c r="G11" s="75"/>
      <c r="H11" s="75"/>
      <c r="I11" s="93"/>
    </row>
    <row r="12" spans="1:9" x14ac:dyDescent="0.35">
      <c r="A12" s="122"/>
      <c r="B12" s="51" t="s">
        <v>131</v>
      </c>
      <c r="C12" s="124"/>
      <c r="D12" s="75"/>
      <c r="E12" s="75"/>
      <c r="F12" s="75"/>
      <c r="G12" s="77" t="s">
        <v>120</v>
      </c>
      <c r="H12" s="77" t="s">
        <v>121</v>
      </c>
      <c r="I12" s="93"/>
    </row>
    <row r="13" spans="1:9" x14ac:dyDescent="0.35">
      <c r="A13" s="122"/>
      <c r="B13" s="90" t="s">
        <v>100</v>
      </c>
      <c r="C13" s="90"/>
      <c r="D13" s="90"/>
      <c r="E13" s="90"/>
      <c r="F13" s="75"/>
      <c r="G13" s="126">
        <f>G19</f>
        <v>7</v>
      </c>
      <c r="H13" s="127">
        <f>H19</f>
        <v>8910023</v>
      </c>
      <c r="I13" s="93"/>
    </row>
    <row r="14" spans="1:9" x14ac:dyDescent="0.35">
      <c r="A14" s="122"/>
      <c r="B14" s="75" t="s">
        <v>101</v>
      </c>
      <c r="C14" s="75"/>
      <c r="D14" s="75"/>
      <c r="E14" s="75"/>
      <c r="F14" s="75"/>
      <c r="G14" s="128">
        <v>5</v>
      </c>
      <c r="H14" s="129">
        <v>8039115</v>
      </c>
      <c r="I14" s="93"/>
    </row>
    <row r="15" spans="1:9" x14ac:dyDescent="0.35">
      <c r="A15" s="122"/>
      <c r="B15" s="75" t="s">
        <v>102</v>
      </c>
      <c r="C15" s="75"/>
      <c r="D15" s="75"/>
      <c r="E15" s="75"/>
      <c r="F15" s="75"/>
      <c r="G15" s="128">
        <v>2</v>
      </c>
      <c r="H15" s="129">
        <v>870908</v>
      </c>
      <c r="I15" s="93"/>
    </row>
    <row r="16" spans="1:9" x14ac:dyDescent="0.35">
      <c r="A16" s="122"/>
      <c r="B16" s="75" t="s">
        <v>103</v>
      </c>
      <c r="C16" s="75"/>
      <c r="D16" s="75"/>
      <c r="E16" s="75"/>
      <c r="F16" s="75"/>
      <c r="G16" s="128">
        <v>0</v>
      </c>
      <c r="H16" s="129">
        <v>0</v>
      </c>
      <c r="I16" s="93"/>
    </row>
    <row r="17" spans="1:9" x14ac:dyDescent="0.35">
      <c r="A17" s="122"/>
      <c r="B17" s="75" t="s">
        <v>104</v>
      </c>
      <c r="C17" s="75"/>
      <c r="D17" s="75"/>
      <c r="E17" s="75"/>
      <c r="F17" s="75"/>
      <c r="G17" s="128">
        <v>0</v>
      </c>
      <c r="H17" s="129">
        <v>0</v>
      </c>
      <c r="I17" s="93"/>
    </row>
    <row r="18" spans="1:9" x14ac:dyDescent="0.35">
      <c r="A18" s="122"/>
      <c r="B18" s="75" t="s">
        <v>122</v>
      </c>
      <c r="C18" s="75"/>
      <c r="D18" s="75"/>
      <c r="E18" s="75"/>
      <c r="F18" s="75"/>
      <c r="G18" s="130">
        <v>0</v>
      </c>
      <c r="H18" s="131">
        <v>0</v>
      </c>
      <c r="I18" s="93"/>
    </row>
    <row r="19" spans="1:9" x14ac:dyDescent="0.35">
      <c r="A19" s="122"/>
      <c r="B19" s="90" t="s">
        <v>123</v>
      </c>
      <c r="C19" s="90"/>
      <c r="D19" s="90"/>
      <c r="E19" s="90"/>
      <c r="F19" s="75"/>
      <c r="G19" s="128">
        <f>SUM(G14:G18)</f>
        <v>7</v>
      </c>
      <c r="H19" s="127">
        <f>(H14+H15+H16+H17+H18)</f>
        <v>8910023</v>
      </c>
      <c r="I19" s="93"/>
    </row>
    <row r="20" spans="1:9" ht="15" thickBot="1" x14ac:dyDescent="0.4">
      <c r="A20" s="122"/>
      <c r="B20" s="90"/>
      <c r="C20" s="90"/>
      <c r="D20" s="75"/>
      <c r="E20" s="75"/>
      <c r="F20" s="75"/>
      <c r="G20" s="132"/>
      <c r="H20" s="133"/>
      <c r="I20" s="93"/>
    </row>
    <row r="21" spans="1:9" ht="15" thickTop="1" x14ac:dyDescent="0.35">
      <c r="A21" s="122"/>
      <c r="B21" s="90"/>
      <c r="C21" s="90"/>
      <c r="D21" s="75"/>
      <c r="E21" s="75"/>
      <c r="F21" s="75"/>
      <c r="G21" s="97"/>
      <c r="H21" s="134"/>
      <c r="I21" s="93"/>
    </row>
    <row r="22" spans="1:9" x14ac:dyDescent="0.35">
      <c r="A22" s="122"/>
      <c r="B22" s="75"/>
      <c r="C22" s="75"/>
      <c r="D22" s="75"/>
      <c r="E22" s="75"/>
      <c r="F22" s="97"/>
      <c r="G22" s="97"/>
      <c r="H22" s="97"/>
      <c r="I22" s="93"/>
    </row>
    <row r="23" spans="1:9" ht="15" thickBot="1" x14ac:dyDescent="0.4">
      <c r="A23" s="122"/>
      <c r="B23" s="101"/>
      <c r="C23" s="101"/>
      <c r="D23" s="75"/>
      <c r="E23" s="75"/>
      <c r="F23" s="101"/>
      <c r="G23" s="101"/>
      <c r="H23" s="97"/>
      <c r="I23" s="93"/>
    </row>
    <row r="24" spans="1:9" x14ac:dyDescent="0.35">
      <c r="A24" s="122"/>
      <c r="B24" s="97" t="s">
        <v>124</v>
      </c>
      <c r="C24" s="97"/>
      <c r="D24" s="75"/>
      <c r="E24" s="75"/>
      <c r="F24" s="97"/>
      <c r="G24" s="97"/>
      <c r="H24" s="97"/>
      <c r="I24" s="93"/>
    </row>
    <row r="25" spans="1:9" x14ac:dyDescent="0.35">
      <c r="A25" s="122"/>
      <c r="B25" s="97" t="s">
        <v>133</v>
      </c>
      <c r="C25" s="97"/>
      <c r="D25" s="75"/>
      <c r="E25" s="75"/>
      <c r="F25" s="97" t="s">
        <v>125</v>
      </c>
      <c r="G25" s="97"/>
      <c r="H25" s="97"/>
      <c r="I25" s="93"/>
    </row>
    <row r="26" spans="1:9" x14ac:dyDescent="0.35">
      <c r="A26" s="122"/>
      <c r="B26" s="97" t="s">
        <v>134</v>
      </c>
      <c r="C26" s="97"/>
      <c r="D26" s="75"/>
      <c r="E26" s="75"/>
      <c r="F26" s="97" t="s">
        <v>126</v>
      </c>
      <c r="G26" s="97"/>
      <c r="H26" s="97"/>
      <c r="I26" s="93"/>
    </row>
    <row r="27" spans="1:9" x14ac:dyDescent="0.35">
      <c r="A27" s="122"/>
      <c r="B27" s="97"/>
      <c r="C27" s="97"/>
      <c r="D27" s="75"/>
      <c r="E27" s="75"/>
      <c r="F27" s="97"/>
      <c r="G27" s="97"/>
      <c r="H27" s="97"/>
      <c r="I27" s="93"/>
    </row>
    <row r="28" spans="1:9" ht="18.5" customHeight="1" x14ac:dyDescent="0.35">
      <c r="A28" s="122"/>
      <c r="B28" s="135" t="s">
        <v>127</v>
      </c>
      <c r="C28" s="135"/>
      <c r="D28" s="135"/>
      <c r="E28" s="135"/>
      <c r="F28" s="135"/>
      <c r="G28" s="135"/>
      <c r="H28" s="135"/>
      <c r="I28" s="93"/>
    </row>
    <row r="29" spans="1:9" ht="15" thickBot="1" x14ac:dyDescent="0.4">
      <c r="A29" s="136"/>
      <c r="B29" s="137"/>
      <c r="C29" s="137"/>
      <c r="D29" s="137"/>
      <c r="E29" s="137"/>
      <c r="F29" s="101"/>
      <c r="G29" s="101"/>
      <c r="H29" s="101"/>
      <c r="I29" s="13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yeissy zamora garcia</dc:creator>
  <cp:lastModifiedBy>Paola Andrea Jimenez Prado</cp:lastModifiedBy>
  <cp:lastPrinted>2024-08-22T18:55:38Z</cp:lastPrinted>
  <dcterms:created xsi:type="dcterms:W3CDTF">2024-08-13T21:15:37Z</dcterms:created>
  <dcterms:modified xsi:type="dcterms:W3CDTF">2024-08-22T19:06:23Z</dcterms:modified>
</cp:coreProperties>
</file>