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902922 CLINICA UNIVERSIDAD BOLIVARIAN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FACTURA'!$A$2:$AD$11</definedName>
    <definedName name="_xlnm._FilterDatabase" localSheetId="0" hidden="1">'INFO IPS'!$A$1:$L$10</definedName>
  </definedNames>
  <calcPr calcId="152511"/>
  <pivotCaches>
    <pivotCache cacheId="3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l="1"/>
  <c r="I31" i="4"/>
  <c r="Z1" i="2"/>
  <c r="X1" i="2" l="1"/>
  <c r="W1" i="2"/>
  <c r="T1" i="2"/>
  <c r="S1" i="2"/>
  <c r="R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A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SERVCIOS DEL 2%</t>
        </r>
      </text>
    </comment>
  </commentList>
</comments>
</file>

<file path=xl/sharedStrings.xml><?xml version="1.0" encoding="utf-8"?>
<sst xmlns="http://schemas.openxmlformats.org/spreadsheetml/2006/main" count="232" uniqueCount="109">
  <si>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</si>
  <si>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</si>
  <si>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</si>
  <si>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</si>
  <si>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</si>
  <si>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</si>
  <si>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</si>
  <si>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</si>
  <si>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</si>
  <si>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</si>
  <si>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</si>
  <si>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</si>
  <si>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UNIVERSITARIA BOLIVARIANA</t>
  </si>
  <si>
    <t>CU</t>
  </si>
  <si>
    <t>SIN CONVENIO</t>
  </si>
  <si>
    <t>MEDELLIN</t>
  </si>
  <si>
    <t>AMBULATORIO</t>
  </si>
  <si>
    <t>URGENCIAS</t>
  </si>
  <si>
    <t>EN PROCESO DE RADICACIÓN</t>
  </si>
  <si>
    <t>Alf+Fac</t>
  </si>
  <si>
    <t>CU2558870</t>
  </si>
  <si>
    <t>CU2560245</t>
  </si>
  <si>
    <t>CU2552887</t>
  </si>
  <si>
    <t>CU2478379</t>
  </si>
  <si>
    <t>CU2567226</t>
  </si>
  <si>
    <t>CU2576208</t>
  </si>
  <si>
    <t>CU2581487</t>
  </si>
  <si>
    <t>CU2574705</t>
  </si>
  <si>
    <t>CU2584558</t>
  </si>
  <si>
    <t>Llave</t>
  </si>
  <si>
    <t>890902922_CU2558870</t>
  </si>
  <si>
    <t>890902922_CU2560245</t>
  </si>
  <si>
    <t>890902922_CU2552887</t>
  </si>
  <si>
    <t>890902922_CU2478379</t>
  </si>
  <si>
    <t>890902922_CU2567226</t>
  </si>
  <si>
    <t>890902922_CU2576208</t>
  </si>
  <si>
    <t>890902922_CU2581487</t>
  </si>
  <si>
    <t>890902922_CU2574705</t>
  </si>
  <si>
    <t>890902922_CU2584558</t>
  </si>
  <si>
    <t xml:space="preserve">Fecha de radicacion EPS </t>
  </si>
  <si>
    <t>Estado de Factura EPS Julio 23</t>
  </si>
  <si>
    <t>Boxalud</t>
  </si>
  <si>
    <t>Finalizada</t>
  </si>
  <si>
    <t>Para respuesta a prestador</t>
  </si>
  <si>
    <t>Para cargar RIPS o soportes</t>
  </si>
  <si>
    <t>Valor TotalBruto</t>
  </si>
  <si>
    <t>Valor Radicado</t>
  </si>
  <si>
    <t>Valor Pagar</t>
  </si>
  <si>
    <t>Valor Glosa Pendiente</t>
  </si>
  <si>
    <t>Por pagar SAP</t>
  </si>
  <si>
    <t>P. abiertas doc</t>
  </si>
  <si>
    <t>26.06.2024</t>
  </si>
  <si>
    <t>Valor compensacion SAP</t>
  </si>
  <si>
    <t xml:space="preserve">Doc compensacion </t>
  </si>
  <si>
    <t>Fecha de compensacion</t>
  </si>
  <si>
    <t>Fecha de corte</t>
  </si>
  <si>
    <t>FACTURA NO RADICADA</t>
  </si>
  <si>
    <t>Observacion objeccion</t>
  </si>
  <si>
    <t>Tipificación Objeccion</t>
  </si>
  <si>
    <t>FACTURA PENDIENTE EN PROGRAMACION DE PAGO - GLOSA PENDIENTE POR CONCILIAR</t>
  </si>
  <si>
    <t xml:space="preserve">FACTURA PENDIENTE EN PROGRAMACION DE PAGO </t>
  </si>
  <si>
    <t xml:space="preserve">Retencion </t>
  </si>
  <si>
    <t>FACTURA CANCELADA</t>
  </si>
  <si>
    <t>Total general</t>
  </si>
  <si>
    <t xml:space="preserve">Cant. Facturas </t>
  </si>
  <si>
    <t xml:space="preserve">Saldo IPS </t>
  </si>
  <si>
    <t xml:space="preserve">tipificacion </t>
  </si>
  <si>
    <t xml:space="preserve"> Valor Glosa Pendiente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</si>
  <si>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</si>
  <si>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</si>
  <si>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</si>
  <si>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</si>
  <si>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</si>
  <si>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</si>
  <si>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</si>
  <si>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</si>
  <si>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</si>
  <si>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</si>
  <si>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</si>
  <si>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</si>
  <si>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</si>
  <si>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</si>
  <si>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</si>
  <si>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</si>
  <si>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</si>
  <si>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</si>
  <si>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</si>
  <si>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</si>
  <si>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</si>
  <si>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</si>
  <si>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</si>
  <si>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</si>
  <si>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</si>
  <si>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</si>
  <si>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</si>
  <si>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</si>
  <si>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</si>
  <si>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</si>
  <si>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</si>
  <si>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</si>
  <si>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</si>
  <si>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</si>
  <si>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</si>
  <si>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</si>
  <si>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CLINICA UNIVERSITARIA BOLIVARIANA</t>
  </si>
  <si>
    <t>NIT: 890902922</t>
  </si>
  <si>
    <t>Santiago de Cali, Julio 23 del 2024</t>
  </si>
  <si>
    <t>Con Corte al dia: 30/06/2024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</si>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</sst>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7" fontId="4" fillId="0" borderId="0" applyFont="0" applyFill="0" applyBorder="0" applyAlignment="0" applyProtection="0"/>
  </cellStyleXfs>
  <cellXfs count="1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0" fontId="5" fillId="0" borderId="1" xfId="0" applyFont="1" applyBorder="1"/>
    <xf numFmtId="14" fontId="5" fillId="0" borderId="1" xfId="0" applyNumberFormat="1" applyFont="1" applyBorder="1"/>
    <xf numFmtId="164" fontId="5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6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6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4" fontId="1" fillId="0" borderId="0" xfId="0" applyNumberFormat="1" applyFont="1"/>
    <xf numFmtId="164" fontId="1" fillId="0" borderId="0" xfId="1" applyNumberFormat="1" applyFont="1"/>
    <xf numFmtId="0" fontId="7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7" fillId="7" borderId="1" xfId="1" applyNumberFormat="1" applyFont="1" applyFill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 applyAlignment="1">
      <alignment horizontal="center" vertical="center"/>
    </xf>
    <xf numFmtId="0" fontId="0" fillId="0" borderId="3" xfId="0" pivotButton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3" xfId="0" applyNumberFormat="1" applyBorder="1" applyAlignment="1">
      <alignment horizontal="center" vertical="center"/>
    </xf>
    <xf numFmtId="164" fontId="0" fillId="0" borderId="0" xfId="0" applyNumberFormat="1" applyBorder="1"/>
    <xf numFmtId="164" fontId="0" fillId="0" borderId="5" xfId="0" applyNumberFormat="1" applyBorder="1"/>
    <xf numFmtId="0" fontId="0" fillId="0" borderId="12" xfId="0" applyBorder="1" applyAlignment="1">
      <alignment horizontal="left"/>
    </xf>
    <xf numFmtId="0" fontId="0" fillId="0" borderId="12" xfId="0" applyNumberFormat="1" applyBorder="1" applyAlignment="1">
      <alignment horizontal="center" vertical="center"/>
    </xf>
    <xf numFmtId="164" fontId="0" fillId="0" borderId="17" xfId="0" applyNumberFormat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164" fontId="0" fillId="0" borderId="3" xfId="1" applyNumberFormat="1" applyFon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8" xfId="4" applyNumberFormat="1" applyFont="1" applyBorder="1" applyAlignment="1">
      <alignment horizontal="center"/>
    </xf>
    <xf numFmtId="169" fontId="11" fillId="0" borderId="18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1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1" fontId="8" fillId="0" borderId="2" xfId="1" applyNumberFormat="1" applyFont="1" applyBorder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1" fontId="8" fillId="0" borderId="18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53"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6.752766435187" createdVersion="5" refreshedVersion="5" minRefreshableVersion="3" recordCount="9">
  <cacheSource type="worksheet">
    <worksheetSource ref="A2:AD11" sheet="ESTADO DE CADA FACTURA"/>
  </cacheSource>
  <cacheFields count="30">
    <cacheField name="NIT IPS" numFmtId="0">
      <sharedItems containsSemiMixedTypes="0" containsString="0" containsNumber="1" containsInteger="1" minValue="890902922" maxValue="89090292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478379" maxValue="258455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7-31T00:00:00" maxDate="2024-06-07T00:00:00"/>
    </cacheField>
    <cacheField name="IPS Fecha radicado" numFmtId="14">
      <sharedItems containsDate="1" containsMixedTypes="1" minDate="2024-04-15T00:00:00" maxDate="2024-06-27T00:00:00"/>
    </cacheField>
    <cacheField name="Fecha de radicacion EPS " numFmtId="14">
      <sharedItems containsNonDate="0" containsDate="1" containsString="0" containsBlank="1" minDate="2024-04-15T00:00:00" maxDate="2024-07-03T00:00:00"/>
    </cacheField>
    <cacheField name="IPS Valor Factura" numFmtId="164">
      <sharedItems containsSemiMixedTypes="0" containsString="0" containsNumber="1" containsInteger="1" minValue="50317" maxValue="1062989"/>
    </cacheField>
    <cacheField name="IPS Saldo Factura" numFmtId="164">
      <sharedItems containsSemiMixedTypes="0" containsString="0" containsNumber="1" containsInteger="1" minValue="50317" maxValue="1062989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Julio 23" numFmtId="0">
      <sharedItems count="4">
        <s v="FACTURA PENDIENTE EN PROGRAMACION DE PAGO "/>
        <s v="FACTURA CANCELADA"/>
        <s v="FACTURA PENDIENTE EN PROGRAMACION DE PAGO - GLOSA PENDIENTE POR CONCILIAR"/>
        <s v="FACTURA NO RADICADA"/>
      </sharedItems>
    </cacheField>
    <cacheField name="Boxalud" numFmtId="0">
      <sharedItems/>
    </cacheField>
    <cacheField name="Valor TotalBruto" numFmtId="164">
      <sharedItems containsSemiMixedTypes="0" containsString="0" containsNumber="1" containsInteger="1" minValue="0" maxValue="1108018"/>
    </cacheField>
    <cacheField name="Valor Radicado" numFmtId="164">
      <sharedItems containsSemiMixedTypes="0" containsString="0" containsNumber="1" containsInteger="1" minValue="0" maxValue="1108018"/>
    </cacheField>
    <cacheField name="Valor Glosa Pendiente" numFmtId="164">
      <sharedItems containsSemiMixedTypes="0" containsString="0" containsNumber="1" containsInteger="1" minValue="0" maxValue="50007"/>
    </cacheField>
    <cacheField name="Observacion objeccion" numFmtId="164">
      <sharedItems containsNonDate="0" containsString="0" containsBlank="1"/>
    </cacheField>
    <cacheField name="Tipificación Objeccion" numFmtId="164">
      <sharedItems containsNonDate="0" containsString="0" containsBlank="1"/>
    </cacheField>
    <cacheField name="Valor Pagar" numFmtId="164">
      <sharedItems containsSemiMixedTypes="0" containsString="0" containsNumber="1" containsInteger="1" minValue="0" maxValue="958322"/>
    </cacheField>
    <cacheField name="Por pagar SAP" numFmtId="164">
      <sharedItems containsSemiMixedTypes="0" containsString="0" containsNumber="1" containsInteger="1" minValue="0" maxValue="674677"/>
    </cacheField>
    <cacheField name="P. abiertas doc" numFmtId="0">
      <sharedItems containsString="0" containsBlank="1" containsNumber="1" containsInteger="1" minValue="1222470440" maxValue="1222474876"/>
    </cacheField>
    <cacheField name="Valor compensacion SAP" numFmtId="164">
      <sharedItems containsSemiMixedTypes="0" containsString="0" containsNumber="1" containsInteger="1" minValue="0" maxValue="958322"/>
    </cacheField>
    <cacheField name="Retencion " numFmtId="164">
      <sharedItems containsString="0" containsBlank="1" containsNumber="1" containsInteger="1" minValue="22160" maxValue="22160"/>
    </cacheField>
    <cacheField name="Doc compensacion " numFmtId="0">
      <sharedItems containsString="0" containsBlank="1" containsNumber="1" containsInteger="1" minValue="2201520935" maxValue="2201520935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902922"/>
    <s v="CLINICA UNIVERSITARIA BOLIVARIANA"/>
    <s v="CU"/>
    <n v="2558870"/>
    <s v="CU2558870"/>
    <s v="890902922_CU2558870"/>
    <d v="2024-03-22T00:00:00"/>
    <d v="2024-06-04T00:00:00"/>
    <d v="2024-06-04T00:00:00"/>
    <n v="648705"/>
    <n v="648705"/>
    <s v="SIN CONVENIO"/>
    <s v="MEDELLIN"/>
    <s v="AMBULATORIO"/>
    <m/>
    <x v="0"/>
    <s v="Finalizada"/>
    <n v="653205"/>
    <n v="653205"/>
    <n v="0"/>
    <m/>
    <m/>
    <n v="635641"/>
    <n v="635641"/>
    <n v="1222470444"/>
    <n v="0"/>
    <m/>
    <m/>
    <m/>
    <d v="2024-06-30T00:00:00"/>
  </r>
  <r>
    <n v="890902922"/>
    <s v="CLINICA UNIVERSITARIA BOLIVARIANA"/>
    <s v="CU"/>
    <n v="2560245"/>
    <s v="CU2560245"/>
    <s v="890902922_CU2560245"/>
    <d v="2024-03-28T00:00:00"/>
    <d v="2024-04-15T00:00:00"/>
    <d v="2024-04-15T00:00:00"/>
    <n v="758064"/>
    <n v="758064"/>
    <s v="SIN CONVENIO"/>
    <s v="MEDELLIN"/>
    <s v="AMBULATORIO"/>
    <m/>
    <x v="0"/>
    <s v="Finalizada"/>
    <n v="758064"/>
    <n v="758064"/>
    <n v="0"/>
    <m/>
    <m/>
    <n v="674677"/>
    <n v="674677"/>
    <n v="1222474876"/>
    <n v="0"/>
    <m/>
    <m/>
    <m/>
    <d v="2024-06-30T00:00:00"/>
  </r>
  <r>
    <n v="890902922"/>
    <s v="CLINICA UNIVERSITARIA BOLIVARIANA"/>
    <s v="CU"/>
    <n v="2552887"/>
    <s v="CU2552887"/>
    <s v="890902922_CU2552887"/>
    <d v="2024-03-05T00:00:00"/>
    <d v="2024-04-30T00:00:00"/>
    <d v="2024-05-02T00:00:00"/>
    <n v="980482"/>
    <n v="980482"/>
    <s v="SIN CONVENIO"/>
    <s v="MEDELLIN"/>
    <s v="AMBULATORIO"/>
    <m/>
    <x v="1"/>
    <s v="Finalizada"/>
    <n v="1108018"/>
    <n v="1108018"/>
    <n v="0"/>
    <m/>
    <m/>
    <n v="958322"/>
    <n v="0"/>
    <m/>
    <n v="958322"/>
    <n v="22160"/>
    <n v="2201520935"/>
    <s v="26.06.2024"/>
    <d v="2024-06-30T00:00:00"/>
  </r>
  <r>
    <n v="890902922"/>
    <s v="CLINICA UNIVERSITARIA BOLIVARIANA"/>
    <s v="CU"/>
    <n v="2478379"/>
    <s v="CU2478379"/>
    <s v="890902922_CU2478379"/>
    <d v="2023-07-31T00:00:00"/>
    <d v="2024-06-04T00:00:00"/>
    <d v="2024-06-04T00:00:00"/>
    <n v="1062989"/>
    <n v="1062989"/>
    <s v="SIN CONVENIO"/>
    <s v="MEDELLIN"/>
    <s v="URGENCIAS"/>
    <m/>
    <x v="0"/>
    <s v="Finalizada"/>
    <n v="0"/>
    <n v="0"/>
    <n v="0"/>
    <m/>
    <m/>
    <n v="0"/>
    <n v="0"/>
    <m/>
    <n v="0"/>
    <m/>
    <m/>
    <m/>
    <d v="2024-06-30T00:00:00"/>
  </r>
  <r>
    <n v="890902922"/>
    <s v="CLINICA UNIVERSITARIA BOLIVARIANA"/>
    <s v="CU"/>
    <n v="2567226"/>
    <s v="CU2567226"/>
    <s v="890902922_CU2567226"/>
    <d v="2024-04-18T00:00:00"/>
    <d v="2024-06-07T00:00:00"/>
    <d v="2024-04-18T00:00:00"/>
    <n v="99750"/>
    <n v="99750"/>
    <s v="SIN CONVENIO"/>
    <s v="MEDELLIN"/>
    <s v="AMBULATORIO"/>
    <m/>
    <x v="2"/>
    <s v="Para respuesta a prestador"/>
    <n v="99750"/>
    <n v="99750"/>
    <n v="48550"/>
    <m/>
    <m/>
    <n v="51200"/>
    <n v="51200"/>
    <n v="1222470440"/>
    <n v="0"/>
    <m/>
    <m/>
    <m/>
    <d v="2024-06-30T00:00:00"/>
  </r>
  <r>
    <n v="890902922"/>
    <s v="CLINICA UNIVERSITARIA BOLIVARIANA"/>
    <s v="CU"/>
    <n v="2576208"/>
    <s v="CU2576208"/>
    <s v="890902922_CU2576208"/>
    <d v="2024-05-16T00:00:00"/>
    <d v="2024-06-07T00:00:00"/>
    <d v="2024-06-07T00:00:00"/>
    <n v="50317"/>
    <n v="50317"/>
    <s v="SIN CONVENIO"/>
    <s v="MEDELLIN"/>
    <s v="AMBULATORIO"/>
    <m/>
    <x v="0"/>
    <s v="Finalizada"/>
    <n v="54817"/>
    <n v="54817"/>
    <n v="0"/>
    <m/>
    <m/>
    <n v="50317"/>
    <n v="50317"/>
    <n v="1222471843"/>
    <n v="0"/>
    <m/>
    <m/>
    <m/>
    <d v="2024-06-30T00:00:00"/>
  </r>
  <r>
    <n v="890902922"/>
    <s v="CLINICA UNIVERSITARIA BOLIVARIANA"/>
    <s v="CU"/>
    <n v="2581487"/>
    <s v="CU2581487"/>
    <s v="890902922_CU2581487"/>
    <d v="2024-05-28T00:00:00"/>
    <s v="EN PROCESO DE RADICACIÓN"/>
    <m/>
    <n v="88300"/>
    <n v="88300"/>
    <s v="SIN CONVENIO"/>
    <s v="MEDELLIN"/>
    <s v="AMBULATORIO"/>
    <m/>
    <x v="3"/>
    <s v="Para cargar RIPS o soportes"/>
    <n v="0"/>
    <n v="0"/>
    <n v="0"/>
    <m/>
    <m/>
    <n v="0"/>
    <n v="0"/>
    <m/>
    <n v="0"/>
    <m/>
    <m/>
    <m/>
    <d v="2024-06-30T00:00:00"/>
  </r>
  <r>
    <n v="890902922"/>
    <s v="CLINICA UNIVERSITARIA BOLIVARIANA"/>
    <s v="CU"/>
    <n v="2574705"/>
    <s v="CU2574705"/>
    <s v="890902922_CU2574705"/>
    <d v="2024-05-10T00:00:00"/>
    <d v="2024-06-26T00:00:00"/>
    <d v="2024-07-02T00:00:00"/>
    <n v="72807"/>
    <n v="72807"/>
    <s v="SIN CONVENIO"/>
    <s v="MEDELLIN"/>
    <s v="AMBULATORIO"/>
    <m/>
    <x v="2"/>
    <s v="Para respuesta a prestador"/>
    <n v="77307"/>
    <n v="77307"/>
    <n v="2307"/>
    <m/>
    <m/>
    <n v="70500"/>
    <n v="0"/>
    <m/>
    <n v="0"/>
    <m/>
    <m/>
    <m/>
    <d v="2024-06-30T00:00:00"/>
  </r>
  <r>
    <n v="890902922"/>
    <s v="CLINICA UNIVERSITARIA BOLIVARIANA"/>
    <s v="CU"/>
    <n v="2584558"/>
    <s v="CU2584558"/>
    <s v="890902922_CU2584558"/>
    <d v="2024-06-06T00:00:00"/>
    <d v="2024-06-26T00:00:00"/>
    <d v="2024-07-02T00:00:00"/>
    <n v="77307"/>
    <n v="77307"/>
    <s v="SIN CONVENIO"/>
    <s v="MEDELLIN"/>
    <s v="AMBULATORIO"/>
    <m/>
    <x v="2"/>
    <s v="Para respuesta a prestador"/>
    <n v="77307"/>
    <n v="77307"/>
    <n v="50007"/>
    <m/>
    <m/>
    <n v="27300"/>
    <n v="0"/>
    <m/>
    <n v="0"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 ">
  <location ref="A3:D8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5">
        <item x="1"/>
        <item x="3"/>
        <item x="0"/>
        <item x="2"/>
        <item t="default"/>
      </items>
    </pivotField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4"/>
    <dataField name=" Valor Glosa Pendiente" fld="19" baseField="0" baseItem="0" numFmtId="164"/>
  </dataFields>
  <formats count="24">
    <format dxfId="15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4">
      <pivotArea type="all" dataOnly="0" outline="0" fieldPosition="0"/>
    </format>
    <format dxfId="143">
      <pivotArea outline="0" collapsedLevelsAreSubtotals="1" fieldPosition="0"/>
    </format>
    <format dxfId="142">
      <pivotArea field="15" type="button" dataOnly="0" labelOnly="1" outline="0" axis="axisRow" fieldPosition="0"/>
    </format>
    <format dxfId="141">
      <pivotArea dataOnly="0" labelOnly="1" fieldPosition="0">
        <references count="1">
          <reference field="15" count="0"/>
        </references>
      </pivotArea>
    </format>
    <format dxfId="140">
      <pivotArea dataOnly="0" labelOnly="1" grandRow="1" outline="0" fieldPosition="0"/>
    </format>
    <format dxfId="13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38">
      <pivotArea field="15" type="button" dataOnly="0" labelOnly="1" outline="0" axis="axisRow" fieldPosition="0"/>
    </format>
    <format dxfId="137">
      <pivotArea dataOnly="0" labelOnly="1" fieldPosition="0">
        <references count="1">
          <reference field="15" count="0"/>
        </references>
      </pivotArea>
    </format>
    <format dxfId="136">
      <pivotArea dataOnly="0" labelOnly="1" grandRow="1" outline="0" fieldPosition="0"/>
    </format>
    <format dxfId="13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7">
      <pivotArea field="15" type="button" dataOnly="0" labelOnly="1" outline="0" axis="axisRow" fieldPosition="0"/>
    </format>
    <format dxfId="9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5">
      <pivotArea grandRow="1" outline="0" collapsedLevelsAreSubtotals="1" fieldPosition="0"/>
    </format>
    <format dxfId="94">
      <pivotArea dataOnly="0" labelOnly="1" grandRow="1" outline="0" fieldPosition="0"/>
    </format>
    <format dxfId="72">
      <pivotArea dataOnly="0" outline="0" fieldPosition="0">
        <references count="1">
          <reference field="4294967294" count="1"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7.1796875" customWidth="1"/>
    <col min="4" max="4" width="8.81640625" customWidth="1"/>
    <col min="5" max="5" width="11.453125" style="5" customWidth="1"/>
    <col min="6" max="6" width="24.7265625" style="5" customWidth="1"/>
    <col min="7" max="7" width="11.7265625" style="7" customWidth="1"/>
    <col min="8" max="8" width="14" style="7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4" t="s">
        <v>2</v>
      </c>
      <c r="F1" s="4" t="s">
        <v>3</v>
      </c>
      <c r="G1" s="6" t="s">
        <v>4</v>
      </c>
      <c r="H1" s="6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8">
        <v>890902922</v>
      </c>
      <c r="B2" s="8" t="s">
        <v>12</v>
      </c>
      <c r="C2" s="8" t="s">
        <v>13</v>
      </c>
      <c r="D2" s="8">
        <v>2558870</v>
      </c>
      <c r="E2" s="9">
        <v>45373</v>
      </c>
      <c r="F2" s="9">
        <v>45447</v>
      </c>
      <c r="G2" s="10">
        <v>648705</v>
      </c>
      <c r="H2" s="10">
        <v>648705</v>
      </c>
      <c r="I2" s="8" t="s">
        <v>14</v>
      </c>
      <c r="J2" s="8" t="s">
        <v>15</v>
      </c>
      <c r="K2" s="8" t="s">
        <v>16</v>
      </c>
      <c r="L2" s="3"/>
    </row>
    <row r="3" spans="1:12" x14ac:dyDescent="0.35">
      <c r="A3" s="8">
        <v>890902922</v>
      </c>
      <c r="B3" s="8" t="s">
        <v>12</v>
      </c>
      <c r="C3" s="8" t="s">
        <v>13</v>
      </c>
      <c r="D3" s="8">
        <v>2560245</v>
      </c>
      <c r="E3" s="9">
        <v>45379</v>
      </c>
      <c r="F3" s="9">
        <v>45397</v>
      </c>
      <c r="G3" s="10">
        <v>758064</v>
      </c>
      <c r="H3" s="10">
        <v>758064</v>
      </c>
      <c r="I3" s="8" t="s">
        <v>14</v>
      </c>
      <c r="J3" s="8" t="s">
        <v>15</v>
      </c>
      <c r="K3" s="8" t="s">
        <v>16</v>
      </c>
      <c r="L3" s="3"/>
    </row>
    <row r="4" spans="1:12" x14ac:dyDescent="0.35">
      <c r="A4" s="8">
        <v>890902922</v>
      </c>
      <c r="B4" s="8" t="s">
        <v>12</v>
      </c>
      <c r="C4" s="8" t="s">
        <v>13</v>
      </c>
      <c r="D4" s="8">
        <v>2552887</v>
      </c>
      <c r="E4" s="9">
        <v>45356</v>
      </c>
      <c r="F4" s="9">
        <v>45412</v>
      </c>
      <c r="G4" s="10">
        <v>980482</v>
      </c>
      <c r="H4" s="10">
        <v>980482</v>
      </c>
      <c r="I4" s="8" t="s">
        <v>14</v>
      </c>
      <c r="J4" s="8" t="s">
        <v>15</v>
      </c>
      <c r="K4" s="8" t="s">
        <v>16</v>
      </c>
      <c r="L4" s="3"/>
    </row>
    <row r="5" spans="1:12" x14ac:dyDescent="0.35">
      <c r="A5" s="8">
        <v>890902922</v>
      </c>
      <c r="B5" s="8" t="s">
        <v>12</v>
      </c>
      <c r="C5" s="8" t="s">
        <v>13</v>
      </c>
      <c r="D5" s="8">
        <v>2478379</v>
      </c>
      <c r="E5" s="9">
        <v>45138</v>
      </c>
      <c r="F5" s="9">
        <v>45447</v>
      </c>
      <c r="G5" s="10">
        <v>1062989</v>
      </c>
      <c r="H5" s="10">
        <v>1062989</v>
      </c>
      <c r="I5" s="8" t="s">
        <v>14</v>
      </c>
      <c r="J5" s="8" t="s">
        <v>15</v>
      </c>
      <c r="K5" s="8" t="s">
        <v>17</v>
      </c>
      <c r="L5" s="3"/>
    </row>
    <row r="6" spans="1:12" x14ac:dyDescent="0.35">
      <c r="A6" s="8">
        <v>890902922</v>
      </c>
      <c r="B6" s="8" t="s">
        <v>12</v>
      </c>
      <c r="C6" s="8" t="s">
        <v>13</v>
      </c>
      <c r="D6" s="8">
        <v>2567226</v>
      </c>
      <c r="E6" s="9">
        <v>45400</v>
      </c>
      <c r="F6" s="9">
        <v>45450</v>
      </c>
      <c r="G6" s="10">
        <v>99750</v>
      </c>
      <c r="H6" s="10">
        <v>99750</v>
      </c>
      <c r="I6" s="8" t="s">
        <v>14</v>
      </c>
      <c r="J6" s="8" t="s">
        <v>15</v>
      </c>
      <c r="K6" s="8" t="s">
        <v>16</v>
      </c>
      <c r="L6" s="3"/>
    </row>
    <row r="7" spans="1:12" x14ac:dyDescent="0.35">
      <c r="A7" s="8">
        <v>890902922</v>
      </c>
      <c r="B7" s="8" t="s">
        <v>12</v>
      </c>
      <c r="C7" s="8" t="s">
        <v>13</v>
      </c>
      <c r="D7" s="8">
        <v>2576208</v>
      </c>
      <c r="E7" s="9">
        <v>45428</v>
      </c>
      <c r="F7" s="9">
        <v>45450</v>
      </c>
      <c r="G7" s="10">
        <v>50317</v>
      </c>
      <c r="H7" s="10">
        <v>50317</v>
      </c>
      <c r="I7" s="8" t="s">
        <v>14</v>
      </c>
      <c r="J7" s="8" t="s">
        <v>15</v>
      </c>
      <c r="K7" s="8" t="s">
        <v>16</v>
      </c>
      <c r="L7" s="3"/>
    </row>
    <row r="8" spans="1:12" x14ac:dyDescent="0.35">
      <c r="A8" s="8">
        <v>890902922</v>
      </c>
      <c r="B8" s="8" t="s">
        <v>12</v>
      </c>
      <c r="C8" s="8" t="s">
        <v>13</v>
      </c>
      <c r="D8" s="8">
        <v>2581487</v>
      </c>
      <c r="E8" s="9">
        <v>45440</v>
      </c>
      <c r="F8" s="9" t="s">
        <v>18</v>
      </c>
      <c r="G8" s="10">
        <v>88300</v>
      </c>
      <c r="H8" s="10">
        <v>88300</v>
      </c>
      <c r="I8" s="8" t="s">
        <v>14</v>
      </c>
      <c r="J8" s="8" t="s">
        <v>15</v>
      </c>
      <c r="K8" s="8" t="s">
        <v>16</v>
      </c>
      <c r="L8" s="3"/>
    </row>
    <row r="9" spans="1:12" x14ac:dyDescent="0.35">
      <c r="A9" s="8">
        <v>890902922</v>
      </c>
      <c r="B9" s="8" t="s">
        <v>12</v>
      </c>
      <c r="C9" s="8" t="s">
        <v>13</v>
      </c>
      <c r="D9" s="8">
        <v>2574705</v>
      </c>
      <c r="E9" s="9">
        <v>45422</v>
      </c>
      <c r="F9" s="9">
        <v>45469</v>
      </c>
      <c r="G9" s="10">
        <v>72807</v>
      </c>
      <c r="H9" s="10">
        <v>72807</v>
      </c>
      <c r="I9" s="8" t="s">
        <v>14</v>
      </c>
      <c r="J9" s="8" t="s">
        <v>15</v>
      </c>
      <c r="K9" s="8" t="s">
        <v>16</v>
      </c>
      <c r="L9" s="3"/>
    </row>
    <row r="10" spans="1:12" x14ac:dyDescent="0.35">
      <c r="A10" s="8">
        <v>890902922</v>
      </c>
      <c r="B10" s="8" t="s">
        <v>12</v>
      </c>
      <c r="C10" s="8" t="s">
        <v>13</v>
      </c>
      <c r="D10" s="8">
        <v>2584558</v>
      </c>
      <c r="E10" s="9">
        <v>45449</v>
      </c>
      <c r="F10" s="9">
        <v>45469</v>
      </c>
      <c r="G10" s="10">
        <v>77307</v>
      </c>
      <c r="H10" s="10">
        <v>77307</v>
      </c>
      <c r="I10" s="8" t="s">
        <v>14</v>
      </c>
      <c r="J10" s="8" t="s">
        <v>15</v>
      </c>
      <c r="K10" s="8" t="s">
        <v>16</v>
      </c>
      <c r="L10" s="3"/>
    </row>
  </sheetData>
  <dataValidations count="1">
    <dataValidation type="whole" operator="greaterThan" allowBlank="1" showInputMessage="1" showErrorMessage="1" errorTitle="DATO ERRADO" error="El valor debe ser diferente de cero" sqref="G11:H1048576 H1:H6 G1:G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showGridLines="0" zoomScale="80" zoomScaleNormal="80" workbookViewId="0">
      <selection activeCell="B14" sqref="B14"/>
    </sheetView>
  </sheetViews>
  <sheetFormatPr baseColWidth="10" defaultRowHeight="14.5" x14ac:dyDescent="0.35"/>
  <cols>
    <col min="1" max="1" width="76.90625" customWidth="1"/>
    <col min="2" max="2" width="13.6328125" style="26" bestFit="1" customWidth="1"/>
    <col min="3" max="3" width="10.81640625" style="7" customWidth="1"/>
    <col min="4" max="4" width="21.90625" style="7" bestFit="1" customWidth="1"/>
    <col min="5" max="5" width="11.54296875" style="7" bestFit="1" customWidth="1"/>
  </cols>
  <sheetData>
    <row r="2" spans="1:4" ht="15" thickBot="1" x14ac:dyDescent="0.4"/>
    <row r="3" spans="1:4" ht="15" thickBot="1" x14ac:dyDescent="0.4">
      <c r="A3" s="30" t="s">
        <v>66</v>
      </c>
      <c r="B3" s="31" t="s">
        <v>64</v>
      </c>
      <c r="C3" s="38" t="s">
        <v>65</v>
      </c>
      <c r="D3" s="39" t="s">
        <v>67</v>
      </c>
    </row>
    <row r="4" spans="1:4" x14ac:dyDescent="0.35">
      <c r="A4" s="36" t="s">
        <v>62</v>
      </c>
      <c r="B4" s="37">
        <v>1</v>
      </c>
      <c r="C4" s="35">
        <v>980482</v>
      </c>
      <c r="D4" s="39">
        <v>0</v>
      </c>
    </row>
    <row r="5" spans="1:4" x14ac:dyDescent="0.35">
      <c r="A5" s="27" t="s">
        <v>56</v>
      </c>
      <c r="B5" s="29">
        <v>1</v>
      </c>
      <c r="C5" s="34">
        <v>88300</v>
      </c>
      <c r="D5" s="40">
        <v>0</v>
      </c>
    </row>
    <row r="6" spans="1:4" x14ac:dyDescent="0.35">
      <c r="A6" s="27" t="s">
        <v>60</v>
      </c>
      <c r="B6" s="29">
        <v>4</v>
      </c>
      <c r="C6" s="34">
        <v>2520075</v>
      </c>
      <c r="D6" s="40">
        <v>0</v>
      </c>
    </row>
    <row r="7" spans="1:4" ht="15" thickBot="1" x14ac:dyDescent="0.4">
      <c r="A7" s="28" t="s">
        <v>59</v>
      </c>
      <c r="B7" s="29">
        <v>3</v>
      </c>
      <c r="C7" s="34">
        <v>249864</v>
      </c>
      <c r="D7" s="40">
        <v>100864</v>
      </c>
    </row>
    <row r="8" spans="1:4" ht="15" thickBot="1" x14ac:dyDescent="0.4">
      <c r="A8" s="32" t="s">
        <v>63</v>
      </c>
      <c r="B8" s="33">
        <v>9</v>
      </c>
      <c r="C8" s="38">
        <v>3838721</v>
      </c>
      <c r="D8" s="41">
        <v>100864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"/>
  <sheetViews>
    <sheetView showGridLines="0" zoomScale="80" zoomScaleNormal="80" workbookViewId="0">
      <selection activeCell="E25" sqref="E25"/>
    </sheetView>
  </sheetViews>
  <sheetFormatPr baseColWidth="10" defaultRowHeight="14.5" x14ac:dyDescent="0.35"/>
  <cols>
    <col min="2" max="2" width="29.7265625" bestFit="1" customWidth="1"/>
    <col min="3" max="3" width="7.1796875" customWidth="1"/>
    <col min="4" max="4" width="8.81640625" customWidth="1"/>
    <col min="5" max="5" width="9.36328125" bestFit="1" customWidth="1"/>
    <col min="6" max="6" width="18.54296875" bestFit="1" customWidth="1"/>
    <col min="7" max="7" width="11.453125" style="5" customWidth="1"/>
    <col min="8" max="8" width="23.1796875" style="5" bestFit="1" customWidth="1"/>
    <col min="9" max="9" width="13.453125" style="5" customWidth="1"/>
    <col min="10" max="10" width="11.7265625" style="7" customWidth="1"/>
    <col min="11" max="11" width="14" style="7" customWidth="1"/>
    <col min="12" max="12" width="15.7265625" bestFit="1" customWidth="1"/>
    <col min="13" max="13" width="11.453125" customWidth="1"/>
    <col min="14" max="14" width="15.1796875" customWidth="1"/>
    <col min="16" max="16" width="23.26953125" customWidth="1"/>
    <col min="17" max="17" width="24.36328125" customWidth="1"/>
    <col min="18" max="19" width="13.1796875" bestFit="1" customWidth="1"/>
    <col min="20" max="20" width="11.6328125" bestFit="1" customWidth="1"/>
    <col min="21" max="22" width="13.26953125" customWidth="1"/>
    <col min="23" max="23" width="11.54296875" bestFit="1" customWidth="1"/>
    <col min="24" max="24" width="13.1796875" style="7" bestFit="1" customWidth="1"/>
    <col min="25" max="25" width="13.6328125" bestFit="1" customWidth="1"/>
    <col min="26" max="27" width="14.54296875" style="7" customWidth="1"/>
    <col min="28" max="28" width="18.1796875" customWidth="1"/>
    <col min="29" max="29" width="15.36328125" customWidth="1"/>
  </cols>
  <sheetData>
    <row r="1" spans="1:30" s="19" customFormat="1" x14ac:dyDescent="0.35">
      <c r="G1" s="20"/>
      <c r="H1" s="20"/>
      <c r="I1" s="20"/>
      <c r="J1" s="21"/>
      <c r="K1" s="21">
        <f>SUBTOTAL(9,K3:K11)</f>
        <v>3838721</v>
      </c>
      <c r="R1" s="21">
        <f t="shared" ref="R1:Z1" si="0">SUBTOTAL(9,R3:R11)</f>
        <v>2828468</v>
      </c>
      <c r="S1" s="21">
        <f t="shared" si="0"/>
        <v>2828468</v>
      </c>
      <c r="T1" s="21">
        <f t="shared" si="0"/>
        <v>100864</v>
      </c>
      <c r="U1" s="21"/>
      <c r="V1" s="21"/>
      <c r="W1" s="21">
        <f t="shared" si="0"/>
        <v>2467957</v>
      </c>
      <c r="X1" s="21">
        <f t="shared" si="0"/>
        <v>1411835</v>
      </c>
      <c r="Z1" s="21">
        <f t="shared" si="0"/>
        <v>958322</v>
      </c>
      <c r="AA1" s="21"/>
    </row>
    <row r="2" spans="1:30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19</v>
      </c>
      <c r="F2" s="11" t="s">
        <v>29</v>
      </c>
      <c r="G2" s="4" t="s">
        <v>2</v>
      </c>
      <c r="H2" s="4" t="s">
        <v>3</v>
      </c>
      <c r="I2" s="12" t="s">
        <v>39</v>
      </c>
      <c r="J2" s="6" t="s">
        <v>4</v>
      </c>
      <c r="K2" s="13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4" t="s">
        <v>40</v>
      </c>
      <c r="Q2" s="1" t="s">
        <v>41</v>
      </c>
      <c r="R2" s="16" t="s">
        <v>45</v>
      </c>
      <c r="S2" s="16" t="s">
        <v>46</v>
      </c>
      <c r="T2" s="25" t="s">
        <v>48</v>
      </c>
      <c r="U2" s="25" t="s">
        <v>57</v>
      </c>
      <c r="V2" s="25" t="s">
        <v>58</v>
      </c>
      <c r="W2" s="16" t="s">
        <v>47</v>
      </c>
      <c r="X2" s="18" t="s">
        <v>49</v>
      </c>
      <c r="Y2" s="14" t="s">
        <v>50</v>
      </c>
      <c r="Z2" s="24" t="s">
        <v>52</v>
      </c>
      <c r="AA2" s="24" t="s">
        <v>61</v>
      </c>
      <c r="AB2" s="22" t="s">
        <v>53</v>
      </c>
      <c r="AC2" s="22" t="s">
        <v>54</v>
      </c>
      <c r="AD2" s="1" t="s">
        <v>55</v>
      </c>
    </row>
    <row r="3" spans="1:30" x14ac:dyDescent="0.35">
      <c r="A3" s="8">
        <v>890902922</v>
      </c>
      <c r="B3" s="8" t="s">
        <v>12</v>
      </c>
      <c r="C3" s="8" t="s">
        <v>13</v>
      </c>
      <c r="D3" s="8">
        <v>2558870</v>
      </c>
      <c r="E3" s="8" t="s">
        <v>20</v>
      </c>
      <c r="F3" s="8" t="s">
        <v>30</v>
      </c>
      <c r="G3" s="9">
        <v>45373</v>
      </c>
      <c r="H3" s="9">
        <v>45447</v>
      </c>
      <c r="I3" s="9">
        <v>45447</v>
      </c>
      <c r="J3" s="10">
        <v>648705</v>
      </c>
      <c r="K3" s="10">
        <v>648705</v>
      </c>
      <c r="L3" s="8" t="s">
        <v>14</v>
      </c>
      <c r="M3" s="8" t="s">
        <v>15</v>
      </c>
      <c r="N3" s="8" t="s">
        <v>16</v>
      </c>
      <c r="O3" s="3"/>
      <c r="P3" s="15" t="s">
        <v>60</v>
      </c>
      <c r="Q3" s="15" t="s">
        <v>42</v>
      </c>
      <c r="R3" s="17">
        <v>653205</v>
      </c>
      <c r="S3" s="17">
        <v>653205</v>
      </c>
      <c r="T3" s="17">
        <v>0</v>
      </c>
      <c r="U3" s="17"/>
      <c r="V3" s="17"/>
      <c r="W3" s="17">
        <v>635641</v>
      </c>
      <c r="X3" s="17">
        <v>635641</v>
      </c>
      <c r="Y3" s="15">
        <v>1222470444</v>
      </c>
      <c r="Z3" s="17">
        <v>0</v>
      </c>
      <c r="AA3" s="17"/>
      <c r="AB3" s="15"/>
      <c r="AC3" s="15"/>
      <c r="AD3" s="23">
        <v>45473</v>
      </c>
    </row>
    <row r="4" spans="1:30" x14ac:dyDescent="0.35">
      <c r="A4" s="8">
        <v>890902922</v>
      </c>
      <c r="B4" s="8" t="s">
        <v>12</v>
      </c>
      <c r="C4" s="8" t="s">
        <v>13</v>
      </c>
      <c r="D4" s="8">
        <v>2560245</v>
      </c>
      <c r="E4" s="8" t="s">
        <v>21</v>
      </c>
      <c r="F4" s="8" t="s">
        <v>31</v>
      </c>
      <c r="G4" s="9">
        <v>45379</v>
      </c>
      <c r="H4" s="9">
        <v>45397</v>
      </c>
      <c r="I4" s="9">
        <v>45397</v>
      </c>
      <c r="J4" s="10">
        <v>758064</v>
      </c>
      <c r="K4" s="10">
        <v>758064</v>
      </c>
      <c r="L4" s="8" t="s">
        <v>14</v>
      </c>
      <c r="M4" s="8" t="s">
        <v>15</v>
      </c>
      <c r="N4" s="8" t="s">
        <v>16</v>
      </c>
      <c r="O4" s="3"/>
      <c r="P4" s="15" t="s">
        <v>60</v>
      </c>
      <c r="Q4" s="15" t="s">
        <v>42</v>
      </c>
      <c r="R4" s="17">
        <v>758064</v>
      </c>
      <c r="S4" s="17">
        <v>758064</v>
      </c>
      <c r="T4" s="17">
        <v>0</v>
      </c>
      <c r="U4" s="17"/>
      <c r="V4" s="17"/>
      <c r="W4" s="17">
        <v>674677</v>
      </c>
      <c r="X4" s="17">
        <v>674677</v>
      </c>
      <c r="Y4" s="15">
        <v>1222474876</v>
      </c>
      <c r="Z4" s="17">
        <v>0</v>
      </c>
      <c r="AA4" s="17"/>
      <c r="AB4" s="15"/>
      <c r="AC4" s="15"/>
      <c r="AD4" s="23">
        <v>45473</v>
      </c>
    </row>
    <row r="5" spans="1:30" x14ac:dyDescent="0.35">
      <c r="A5" s="8">
        <v>890902922</v>
      </c>
      <c r="B5" s="8" t="s">
        <v>12</v>
      </c>
      <c r="C5" s="8" t="s">
        <v>13</v>
      </c>
      <c r="D5" s="8">
        <v>2552887</v>
      </c>
      <c r="E5" s="8" t="s">
        <v>22</v>
      </c>
      <c r="F5" s="8" t="s">
        <v>32</v>
      </c>
      <c r="G5" s="9">
        <v>45356</v>
      </c>
      <c r="H5" s="9">
        <v>45412</v>
      </c>
      <c r="I5" s="9">
        <v>45414</v>
      </c>
      <c r="J5" s="10">
        <v>980482</v>
      </c>
      <c r="K5" s="10">
        <v>980482</v>
      </c>
      <c r="L5" s="8" t="s">
        <v>14</v>
      </c>
      <c r="M5" s="8" t="s">
        <v>15</v>
      </c>
      <c r="N5" s="8" t="s">
        <v>16</v>
      </c>
      <c r="O5" s="3"/>
      <c r="P5" s="15" t="s">
        <v>62</v>
      </c>
      <c r="Q5" s="15" t="s">
        <v>42</v>
      </c>
      <c r="R5" s="17">
        <v>1108018</v>
      </c>
      <c r="S5" s="17">
        <v>1108018</v>
      </c>
      <c r="T5" s="17">
        <v>0</v>
      </c>
      <c r="U5" s="17"/>
      <c r="V5" s="17"/>
      <c r="W5" s="17">
        <v>958322</v>
      </c>
      <c r="X5" s="17">
        <v>0</v>
      </c>
      <c r="Y5" s="15"/>
      <c r="Z5" s="17">
        <v>958322</v>
      </c>
      <c r="AA5" s="17">
        <v>22160</v>
      </c>
      <c r="AB5" s="15">
        <v>2201520935</v>
      </c>
      <c r="AC5" s="15" t="s">
        <v>51</v>
      </c>
      <c r="AD5" s="23">
        <v>45473</v>
      </c>
    </row>
    <row r="6" spans="1:30" x14ac:dyDescent="0.35">
      <c r="A6" s="8">
        <v>890902922</v>
      </c>
      <c r="B6" s="8" t="s">
        <v>12</v>
      </c>
      <c r="C6" s="8" t="s">
        <v>13</v>
      </c>
      <c r="D6" s="8">
        <v>2478379</v>
      </c>
      <c r="E6" s="8" t="s">
        <v>23</v>
      </c>
      <c r="F6" s="8" t="s">
        <v>33</v>
      </c>
      <c r="G6" s="9">
        <v>45138</v>
      </c>
      <c r="H6" s="9">
        <v>45447</v>
      </c>
      <c r="I6" s="9">
        <v>45447</v>
      </c>
      <c r="J6" s="10">
        <v>1062989</v>
      </c>
      <c r="K6" s="10">
        <v>1062989</v>
      </c>
      <c r="L6" s="8" t="s">
        <v>14</v>
      </c>
      <c r="M6" s="8" t="s">
        <v>15</v>
      </c>
      <c r="N6" s="8" t="s">
        <v>17</v>
      </c>
      <c r="O6" s="3"/>
      <c r="P6" s="15" t="s">
        <v>60</v>
      </c>
      <c r="Q6" s="15" t="s">
        <v>42</v>
      </c>
      <c r="R6" s="17">
        <v>0</v>
      </c>
      <c r="S6" s="17">
        <v>0</v>
      </c>
      <c r="T6" s="17">
        <v>0</v>
      </c>
      <c r="U6" s="17"/>
      <c r="V6" s="17"/>
      <c r="W6" s="17">
        <v>0</v>
      </c>
      <c r="X6" s="17">
        <v>0</v>
      </c>
      <c r="Y6" s="15"/>
      <c r="Z6" s="17">
        <v>0</v>
      </c>
      <c r="AA6" s="17"/>
      <c r="AB6" s="15"/>
      <c r="AC6" s="15"/>
      <c r="AD6" s="23">
        <v>45473</v>
      </c>
    </row>
    <row r="7" spans="1:30" x14ac:dyDescent="0.35">
      <c r="A7" s="8">
        <v>890902922</v>
      </c>
      <c r="B7" s="8" t="s">
        <v>12</v>
      </c>
      <c r="C7" s="8" t="s">
        <v>13</v>
      </c>
      <c r="D7" s="8">
        <v>2567226</v>
      </c>
      <c r="E7" s="8" t="s">
        <v>24</v>
      </c>
      <c r="F7" s="8" t="s">
        <v>34</v>
      </c>
      <c r="G7" s="9">
        <v>45400</v>
      </c>
      <c r="H7" s="9">
        <v>45450</v>
      </c>
      <c r="I7" s="9">
        <v>45400</v>
      </c>
      <c r="J7" s="10">
        <v>99750</v>
      </c>
      <c r="K7" s="10">
        <v>99750</v>
      </c>
      <c r="L7" s="8" t="s">
        <v>14</v>
      </c>
      <c r="M7" s="8" t="s">
        <v>15</v>
      </c>
      <c r="N7" s="8" t="s">
        <v>16</v>
      </c>
      <c r="O7" s="3"/>
      <c r="P7" s="15" t="s">
        <v>59</v>
      </c>
      <c r="Q7" s="15" t="s">
        <v>43</v>
      </c>
      <c r="R7" s="17">
        <v>99750</v>
      </c>
      <c r="S7" s="17">
        <v>99750</v>
      </c>
      <c r="T7" s="17">
        <v>48550</v>
      </c>
      <c r="U7" s="17"/>
      <c r="V7" s="17"/>
      <c r="W7" s="17">
        <v>51200</v>
      </c>
      <c r="X7" s="17">
        <v>51200</v>
      </c>
      <c r="Y7" s="15">
        <v>1222470440</v>
      </c>
      <c r="Z7" s="17">
        <v>0</v>
      </c>
      <c r="AA7" s="17"/>
      <c r="AB7" s="15"/>
      <c r="AC7" s="15"/>
      <c r="AD7" s="23">
        <v>45473</v>
      </c>
    </row>
    <row r="8" spans="1:30" x14ac:dyDescent="0.35">
      <c r="A8" s="8">
        <v>890902922</v>
      </c>
      <c r="B8" s="8" t="s">
        <v>12</v>
      </c>
      <c r="C8" s="8" t="s">
        <v>13</v>
      </c>
      <c r="D8" s="8">
        <v>2576208</v>
      </c>
      <c r="E8" s="8" t="s">
        <v>25</v>
      </c>
      <c r="F8" s="8" t="s">
        <v>35</v>
      </c>
      <c r="G8" s="9">
        <v>45428</v>
      </c>
      <c r="H8" s="9">
        <v>45450</v>
      </c>
      <c r="I8" s="9">
        <v>45450</v>
      </c>
      <c r="J8" s="10">
        <v>50317</v>
      </c>
      <c r="K8" s="10">
        <v>50317</v>
      </c>
      <c r="L8" s="8" t="s">
        <v>14</v>
      </c>
      <c r="M8" s="8" t="s">
        <v>15</v>
      </c>
      <c r="N8" s="8" t="s">
        <v>16</v>
      </c>
      <c r="O8" s="3"/>
      <c r="P8" s="15" t="s">
        <v>60</v>
      </c>
      <c r="Q8" s="15" t="s">
        <v>42</v>
      </c>
      <c r="R8" s="17">
        <v>54817</v>
      </c>
      <c r="S8" s="17">
        <v>54817</v>
      </c>
      <c r="T8" s="17">
        <v>0</v>
      </c>
      <c r="U8" s="17"/>
      <c r="V8" s="17"/>
      <c r="W8" s="17">
        <v>50317</v>
      </c>
      <c r="X8" s="17">
        <v>50317</v>
      </c>
      <c r="Y8" s="15">
        <v>1222471843</v>
      </c>
      <c r="Z8" s="17">
        <v>0</v>
      </c>
      <c r="AA8" s="17"/>
      <c r="AB8" s="15"/>
      <c r="AC8" s="15"/>
      <c r="AD8" s="23">
        <v>45473</v>
      </c>
    </row>
    <row r="9" spans="1:30" x14ac:dyDescent="0.35">
      <c r="A9" s="8">
        <v>890902922</v>
      </c>
      <c r="B9" s="8" t="s">
        <v>12</v>
      </c>
      <c r="C9" s="8" t="s">
        <v>13</v>
      </c>
      <c r="D9" s="8">
        <v>2581487</v>
      </c>
      <c r="E9" s="8" t="s">
        <v>26</v>
      </c>
      <c r="F9" s="8" t="s">
        <v>36</v>
      </c>
      <c r="G9" s="9">
        <v>45440</v>
      </c>
      <c r="H9" s="9" t="s">
        <v>18</v>
      </c>
      <c r="I9" s="9"/>
      <c r="J9" s="10">
        <v>88300</v>
      </c>
      <c r="K9" s="10">
        <v>88300</v>
      </c>
      <c r="L9" s="8" t="s">
        <v>14</v>
      </c>
      <c r="M9" s="8" t="s">
        <v>15</v>
      </c>
      <c r="N9" s="8" t="s">
        <v>16</v>
      </c>
      <c r="O9" s="3"/>
      <c r="P9" s="15" t="s">
        <v>56</v>
      </c>
      <c r="Q9" s="15" t="s">
        <v>44</v>
      </c>
      <c r="R9" s="17">
        <v>0</v>
      </c>
      <c r="S9" s="17">
        <v>0</v>
      </c>
      <c r="T9" s="17">
        <v>0</v>
      </c>
      <c r="U9" s="17"/>
      <c r="V9" s="17"/>
      <c r="W9" s="17">
        <v>0</v>
      </c>
      <c r="X9" s="17">
        <v>0</v>
      </c>
      <c r="Y9" s="15"/>
      <c r="Z9" s="17">
        <v>0</v>
      </c>
      <c r="AA9" s="17"/>
      <c r="AB9" s="15"/>
      <c r="AC9" s="15"/>
      <c r="AD9" s="23">
        <v>45473</v>
      </c>
    </row>
    <row r="10" spans="1:30" x14ac:dyDescent="0.35">
      <c r="A10" s="8">
        <v>890902922</v>
      </c>
      <c r="B10" s="8" t="s">
        <v>12</v>
      </c>
      <c r="C10" s="8" t="s">
        <v>13</v>
      </c>
      <c r="D10" s="8">
        <v>2574705</v>
      </c>
      <c r="E10" s="8" t="s">
        <v>27</v>
      </c>
      <c r="F10" s="8" t="s">
        <v>37</v>
      </c>
      <c r="G10" s="9">
        <v>45422</v>
      </c>
      <c r="H10" s="9">
        <v>45469</v>
      </c>
      <c r="I10" s="9">
        <v>45475</v>
      </c>
      <c r="J10" s="10">
        <v>72807</v>
      </c>
      <c r="K10" s="10">
        <v>72807</v>
      </c>
      <c r="L10" s="8" t="s">
        <v>14</v>
      </c>
      <c r="M10" s="8" t="s">
        <v>15</v>
      </c>
      <c r="N10" s="8" t="s">
        <v>16</v>
      </c>
      <c r="O10" s="3"/>
      <c r="P10" s="15" t="s">
        <v>59</v>
      </c>
      <c r="Q10" s="15" t="s">
        <v>43</v>
      </c>
      <c r="R10" s="17">
        <v>77307</v>
      </c>
      <c r="S10" s="17">
        <v>77307</v>
      </c>
      <c r="T10" s="17">
        <v>2307</v>
      </c>
      <c r="U10" s="17"/>
      <c r="V10" s="17"/>
      <c r="W10" s="17">
        <v>70500</v>
      </c>
      <c r="X10" s="17">
        <v>0</v>
      </c>
      <c r="Y10" s="15"/>
      <c r="Z10" s="17">
        <v>0</v>
      </c>
      <c r="AA10" s="17"/>
      <c r="AB10" s="15"/>
      <c r="AC10" s="15"/>
      <c r="AD10" s="23">
        <v>45473</v>
      </c>
    </row>
    <row r="11" spans="1:30" x14ac:dyDescent="0.35">
      <c r="A11" s="8">
        <v>890902922</v>
      </c>
      <c r="B11" s="8" t="s">
        <v>12</v>
      </c>
      <c r="C11" s="8" t="s">
        <v>13</v>
      </c>
      <c r="D11" s="8">
        <v>2584558</v>
      </c>
      <c r="E11" s="8" t="s">
        <v>28</v>
      </c>
      <c r="F11" s="8" t="s">
        <v>38</v>
      </c>
      <c r="G11" s="9">
        <v>45449</v>
      </c>
      <c r="H11" s="9">
        <v>45469</v>
      </c>
      <c r="I11" s="9">
        <v>45475</v>
      </c>
      <c r="J11" s="10">
        <v>77307</v>
      </c>
      <c r="K11" s="10">
        <v>77307</v>
      </c>
      <c r="L11" s="8" t="s">
        <v>14</v>
      </c>
      <c r="M11" s="8" t="s">
        <v>15</v>
      </c>
      <c r="N11" s="8" t="s">
        <v>16</v>
      </c>
      <c r="O11" s="3"/>
      <c r="P11" s="15" t="s">
        <v>59</v>
      </c>
      <c r="Q11" s="15" t="s">
        <v>43</v>
      </c>
      <c r="R11" s="17">
        <v>77307</v>
      </c>
      <c r="S11" s="17">
        <v>77307</v>
      </c>
      <c r="T11" s="17">
        <v>50007</v>
      </c>
      <c r="U11" s="17"/>
      <c r="V11" s="17"/>
      <c r="W11" s="17">
        <v>27300</v>
      </c>
      <c r="X11" s="17">
        <v>0</v>
      </c>
      <c r="Y11" s="15"/>
      <c r="Z11" s="17">
        <v>0</v>
      </c>
      <c r="AA11" s="17"/>
      <c r="AB11" s="15"/>
      <c r="AC11" s="15"/>
      <c r="AD11" s="23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2:K1048576 K2:K7 J2:J1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4" sqref="I24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68</v>
      </c>
      <c r="E2" s="46"/>
      <c r="F2" s="46"/>
      <c r="G2" s="46"/>
      <c r="H2" s="46"/>
      <c r="I2" s="47"/>
      <c r="J2" s="48" t="s">
        <v>69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70</v>
      </c>
      <c r="E4" s="46"/>
      <c r="F4" s="46"/>
      <c r="G4" s="46"/>
      <c r="H4" s="46"/>
      <c r="I4" s="47"/>
      <c r="J4" s="48" t="s">
        <v>71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106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104</v>
      </c>
      <c r="J11" s="62"/>
    </row>
    <row r="12" spans="2:10" ht="13" x14ac:dyDescent="0.3">
      <c r="B12" s="61"/>
      <c r="C12" s="63" t="s">
        <v>105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72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107</v>
      </c>
      <c r="D16" s="64"/>
      <c r="G16" s="66"/>
      <c r="H16" s="68" t="s">
        <v>73</v>
      </c>
      <c r="I16" s="68" t="s">
        <v>74</v>
      </c>
      <c r="J16" s="62"/>
    </row>
    <row r="17" spans="2:14" ht="13" x14ac:dyDescent="0.3">
      <c r="B17" s="61"/>
      <c r="C17" s="63" t="s">
        <v>75</v>
      </c>
      <c r="D17" s="63"/>
      <c r="E17" s="63"/>
      <c r="F17" s="63"/>
      <c r="G17" s="66"/>
      <c r="H17" s="69">
        <v>9</v>
      </c>
      <c r="I17" s="70">
        <v>3838721</v>
      </c>
      <c r="J17" s="62"/>
    </row>
    <row r="18" spans="2:14" x14ac:dyDescent="0.25">
      <c r="B18" s="61"/>
      <c r="C18" s="42" t="s">
        <v>76</v>
      </c>
      <c r="G18" s="66"/>
      <c r="H18" s="72">
        <v>1</v>
      </c>
      <c r="I18" s="73">
        <v>980482</v>
      </c>
      <c r="J18" s="62"/>
    </row>
    <row r="19" spans="2:14" x14ac:dyDescent="0.25">
      <c r="B19" s="61"/>
      <c r="C19" s="42" t="s">
        <v>77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78</v>
      </c>
      <c r="H20" s="74">
        <v>1</v>
      </c>
      <c r="I20" s="75">
        <v>88300</v>
      </c>
      <c r="J20" s="62"/>
    </row>
    <row r="21" spans="2:14" x14ac:dyDescent="0.25">
      <c r="B21" s="61"/>
      <c r="C21" s="42" t="s">
        <v>79</v>
      </c>
      <c r="H21" s="74">
        <v>0</v>
      </c>
      <c r="I21" s="75">
        <v>0</v>
      </c>
      <c r="J21" s="62"/>
      <c r="N21" s="76"/>
    </row>
    <row r="22" spans="2:14" ht="13" thickBot="1" x14ac:dyDescent="0.3">
      <c r="B22" s="61"/>
      <c r="C22" s="42" t="s">
        <v>80</v>
      </c>
      <c r="H22" s="77">
        <v>3</v>
      </c>
      <c r="I22" s="78">
        <v>100864</v>
      </c>
      <c r="J22" s="62"/>
    </row>
    <row r="23" spans="2:14" ht="13" x14ac:dyDescent="0.3">
      <c r="B23" s="61"/>
      <c r="C23" s="63" t="s">
        <v>81</v>
      </c>
      <c r="D23" s="63"/>
      <c r="E23" s="63"/>
      <c r="F23" s="63"/>
      <c r="H23" s="79">
        <f>H18+H19+H20+H21+H22</f>
        <v>5</v>
      </c>
      <c r="I23" s="80">
        <f>I18+I19+I20+I21+I22</f>
        <v>1169646</v>
      </c>
      <c r="J23" s="62"/>
    </row>
    <row r="24" spans="2:14" x14ac:dyDescent="0.25">
      <c r="B24" s="61"/>
      <c r="C24" s="42" t="s">
        <v>82</v>
      </c>
      <c r="H24" s="74">
        <v>4</v>
      </c>
      <c r="I24" s="75">
        <v>2669075</v>
      </c>
      <c r="J24" s="62"/>
    </row>
    <row r="25" spans="2:14" ht="13" thickBot="1" x14ac:dyDescent="0.3">
      <c r="B25" s="61"/>
      <c r="C25" s="42" t="s">
        <v>83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84</v>
      </c>
      <c r="D26" s="63"/>
      <c r="E26" s="63"/>
      <c r="F26" s="63"/>
      <c r="H26" s="79">
        <f>H24+H25</f>
        <v>4</v>
      </c>
      <c r="I26" s="80">
        <f>I24+I25</f>
        <v>2669075</v>
      </c>
      <c r="J26" s="62"/>
    </row>
    <row r="27" spans="2:14" ht="13.5" thickBot="1" x14ac:dyDescent="0.35">
      <c r="B27" s="61"/>
      <c r="C27" s="66" t="s">
        <v>85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86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87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9</v>
      </c>
      <c r="I31" s="73">
        <f>I23+I26+I28</f>
        <v>3838721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/>
      <c r="D38" s="88"/>
      <c r="E38" s="66"/>
      <c r="F38" s="66"/>
      <c r="G38" s="66"/>
      <c r="H38" s="95" t="s">
        <v>88</v>
      </c>
      <c r="I38" s="88"/>
      <c r="J38" s="84"/>
    </row>
    <row r="39" spans="2:10" ht="13" x14ac:dyDescent="0.3">
      <c r="B39" s="61"/>
      <c r="C39" s="81" t="s">
        <v>108</v>
      </c>
      <c r="D39" s="66"/>
      <c r="E39" s="66"/>
      <c r="F39" s="66"/>
      <c r="G39" s="66"/>
      <c r="H39" s="81" t="s">
        <v>89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90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96" t="s">
        <v>91</v>
      </c>
      <c r="D42" s="96"/>
      <c r="E42" s="96"/>
      <c r="F42" s="96"/>
      <c r="G42" s="96"/>
      <c r="H42" s="96"/>
      <c r="I42" s="96"/>
      <c r="J42" s="84"/>
    </row>
    <row r="43" spans="2:10" x14ac:dyDescent="0.25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3" sqref="H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1"/>
      <c r="B1" s="102"/>
      <c r="C1" s="103" t="s">
        <v>92</v>
      </c>
      <c r="D1" s="104"/>
      <c r="E1" s="104"/>
      <c r="F1" s="104"/>
      <c r="G1" s="104"/>
      <c r="H1" s="105"/>
      <c r="I1" s="106" t="s">
        <v>69</v>
      </c>
    </row>
    <row r="2" spans="1:9" ht="53.5" customHeight="1" thickBot="1" x14ac:dyDescent="0.4">
      <c r="A2" s="107"/>
      <c r="B2" s="108"/>
      <c r="C2" s="109" t="s">
        <v>93</v>
      </c>
      <c r="D2" s="110"/>
      <c r="E2" s="110"/>
      <c r="F2" s="110"/>
      <c r="G2" s="110"/>
      <c r="H2" s="111"/>
      <c r="I2" s="112" t="s">
        <v>94</v>
      </c>
    </row>
    <row r="3" spans="1:9" x14ac:dyDescent="0.35">
      <c r="A3" s="113"/>
      <c r="B3" s="66"/>
      <c r="C3" s="66"/>
      <c r="D3" s="66"/>
      <c r="E3" s="66"/>
      <c r="F3" s="66"/>
      <c r="G3" s="66"/>
      <c r="H3" s="66"/>
      <c r="I3" s="84"/>
    </row>
    <row r="4" spans="1:9" x14ac:dyDescent="0.35">
      <c r="A4" s="113"/>
      <c r="B4" s="66"/>
      <c r="C4" s="66"/>
      <c r="D4" s="66"/>
      <c r="E4" s="66"/>
      <c r="F4" s="66"/>
      <c r="G4" s="66"/>
      <c r="H4" s="66"/>
      <c r="I4" s="84"/>
    </row>
    <row r="5" spans="1:9" x14ac:dyDescent="0.35">
      <c r="A5" s="113"/>
      <c r="B5" s="63" t="s">
        <v>106</v>
      </c>
      <c r="C5" s="114"/>
      <c r="D5" s="115"/>
      <c r="E5" s="66"/>
      <c r="F5" s="66"/>
      <c r="G5" s="66"/>
      <c r="H5" s="66"/>
      <c r="I5" s="84"/>
    </row>
    <row r="6" spans="1:9" x14ac:dyDescent="0.35">
      <c r="A6" s="113"/>
      <c r="B6" s="42"/>
      <c r="C6" s="66"/>
      <c r="D6" s="66"/>
      <c r="E6" s="66"/>
      <c r="F6" s="66"/>
      <c r="G6" s="66"/>
      <c r="H6" s="66"/>
      <c r="I6" s="84"/>
    </row>
    <row r="7" spans="1:9" x14ac:dyDescent="0.35">
      <c r="A7" s="113"/>
      <c r="B7" s="63" t="s">
        <v>104</v>
      </c>
      <c r="C7" s="66"/>
      <c r="D7" s="66"/>
      <c r="E7" s="66"/>
      <c r="F7" s="66"/>
      <c r="G7" s="66"/>
      <c r="H7" s="66"/>
      <c r="I7" s="84"/>
    </row>
    <row r="8" spans="1:9" x14ac:dyDescent="0.35">
      <c r="A8" s="113"/>
      <c r="B8" s="63" t="s">
        <v>105</v>
      </c>
      <c r="C8" s="66"/>
      <c r="D8" s="66"/>
      <c r="E8" s="66"/>
      <c r="F8" s="66"/>
      <c r="G8" s="66"/>
      <c r="H8" s="66"/>
      <c r="I8" s="84"/>
    </row>
    <row r="9" spans="1:9" x14ac:dyDescent="0.35">
      <c r="A9" s="113"/>
      <c r="B9" s="66"/>
      <c r="C9" s="66"/>
      <c r="D9" s="66"/>
      <c r="E9" s="66"/>
      <c r="F9" s="66"/>
      <c r="G9" s="66"/>
      <c r="H9" s="66"/>
      <c r="I9" s="84"/>
    </row>
    <row r="10" spans="1:9" x14ac:dyDescent="0.35">
      <c r="A10" s="113"/>
      <c r="B10" s="66" t="s">
        <v>95</v>
      </c>
      <c r="C10" s="66"/>
      <c r="D10" s="66"/>
      <c r="E10" s="66"/>
      <c r="F10" s="66"/>
      <c r="G10" s="66"/>
      <c r="H10" s="66"/>
      <c r="I10" s="84"/>
    </row>
    <row r="11" spans="1:9" x14ac:dyDescent="0.35">
      <c r="A11" s="113"/>
      <c r="B11" s="116"/>
      <c r="C11" s="66"/>
      <c r="D11" s="66"/>
      <c r="E11" s="66"/>
      <c r="F11" s="66"/>
      <c r="G11" s="66"/>
      <c r="H11" s="66"/>
      <c r="I11" s="84"/>
    </row>
    <row r="12" spans="1:9" x14ac:dyDescent="0.35">
      <c r="A12" s="113"/>
      <c r="B12" s="42" t="s">
        <v>107</v>
      </c>
      <c r="C12" s="115"/>
      <c r="D12" s="66"/>
      <c r="E12" s="66"/>
      <c r="F12" s="66"/>
      <c r="G12" s="68" t="s">
        <v>96</v>
      </c>
      <c r="H12" s="68" t="s">
        <v>97</v>
      </c>
      <c r="I12" s="84"/>
    </row>
    <row r="13" spans="1:9" x14ac:dyDescent="0.35">
      <c r="A13" s="113"/>
      <c r="B13" s="81" t="s">
        <v>75</v>
      </c>
      <c r="C13" s="81"/>
      <c r="D13" s="81"/>
      <c r="E13" s="81"/>
      <c r="F13" s="66"/>
      <c r="G13" s="117">
        <f>G19</f>
        <v>5</v>
      </c>
      <c r="H13" s="118">
        <f>H19</f>
        <v>1169646</v>
      </c>
      <c r="I13" s="84"/>
    </row>
    <row r="14" spans="1:9" x14ac:dyDescent="0.35">
      <c r="A14" s="113"/>
      <c r="B14" s="66" t="s">
        <v>76</v>
      </c>
      <c r="C14" s="66"/>
      <c r="D14" s="66"/>
      <c r="E14" s="66"/>
      <c r="F14" s="66"/>
      <c r="G14" s="119">
        <v>1</v>
      </c>
      <c r="H14" s="120">
        <v>980482</v>
      </c>
      <c r="I14" s="84"/>
    </row>
    <row r="15" spans="1:9" x14ac:dyDescent="0.35">
      <c r="A15" s="113"/>
      <c r="B15" s="66" t="s">
        <v>77</v>
      </c>
      <c r="C15" s="66"/>
      <c r="D15" s="66"/>
      <c r="E15" s="66"/>
      <c r="F15" s="66"/>
      <c r="G15" s="119">
        <v>0</v>
      </c>
      <c r="H15" s="120">
        <v>0</v>
      </c>
      <c r="I15" s="84"/>
    </row>
    <row r="16" spans="1:9" x14ac:dyDescent="0.35">
      <c r="A16" s="113"/>
      <c r="B16" s="66" t="s">
        <v>78</v>
      </c>
      <c r="C16" s="66"/>
      <c r="D16" s="66"/>
      <c r="E16" s="66"/>
      <c r="F16" s="66"/>
      <c r="G16" s="119">
        <v>1</v>
      </c>
      <c r="H16" s="120">
        <v>88300</v>
      </c>
      <c r="I16" s="84"/>
    </row>
    <row r="17" spans="1:9" x14ac:dyDescent="0.35">
      <c r="A17" s="113"/>
      <c r="B17" s="66" t="s">
        <v>79</v>
      </c>
      <c r="C17" s="66"/>
      <c r="D17" s="66"/>
      <c r="E17" s="66"/>
      <c r="F17" s="66"/>
      <c r="G17" s="119">
        <v>0</v>
      </c>
      <c r="H17" s="120">
        <v>0</v>
      </c>
      <c r="I17" s="84"/>
    </row>
    <row r="18" spans="1:9" x14ac:dyDescent="0.35">
      <c r="A18" s="113"/>
      <c r="B18" s="66" t="s">
        <v>98</v>
      </c>
      <c r="C18" s="66"/>
      <c r="D18" s="66"/>
      <c r="E18" s="66"/>
      <c r="F18" s="66"/>
      <c r="G18" s="121">
        <v>3</v>
      </c>
      <c r="H18" s="122">
        <v>100864</v>
      </c>
      <c r="I18" s="84"/>
    </row>
    <row r="19" spans="1:9" x14ac:dyDescent="0.35">
      <c r="A19" s="113"/>
      <c r="B19" s="81" t="s">
        <v>99</v>
      </c>
      <c r="C19" s="81"/>
      <c r="D19" s="81"/>
      <c r="E19" s="81"/>
      <c r="F19" s="66"/>
      <c r="G19" s="119">
        <f>SUM(G14:G18)</f>
        <v>5</v>
      </c>
      <c r="H19" s="118">
        <f>(H14+H15+H16+H17+H18)</f>
        <v>1169646</v>
      </c>
      <c r="I19" s="84"/>
    </row>
    <row r="20" spans="1:9" ht="15" thickBot="1" x14ac:dyDescent="0.4">
      <c r="A20" s="113"/>
      <c r="B20" s="81"/>
      <c r="C20" s="81"/>
      <c r="D20" s="66"/>
      <c r="E20" s="66"/>
      <c r="F20" s="66"/>
      <c r="G20" s="123"/>
      <c r="H20" s="124"/>
      <c r="I20" s="84"/>
    </row>
    <row r="21" spans="1:9" ht="15" thickTop="1" x14ac:dyDescent="0.35">
      <c r="A21" s="113"/>
      <c r="B21" s="81"/>
      <c r="C21" s="81"/>
      <c r="D21" s="66"/>
      <c r="E21" s="66"/>
      <c r="F21" s="66"/>
      <c r="G21" s="88"/>
      <c r="H21" s="125"/>
      <c r="I21" s="84"/>
    </row>
    <row r="22" spans="1:9" x14ac:dyDescent="0.35">
      <c r="A22" s="113"/>
      <c r="B22" s="66"/>
      <c r="C22" s="66"/>
      <c r="D22" s="66"/>
      <c r="E22" s="66"/>
      <c r="F22" s="88"/>
      <c r="G22" s="88"/>
      <c r="H22" s="88"/>
      <c r="I22" s="84"/>
    </row>
    <row r="23" spans="1:9" ht="15" thickBot="1" x14ac:dyDescent="0.4">
      <c r="A23" s="113"/>
      <c r="B23" s="92"/>
      <c r="C23" s="92"/>
      <c r="D23" s="66"/>
      <c r="E23" s="66"/>
      <c r="F23" s="92"/>
      <c r="G23" s="92"/>
      <c r="H23" s="88"/>
      <c r="I23" s="84"/>
    </row>
    <row r="24" spans="1:9" x14ac:dyDescent="0.35">
      <c r="A24" s="113"/>
      <c r="B24" s="88" t="s">
        <v>100</v>
      </c>
      <c r="C24" s="88"/>
      <c r="D24" s="66"/>
      <c r="E24" s="66"/>
      <c r="F24" s="88"/>
      <c r="G24" s="88"/>
      <c r="H24" s="88"/>
      <c r="I24" s="84"/>
    </row>
    <row r="25" spans="1:9" x14ac:dyDescent="0.35">
      <c r="A25" s="113"/>
      <c r="B25" s="88"/>
      <c r="C25" s="88"/>
      <c r="D25" s="66"/>
      <c r="E25" s="66"/>
      <c r="F25" s="88" t="s">
        <v>101</v>
      </c>
      <c r="G25" s="88"/>
      <c r="H25" s="88"/>
      <c r="I25" s="84"/>
    </row>
    <row r="26" spans="1:9" x14ac:dyDescent="0.35">
      <c r="A26" s="113"/>
      <c r="B26" s="88" t="s">
        <v>108</v>
      </c>
      <c r="C26" s="88"/>
      <c r="D26" s="66"/>
      <c r="E26" s="66"/>
      <c r="F26" s="88" t="s">
        <v>102</v>
      </c>
      <c r="G26" s="88"/>
      <c r="H26" s="88"/>
      <c r="I26" s="84"/>
    </row>
    <row r="27" spans="1:9" x14ac:dyDescent="0.35">
      <c r="A27" s="113"/>
      <c r="B27" s="88"/>
      <c r="C27" s="88"/>
      <c r="D27" s="66"/>
      <c r="E27" s="66"/>
      <c r="F27" s="88"/>
      <c r="G27" s="88"/>
      <c r="H27" s="88"/>
      <c r="I27" s="84"/>
    </row>
    <row r="28" spans="1:9" ht="18.5" customHeight="1" x14ac:dyDescent="0.35">
      <c r="A28" s="113"/>
      <c r="B28" s="126" t="s">
        <v>103</v>
      </c>
      <c r="C28" s="126"/>
      <c r="D28" s="126"/>
      <c r="E28" s="126"/>
      <c r="F28" s="126"/>
      <c r="G28" s="126"/>
      <c r="H28" s="126"/>
      <c r="I28" s="84"/>
    </row>
    <row r="29" spans="1:9" ht="15" thickBot="1" x14ac:dyDescent="0.4">
      <c r="A29" s="127"/>
      <c r="B29" s="128"/>
      <c r="C29" s="128"/>
      <c r="D29" s="128"/>
      <c r="E29" s="128"/>
      <c r="F29" s="92"/>
      <c r="G29" s="92"/>
      <c r="H29" s="92"/>
      <c r="I29" s="12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2024-07-23T23:09:52Z</cp:lastPrinted>
  <dcterms:created xsi:type="dcterms:W3CDTF">2022-06-01T14:39:12Z</dcterms:created>
  <dcterms:modified xsi:type="dcterms:W3CDTF">2024-07-23T23:17:13Z</dcterms:modified>
</cp:coreProperties>
</file>