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60023878 E.S.E. HOSPITAL DIVINO SALVADOR DE SOP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FACTURA'!$A$2:$U$5</definedName>
    <definedName name="_xlnm.Print_Titles" localSheetId="0">'INFO IPS'!$1:$5</definedName>
  </definedNames>
  <calcPr calcId="152511"/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 l="1"/>
  <c r="H28" i="4"/>
  <c r="I26" i="4"/>
  <c r="H26" i="4"/>
  <c r="I23" i="4"/>
  <c r="H23" i="4"/>
  <c r="I31" i="4" l="1"/>
  <c r="H31" i="4"/>
  <c r="K1" i="3" l="1"/>
</calcChain>
</file>

<file path=xl/sharedStrings.xml><?xml version="1.0" encoding="utf-8"?>
<sst xmlns="http://schemas.openxmlformats.org/spreadsheetml/2006/main" count="109" uniqueCount="85">
  <si>
    <t xml:space="preserve">E.S.E. HOSPITAL DIVINO SALVADOR DE SOPO
</t>
  </si>
  <si>
    <t>Nit: 860023878 - 9</t>
  </si>
  <si>
    <t>Teléfono: 8572242</t>
  </si>
  <si>
    <t>Edades Cartera - Por Empresa: CAJA DE COMPENSACION FAMILIAR DEL VALLE DEL CAUCA -" COMFENALCO VALLE DE LA GENTE"</t>
  </si>
  <si>
    <t>Prefijo</t>
  </si>
  <si>
    <t>Nro Factura</t>
  </si>
  <si>
    <t>F. Factura</t>
  </si>
  <si>
    <t>F. Radicación</t>
  </si>
  <si>
    <t>Vr Factura</t>
  </si>
  <si>
    <t>Valor Neto</t>
  </si>
  <si>
    <t>EMPRESA: CAJA DE COMPENSACION FAMILIAR DEL VALLE DEL CAUCA -" COMFENALCO VALLE DE  LA  GENTE" TIPO EMPRESA:02 - Plan Subsidiado de Salud POSS-ARS</t>
  </si>
  <si>
    <t>SO</t>
  </si>
  <si>
    <t>TOTAL CAJA DE COMPENSACION FAMILIAR DEL VALLE DEL CAUCA -" COMFENALCO VALLE DE  LA  GENTE"</t>
  </si>
  <si>
    <t>Cantidad</t>
  </si>
  <si>
    <t xml:space="preserve">NIT </t>
  </si>
  <si>
    <t xml:space="preserve">PRESTADOR </t>
  </si>
  <si>
    <t>E.S.E HOSPITAL DIVINO SALVADOR DE SOPO</t>
  </si>
  <si>
    <t>Alf+Fac</t>
  </si>
  <si>
    <t>SO477269</t>
  </si>
  <si>
    <t>SO477274</t>
  </si>
  <si>
    <t>SO604067</t>
  </si>
  <si>
    <t>Llave</t>
  </si>
  <si>
    <t>860023878_SO477269</t>
  </si>
  <si>
    <t>860023878_SO477274</t>
  </si>
  <si>
    <t>860023878_SO604067</t>
  </si>
  <si>
    <t>Valor Neto IPS</t>
  </si>
  <si>
    <t>F. Radicación IPS</t>
  </si>
  <si>
    <t>F. Factura IPS</t>
  </si>
  <si>
    <t>Fecha de radicacion EPS</t>
  </si>
  <si>
    <t>Estado de Factura EPS Marzo 09</t>
  </si>
  <si>
    <t>box</t>
  </si>
  <si>
    <t>Finalizada</t>
  </si>
  <si>
    <t>Devolucion</t>
  </si>
  <si>
    <t>FACTURACIÓN: SE REALIZA DEVOLUCIÓN DE FACTURA CON SOPORTES COMPLETOS, USUARIO REPORTADO A UNION TEMPORAL ARS COMFENALCO (QUINDIO SANTANDER).</t>
  </si>
  <si>
    <t>Observacion objeccion</t>
  </si>
  <si>
    <t>Total Devolucion</t>
  </si>
  <si>
    <t>Valor total bruto</t>
  </si>
  <si>
    <t xml:space="preserve">Valor radicado </t>
  </si>
  <si>
    <t>Valor Pagar</t>
  </si>
  <si>
    <t>Por pagar SAP</t>
  </si>
  <si>
    <t>P. abiertas doc</t>
  </si>
  <si>
    <t>Fecha de corte</t>
  </si>
  <si>
    <t>FACTURA PENDIENTE EN PROGRAMACION DE PAGO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</si>
  <si>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</si>
  <si>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</si>
  <si>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</si>
  <si>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</si>
  <si>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</si>
  <si>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</si>
  <si>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</si>
  <si>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</si>
  <si>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</si>
  <si>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</si>
  <si>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</si>
  <si>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</si>
  <si>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</si>
  <si>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</si>
  <si>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</si>
  <si>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</si>
  <si>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</si>
  <si>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</si>
  <si>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</si>
  <si>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</si>
  <si>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</si>
  <si>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</si>
  <si>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</si>
  <si>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</si>
  <si>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HOSPITAL DIVINO SALVADOR DE SOPO</t>
  </si>
  <si>
    <t>NIT: 860023878</t>
  </si>
  <si>
    <t>Santiago de Cali, Marzo 09 del 2024</t>
  </si>
  <si>
    <t>Con Corte al dia: 29/02/2024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</si>
  <si>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</si>
  <si>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</si>
  <si>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</si>
  <si>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</si>
  <si>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</si>
  <si>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</si>
  <si>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</si>
  <si>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</si>
  <si>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</si>
  <si>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</si>
  <si>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</si>
  <si>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SANDRA MILENA POVEDA</t>
  </si>
  <si>
    <t>Area de cartera</t>
  </si>
  <si>
    <t>A continuacion me permito remitir nuestra respuesta al estado de cartera presentado en la fecha: 27/02/2024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</si>
</sst>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/mm/yyyy"/>
    <numFmt numFmtId="165" formatCode="[$-10C0A]#,##0;\(#,##0\)"/>
    <numFmt numFmtId="166" formatCode="[$-10C0A]#,##0;\-#,##0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1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2" fillId="0" borderId="0" xfId="0" applyFont="1" applyFill="1" applyBorder="1"/>
    <xf numFmtId="0" fontId="4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164" fontId="5" fillId="0" borderId="1" xfId="0" applyNumberFormat="1" applyFont="1" applyFill="1" applyBorder="1" applyAlignment="1">
      <alignment horizontal="center" vertical="top" wrapText="1" readingOrder="1"/>
    </xf>
    <xf numFmtId="165" fontId="5" fillId="0" borderId="1" xfId="0" applyNumberFormat="1" applyFont="1" applyFill="1" applyBorder="1" applyAlignment="1">
      <alignment horizontal="right" vertical="top" wrapText="1" readingOrder="1"/>
    </xf>
    <xf numFmtId="166" fontId="5" fillId="0" borderId="1" xfId="0" applyNumberFormat="1" applyFont="1" applyFill="1" applyBorder="1" applyAlignment="1">
      <alignment horizontal="right" vertical="top" wrapText="1" readingOrder="1"/>
    </xf>
    <xf numFmtId="165" fontId="4" fillId="2" borderId="1" xfId="0" applyNumberFormat="1" applyFont="1" applyFill="1" applyBorder="1" applyAlignment="1">
      <alignment horizontal="right" vertical="top" wrapText="1" readingOrder="1"/>
    </xf>
    <xf numFmtId="166" fontId="4" fillId="2" borderId="1" xfId="0" applyNumberFormat="1" applyFont="1" applyFill="1" applyBorder="1" applyAlignment="1">
      <alignment horizontal="right" vertical="top" wrapText="1" readingOrder="1"/>
    </xf>
    <xf numFmtId="0" fontId="4" fillId="2" borderId="1" xfId="0" applyNumberFormat="1" applyFont="1" applyFill="1" applyBorder="1" applyAlignment="1">
      <alignment vertical="top" wrapText="1" readingOrder="1"/>
    </xf>
    <xf numFmtId="0" fontId="2" fillId="0" borderId="3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/>
    <xf numFmtId="0" fontId="4" fillId="0" borderId="1" xfId="0" applyNumberFormat="1" applyFont="1" applyFill="1" applyBorder="1" applyAlignment="1">
      <alignment horizontal="center" vertical="top" wrapText="1" readingOrder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68" fontId="7" fillId="0" borderId="0" xfId="1" applyNumberFormat="1" applyFont="1" applyFill="1" applyBorder="1"/>
    <xf numFmtId="0" fontId="8" fillId="0" borderId="0" xfId="0" applyFont="1" applyFill="1" applyBorder="1"/>
    <xf numFmtId="0" fontId="8" fillId="0" borderId="4" xfId="0" applyFont="1" applyFill="1" applyBorder="1"/>
    <xf numFmtId="0" fontId="7" fillId="8" borderId="4" xfId="0" applyFont="1" applyFill="1" applyBorder="1" applyAlignment="1">
      <alignment horizontal="center" vertical="center" wrapText="1"/>
    </xf>
    <xf numFmtId="168" fontId="7" fillId="8" borderId="4" xfId="1" applyNumberFormat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/>
    <xf numFmtId="168" fontId="7" fillId="0" borderId="4" xfId="1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8" fillId="0" borderId="4" xfId="0" applyFont="1" applyBorder="1" applyAlignment="1" applyProtection="1">
      <alignment horizontal="left" vertical="center"/>
      <protection locked="0"/>
    </xf>
    <xf numFmtId="14" fontId="8" fillId="0" borderId="4" xfId="0" applyNumberFormat="1" applyFont="1" applyFill="1" applyBorder="1"/>
    <xf numFmtId="168" fontId="8" fillId="0" borderId="0" xfId="1" applyNumberFormat="1" applyFont="1" applyFill="1" applyBorder="1"/>
    <xf numFmtId="0" fontId="10" fillId="0" borderId="4" xfId="0" applyNumberFormat="1" applyFont="1" applyFill="1" applyBorder="1" applyAlignment="1">
      <alignment horizontal="center" vertical="center" wrapText="1"/>
    </xf>
    <xf numFmtId="0" fontId="10" fillId="6" borderId="4" xfId="0" applyNumberFormat="1" applyFont="1" applyFill="1" applyBorder="1" applyAlignment="1">
      <alignment horizontal="center" vertical="center" wrapText="1"/>
    </xf>
    <xf numFmtId="0" fontId="10" fillId="7" borderId="4" xfId="0" applyNumberFormat="1" applyFont="1" applyFill="1" applyBorder="1" applyAlignment="1">
      <alignment horizontal="center" vertical="center" wrapText="1"/>
    </xf>
    <xf numFmtId="168" fontId="10" fillId="5" borderId="4" xfId="1" applyNumberFormat="1" applyFont="1" applyFill="1" applyBorder="1" applyAlignment="1">
      <alignment horizontal="center" vertical="center" wrapText="1"/>
    </xf>
    <xf numFmtId="168" fontId="10" fillId="4" borderId="4" xfId="1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 wrapText="1" readingOrder="1"/>
    </xf>
    <xf numFmtId="164" fontId="9" fillId="0" borderId="4" xfId="0" applyNumberFormat="1" applyFont="1" applyFill="1" applyBorder="1" applyAlignment="1">
      <alignment horizontal="center" vertical="top" wrapText="1" readingOrder="1"/>
    </xf>
    <xf numFmtId="165" fontId="9" fillId="0" borderId="4" xfId="0" applyNumberFormat="1" applyFont="1" applyFill="1" applyBorder="1" applyAlignment="1">
      <alignment horizontal="right" vertical="top" wrapText="1" readingOrder="1"/>
    </xf>
    <xf numFmtId="168" fontId="9" fillId="0" borderId="4" xfId="1" applyNumberFormat="1" applyFont="1" applyFill="1" applyBorder="1" applyAlignment="1">
      <alignment horizontal="right" vertical="top" wrapText="1" readingOrder="1"/>
    </xf>
    <xf numFmtId="0" fontId="12" fillId="0" borderId="0" xfId="2" applyFont="1"/>
    <xf numFmtId="0" fontId="12" fillId="0" borderId="5" xfId="2" applyFont="1" applyBorder="1" applyAlignment="1">
      <alignment horizontal="centerContinuous"/>
    </xf>
    <xf numFmtId="0" fontId="12" fillId="0" borderId="6" xfId="2" applyFont="1" applyBorder="1" applyAlignment="1">
      <alignment horizontal="centerContinuous"/>
    </xf>
    <xf numFmtId="0" fontId="13" fillId="0" borderId="5" xfId="2" applyFont="1" applyBorder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/>
    </xf>
    <xf numFmtId="0" fontId="12" fillId="0" borderId="10" xfId="2" applyFont="1" applyBorder="1" applyAlignment="1">
      <alignment horizontal="centerContinuous"/>
    </xf>
    <xf numFmtId="0" fontId="13" fillId="0" borderId="11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/>
    </xf>
    <xf numFmtId="0" fontId="12" fillId="0" borderId="13" xfId="2" applyFont="1" applyBorder="1" applyAlignment="1">
      <alignment horizontal="centerContinuous"/>
    </xf>
    <xf numFmtId="0" fontId="12" fillId="0" borderId="9" xfId="2" applyFont="1" applyBorder="1"/>
    <xf numFmtId="0" fontId="12" fillId="0" borderId="10" xfId="2" applyFont="1" applyBorder="1"/>
    <xf numFmtId="0" fontId="13" fillId="0" borderId="0" xfId="2" applyFont="1"/>
    <xf numFmtId="14" fontId="12" fillId="0" borderId="0" xfId="2" applyNumberFormat="1" applyFont="1"/>
    <xf numFmtId="169" fontId="12" fillId="0" borderId="0" xfId="2" applyNumberFormat="1" applyFont="1"/>
    <xf numFmtId="0" fontId="11" fillId="0" borderId="0" xfId="2" applyFont="1"/>
    <xf numFmtId="14" fontId="12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171" fontId="14" fillId="0" borderId="0" xfId="3" applyNumberFormat="1" applyFont="1" applyAlignment="1">
      <alignment horizontal="center"/>
    </xf>
    <xf numFmtId="172" fontId="14" fillId="0" borderId="0" xfId="4" applyNumberFormat="1" applyFont="1" applyAlignment="1">
      <alignment horizontal="right"/>
    </xf>
    <xf numFmtId="172" fontId="12" fillId="0" borderId="0" xfId="4" applyNumberFormat="1" applyFont="1"/>
    <xf numFmtId="171" fontId="11" fillId="0" borderId="0" xfId="3" applyNumberFormat="1" applyFont="1" applyAlignment="1">
      <alignment horizontal="center"/>
    </xf>
    <xf numFmtId="172" fontId="11" fillId="0" borderId="0" xfId="4" applyNumberFormat="1" applyFont="1" applyAlignment="1">
      <alignment horizontal="right"/>
    </xf>
    <xf numFmtId="171" fontId="12" fillId="0" borderId="0" xfId="3" applyNumberFormat="1" applyFont="1" applyAlignment="1">
      <alignment horizontal="center"/>
    </xf>
    <xf numFmtId="172" fontId="12" fillId="0" borderId="0" xfId="4" applyNumberFormat="1" applyFont="1" applyAlignment="1">
      <alignment horizontal="right"/>
    </xf>
    <xf numFmtId="172" fontId="12" fillId="0" borderId="0" xfId="2" applyNumberFormat="1" applyFont="1"/>
    <xf numFmtId="171" fontId="12" fillId="0" borderId="12" xfId="3" applyNumberFormat="1" applyFont="1" applyBorder="1" applyAlignment="1">
      <alignment horizontal="center"/>
    </xf>
    <xf numFmtId="172" fontId="12" fillId="0" borderId="12" xfId="4" applyNumberFormat="1" applyFont="1" applyBorder="1" applyAlignment="1">
      <alignment horizontal="right"/>
    </xf>
    <xf numFmtId="171" fontId="13" fillId="0" borderId="0" xfId="4" applyNumberFormat="1" applyFont="1" applyAlignment="1">
      <alignment horizontal="right"/>
    </xf>
    <xf numFmtId="172" fontId="13" fillId="0" borderId="0" xfId="4" applyNumberFormat="1" applyFont="1" applyAlignment="1">
      <alignment horizontal="right"/>
    </xf>
    <xf numFmtId="0" fontId="14" fillId="0" borderId="0" xfId="2" applyFont="1"/>
    <xf numFmtId="171" fontId="11" fillId="0" borderId="12" xfId="3" applyNumberFormat="1" applyFont="1" applyBorder="1" applyAlignment="1">
      <alignment horizontal="center"/>
    </xf>
    <xf numFmtId="172" fontId="11" fillId="0" borderId="12" xfId="4" applyNumberFormat="1" applyFont="1" applyBorder="1" applyAlignment="1">
      <alignment horizontal="right"/>
    </xf>
    <xf numFmtId="0" fontId="11" fillId="0" borderId="10" xfId="2" applyFont="1" applyBorder="1"/>
    <xf numFmtId="171" fontId="11" fillId="0" borderId="0" xfId="4" applyNumberFormat="1" applyFont="1" applyAlignment="1">
      <alignment horizontal="right"/>
    </xf>
    <xf numFmtId="171" fontId="14" fillId="0" borderId="16" xfId="3" applyNumberFormat="1" applyFont="1" applyBorder="1" applyAlignment="1">
      <alignment horizontal="center"/>
    </xf>
    <xf numFmtId="172" fontId="14" fillId="0" borderId="16" xfId="4" applyNumberFormat="1" applyFont="1" applyBorder="1" applyAlignment="1">
      <alignment horizontal="right"/>
    </xf>
    <xf numFmtId="173" fontId="11" fillId="0" borderId="0" xfId="2" applyNumberFormat="1" applyFont="1"/>
    <xf numFmtId="170" fontId="11" fillId="0" borderId="0" xfId="3" applyFont="1"/>
    <xf numFmtId="172" fontId="11" fillId="0" borderId="0" xfId="4" applyNumberFormat="1" applyFont="1"/>
    <xf numFmtId="173" fontId="14" fillId="0" borderId="12" xfId="2" applyNumberFormat="1" applyFont="1" applyBorder="1"/>
    <xf numFmtId="173" fontId="11" fillId="0" borderId="12" xfId="2" applyNumberFormat="1" applyFont="1" applyBorder="1"/>
    <xf numFmtId="170" fontId="14" fillId="0" borderId="12" xfId="3" applyFont="1" applyBorder="1"/>
    <xf numFmtId="172" fontId="11" fillId="0" borderId="12" xfId="4" applyNumberFormat="1" applyFont="1" applyBorder="1"/>
    <xf numFmtId="173" fontId="14" fillId="0" borderId="0" xfId="2" applyNumberFormat="1" applyFont="1"/>
    <xf numFmtId="0" fontId="15" fillId="0" borderId="0" xfId="2" applyFont="1" applyAlignment="1">
      <alignment horizontal="center" vertical="center" wrapText="1"/>
    </xf>
    <xf numFmtId="0" fontId="12" fillId="0" borderId="11" xfId="2" applyFont="1" applyBorder="1"/>
    <xf numFmtId="0" fontId="12" fillId="0" borderId="12" xfId="2" applyFont="1" applyBorder="1"/>
    <xf numFmtId="173" fontId="12" fillId="0" borderId="12" xfId="2" applyNumberFormat="1" applyFont="1" applyBorder="1"/>
    <xf numFmtId="0" fontId="12" fillId="0" borderId="13" xfId="2" applyFont="1" applyBorder="1"/>
    <xf numFmtId="0" fontId="13" fillId="0" borderId="9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0" xfId="2" applyFont="1" applyAlignment="1">
      <alignment horizontal="center"/>
    </xf>
    <xf numFmtId="0" fontId="13" fillId="0" borderId="0" xfId="5" applyNumberFormat="1" applyFont="1" applyAlignment="1">
      <alignment horizontal="center"/>
    </xf>
    <xf numFmtId="174" fontId="13" fillId="0" borderId="0" xfId="5" applyNumberFormat="1" applyFont="1" applyAlignment="1">
      <alignment horizontal="right"/>
    </xf>
    <xf numFmtId="0" fontId="12" fillId="0" borderId="0" xfId="5" applyNumberFormat="1" applyFont="1" applyAlignment="1">
      <alignment horizontal="center"/>
    </xf>
    <xf numFmtId="174" fontId="12" fillId="0" borderId="0" xfId="5" applyNumberFormat="1" applyFont="1" applyAlignment="1">
      <alignment horizontal="right"/>
    </xf>
    <xf numFmtId="0" fontId="12" fillId="0" borderId="17" xfId="5" applyNumberFormat="1" applyFont="1" applyBorder="1" applyAlignment="1">
      <alignment horizontal="center"/>
    </xf>
    <xf numFmtId="174" fontId="12" fillId="0" borderId="17" xfId="5" applyNumberFormat="1" applyFont="1" applyBorder="1" applyAlignment="1">
      <alignment horizontal="right"/>
    </xf>
    <xf numFmtId="168" fontId="12" fillId="0" borderId="16" xfId="5" applyNumberFormat="1" applyFont="1" applyBorder="1" applyAlignment="1">
      <alignment horizontal="center"/>
    </xf>
    <xf numFmtId="174" fontId="12" fillId="0" borderId="16" xfId="5" applyNumberFormat="1" applyFont="1" applyBorder="1" applyAlignment="1">
      <alignment horizontal="right"/>
    </xf>
    <xf numFmtId="0" fontId="0" fillId="0" borderId="0" xfId="2" applyFont="1"/>
    <xf numFmtId="173" fontId="12" fillId="0" borderId="0" xfId="2" applyNumberFormat="1" applyFont="1"/>
    <xf numFmtId="173" fontId="12" fillId="0" borderId="0" xfId="2" applyNumberFormat="1" applyFont="1" applyAlignment="1">
      <alignment horizontal="right"/>
    </xf>
    <xf numFmtId="173" fontId="13" fillId="0" borderId="12" xfId="2" applyNumberFormat="1" applyFont="1" applyBorder="1"/>
    <xf numFmtId="173" fontId="13" fillId="0" borderId="0" xfId="2" applyNumberFormat="1" applyFont="1"/>
  </cellXfs>
  <cellStyles count="6">
    <cellStyle name="Millares" xfId="1" builtinId="3"/>
    <cellStyle name="Millares 2" xfId="3"/>
    <cellStyle name="Millares 3" xfId="5"/>
    <cellStyle name="Moneda 2" xfId="4"/>
    <cellStyle name="Normal" xfId="0" builtinId="0"/>
    <cellStyle name="Normal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workbookViewId="0">
      <pane ySplit="5" topLeftCell="A6" activePane="bottomLeft" state="frozen"/>
      <selection pane="bottomLeft" activeCell="F17" sqref="F17"/>
    </sheetView>
  </sheetViews>
  <sheetFormatPr baseColWidth="10" defaultRowHeight="14.5" x14ac:dyDescent="0.35"/>
  <cols>
    <col min="1" max="1" width="1.1796875" customWidth="1"/>
    <col min="2" max="2" width="0.1796875" customWidth="1"/>
    <col min="3" max="3" width="13.26953125" customWidth="1"/>
    <col min="4" max="4" width="9.81640625" customWidth="1"/>
    <col min="5" max="5" width="17.453125" customWidth="1"/>
    <col min="6" max="6" width="15.453125" customWidth="1"/>
    <col min="7" max="7" width="13.453125" customWidth="1"/>
    <col min="8" max="8" width="16" customWidth="1"/>
    <col min="9" max="9" width="13.453125" customWidth="1"/>
  </cols>
  <sheetData>
    <row r="1" spans="2:9" ht="40.4" customHeight="1" x14ac:dyDescent="0.35">
      <c r="C1" s="13" t="s">
        <v>0</v>
      </c>
      <c r="D1" s="14"/>
      <c r="E1" s="14"/>
      <c r="F1" s="14"/>
      <c r="G1" s="14"/>
      <c r="H1" s="14"/>
      <c r="I1" s="14"/>
    </row>
    <row r="2" spans="2:9" ht="17.149999999999999" customHeight="1" x14ac:dyDescent="0.35">
      <c r="B2" s="13" t="s">
        <v>1</v>
      </c>
      <c r="C2" s="14"/>
      <c r="D2" s="14"/>
      <c r="E2" s="14"/>
      <c r="F2" s="14"/>
      <c r="G2" s="14"/>
      <c r="H2" s="14"/>
      <c r="I2" s="14"/>
    </row>
    <row r="3" spans="2:9" ht="17.149999999999999" customHeight="1" x14ac:dyDescent="0.35">
      <c r="C3" s="13" t="s">
        <v>2</v>
      </c>
      <c r="D3" s="14"/>
      <c r="E3" s="14"/>
      <c r="F3" s="14"/>
      <c r="G3" s="14"/>
      <c r="H3" s="14"/>
      <c r="I3" s="14"/>
    </row>
    <row r="4" spans="2:9" ht="24.75" customHeight="1" x14ac:dyDescent="0.35">
      <c r="B4" s="13" t="s">
        <v>3</v>
      </c>
      <c r="C4" s="14"/>
      <c r="D4" s="14"/>
      <c r="E4" s="14"/>
      <c r="F4" s="14"/>
      <c r="G4" s="14"/>
      <c r="H4" s="14"/>
      <c r="I4" s="14"/>
    </row>
    <row r="5" spans="2:9" ht="15.4" customHeight="1" x14ac:dyDescent="0.35"/>
    <row r="6" spans="2:9" x14ac:dyDescent="0.35">
      <c r="B6" s="15" t="s">
        <v>13</v>
      </c>
      <c r="C6" s="11"/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</row>
    <row r="7" spans="2:9" ht="17.149999999999999" customHeight="1" x14ac:dyDescent="0.35">
      <c r="B7" s="9" t="s">
        <v>10</v>
      </c>
      <c r="C7" s="10"/>
      <c r="D7" s="10"/>
      <c r="E7" s="10"/>
      <c r="F7" s="10"/>
      <c r="G7" s="10"/>
      <c r="H7" s="10"/>
      <c r="I7" s="11"/>
    </row>
    <row r="8" spans="2:9" x14ac:dyDescent="0.35">
      <c r="B8" s="12">
        <v>1</v>
      </c>
      <c r="C8" s="11"/>
      <c r="D8" s="2" t="s">
        <v>11</v>
      </c>
      <c r="E8" s="3">
        <v>477269</v>
      </c>
      <c r="F8" s="4">
        <v>44620</v>
      </c>
      <c r="G8" s="4">
        <v>45082</v>
      </c>
      <c r="H8" s="5">
        <v>397577</v>
      </c>
      <c r="I8" s="6">
        <v>397577</v>
      </c>
    </row>
    <row r="9" spans="2:9" x14ac:dyDescent="0.35">
      <c r="B9" s="12">
        <v>2</v>
      </c>
      <c r="C9" s="11"/>
      <c r="D9" s="2" t="s">
        <v>11</v>
      </c>
      <c r="E9" s="3">
        <v>477274</v>
      </c>
      <c r="F9" s="4">
        <v>44620</v>
      </c>
      <c r="G9" s="4">
        <v>45082</v>
      </c>
      <c r="H9" s="5">
        <v>80832</v>
      </c>
      <c r="I9" s="6">
        <v>80832</v>
      </c>
    </row>
    <row r="10" spans="2:9" x14ac:dyDescent="0.35">
      <c r="B10" s="12">
        <v>3</v>
      </c>
      <c r="C10" s="11"/>
      <c r="D10" s="2" t="s">
        <v>11</v>
      </c>
      <c r="E10" s="3">
        <v>604067</v>
      </c>
      <c r="F10" s="4">
        <v>45209</v>
      </c>
      <c r="G10" s="4">
        <v>45272</v>
      </c>
      <c r="H10" s="5">
        <v>192671</v>
      </c>
      <c r="I10" s="6">
        <v>192671</v>
      </c>
    </row>
    <row r="11" spans="2:9" x14ac:dyDescent="0.35">
      <c r="B11" s="9" t="s">
        <v>12</v>
      </c>
      <c r="C11" s="10"/>
      <c r="D11" s="10"/>
      <c r="E11" s="10"/>
      <c r="F11" s="10"/>
      <c r="G11" s="10"/>
      <c r="H11" s="7">
        <v>671080</v>
      </c>
      <c r="I11" s="8">
        <v>671080</v>
      </c>
    </row>
    <row r="12" spans="2:9" ht="16.399999999999999" customHeight="1" x14ac:dyDescent="0.35"/>
  </sheetData>
  <mergeCells count="10">
    <mergeCell ref="C1:I1"/>
    <mergeCell ref="B2:I2"/>
    <mergeCell ref="C3:I3"/>
    <mergeCell ref="B4:I4"/>
    <mergeCell ref="B6:C6"/>
    <mergeCell ref="B7:I7"/>
    <mergeCell ref="B8:C8"/>
    <mergeCell ref="B9:C9"/>
    <mergeCell ref="B10:C10"/>
    <mergeCell ref="B11:G11"/>
  </mergeCells>
  <pageMargins left="0.78740157480314998" right="0.78740157480314998" top="0.78740157480314998" bottom="1.4540669291338599" header="0.78740157480314998" footer="0.78740157480314998"/>
  <pageSetup paperSize="9" orientation="portrait" horizontalDpi="300" verticalDpi="300"/>
  <headerFooter alignWithMargins="0">
    <oddFooter>&amp;R&amp;"Arial,Regular"&amp;10 Sistemas Citisalud SAS 
&amp;"-,Regular"02/27/2024 11:26:33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1" max="1" width="10.90625" style="19"/>
    <col min="2" max="2" width="38.26953125" style="19" bestFit="1" customWidth="1"/>
    <col min="3" max="5" width="10.90625" style="19"/>
    <col min="6" max="6" width="20.08984375" style="19" bestFit="1" customWidth="1"/>
    <col min="7" max="10" width="10.90625" style="19"/>
    <col min="11" max="11" width="11.54296875" style="28" bestFit="1" customWidth="1"/>
    <col min="12" max="12" width="18.90625" style="19" customWidth="1"/>
    <col min="13" max="13" width="10.6328125" style="19" customWidth="1"/>
    <col min="14" max="16" width="10.90625" style="28"/>
    <col min="17" max="17" width="15.6328125" style="19" customWidth="1"/>
    <col min="18" max="19" width="10.90625" style="28"/>
    <col min="20" max="20" width="11.26953125" style="19" bestFit="1" customWidth="1"/>
    <col min="21" max="16384" width="10.90625" style="19"/>
  </cols>
  <sheetData>
    <row r="1" spans="1:21" s="17" customFormat="1" x14ac:dyDescent="0.35">
      <c r="K1" s="18">
        <f>SUBTOTAL(9,K3:K5)</f>
        <v>671080</v>
      </c>
      <c r="N1" s="18"/>
      <c r="O1" s="18"/>
      <c r="P1" s="18"/>
      <c r="R1" s="18"/>
      <c r="S1" s="18"/>
    </row>
    <row r="2" spans="1:21" ht="43.5" x14ac:dyDescent="0.35">
      <c r="A2" s="16" t="s">
        <v>14</v>
      </c>
      <c r="B2" s="16" t="s">
        <v>15</v>
      </c>
      <c r="C2" s="29" t="s">
        <v>4</v>
      </c>
      <c r="D2" s="29" t="s">
        <v>5</v>
      </c>
      <c r="E2" s="29" t="s">
        <v>17</v>
      </c>
      <c r="F2" s="30" t="s">
        <v>21</v>
      </c>
      <c r="G2" s="29" t="s">
        <v>27</v>
      </c>
      <c r="H2" s="29" t="s">
        <v>26</v>
      </c>
      <c r="I2" s="31" t="s">
        <v>28</v>
      </c>
      <c r="J2" s="29" t="s">
        <v>8</v>
      </c>
      <c r="K2" s="32" t="s">
        <v>25</v>
      </c>
      <c r="L2" s="33" t="s">
        <v>29</v>
      </c>
      <c r="M2" s="16" t="s">
        <v>30</v>
      </c>
      <c r="N2" s="24" t="s">
        <v>36</v>
      </c>
      <c r="O2" s="24" t="s">
        <v>37</v>
      </c>
      <c r="P2" s="22" t="s">
        <v>35</v>
      </c>
      <c r="Q2" s="21" t="s">
        <v>34</v>
      </c>
      <c r="R2" s="24" t="s">
        <v>38</v>
      </c>
      <c r="S2" s="33" t="s">
        <v>39</v>
      </c>
      <c r="T2" s="33" t="s">
        <v>40</v>
      </c>
      <c r="U2" s="24" t="s">
        <v>41</v>
      </c>
    </row>
    <row r="3" spans="1:21" x14ac:dyDescent="0.35">
      <c r="A3" s="25">
        <v>860023878</v>
      </c>
      <c r="B3" s="26" t="s">
        <v>16</v>
      </c>
      <c r="C3" s="34" t="s">
        <v>11</v>
      </c>
      <c r="D3" s="34">
        <v>477269</v>
      </c>
      <c r="E3" s="34" t="s">
        <v>18</v>
      </c>
      <c r="F3" s="34" t="s">
        <v>22</v>
      </c>
      <c r="G3" s="35">
        <v>44620</v>
      </c>
      <c r="H3" s="35">
        <v>45082</v>
      </c>
      <c r="I3" s="35">
        <v>45296</v>
      </c>
      <c r="J3" s="36">
        <v>397577</v>
      </c>
      <c r="K3" s="37">
        <v>397577</v>
      </c>
      <c r="L3" s="20" t="s">
        <v>42</v>
      </c>
      <c r="M3" s="20" t="s">
        <v>31</v>
      </c>
      <c r="N3" s="37">
        <v>397577</v>
      </c>
      <c r="O3" s="37">
        <v>397577</v>
      </c>
      <c r="P3" s="23">
        <v>0</v>
      </c>
      <c r="Q3" s="20"/>
      <c r="R3" s="37">
        <v>397577</v>
      </c>
      <c r="S3" s="37">
        <v>397577</v>
      </c>
      <c r="T3" s="20">
        <v>1222363249</v>
      </c>
      <c r="U3" s="27">
        <v>45351</v>
      </c>
    </row>
    <row r="4" spans="1:21" x14ac:dyDescent="0.35">
      <c r="A4" s="25">
        <v>860023878</v>
      </c>
      <c r="B4" s="26" t="s">
        <v>16</v>
      </c>
      <c r="C4" s="34" t="s">
        <v>11</v>
      </c>
      <c r="D4" s="34">
        <v>477274</v>
      </c>
      <c r="E4" s="34" t="s">
        <v>19</v>
      </c>
      <c r="F4" s="34" t="s">
        <v>23</v>
      </c>
      <c r="G4" s="35">
        <v>44620</v>
      </c>
      <c r="H4" s="35">
        <v>45082</v>
      </c>
      <c r="I4" s="35">
        <v>45296</v>
      </c>
      <c r="J4" s="36">
        <v>80832</v>
      </c>
      <c r="K4" s="37">
        <v>80832</v>
      </c>
      <c r="L4" s="20" t="s">
        <v>43</v>
      </c>
      <c r="M4" s="20" t="s">
        <v>32</v>
      </c>
      <c r="N4" s="23">
        <v>0</v>
      </c>
      <c r="O4" s="23">
        <v>0</v>
      </c>
      <c r="P4" s="37">
        <v>80832</v>
      </c>
      <c r="Q4" s="20" t="s">
        <v>33</v>
      </c>
      <c r="R4" s="23">
        <v>0</v>
      </c>
      <c r="S4" s="23">
        <v>0</v>
      </c>
      <c r="T4" s="20"/>
      <c r="U4" s="27">
        <v>45351</v>
      </c>
    </row>
    <row r="5" spans="1:21" x14ac:dyDescent="0.35">
      <c r="A5" s="25">
        <v>860023878</v>
      </c>
      <c r="B5" s="26" t="s">
        <v>16</v>
      </c>
      <c r="C5" s="34" t="s">
        <v>11</v>
      </c>
      <c r="D5" s="34">
        <v>604067</v>
      </c>
      <c r="E5" s="34" t="s">
        <v>20</v>
      </c>
      <c r="F5" s="34" t="s">
        <v>24</v>
      </c>
      <c r="G5" s="35">
        <v>45209</v>
      </c>
      <c r="H5" s="35">
        <v>45272</v>
      </c>
      <c r="I5" s="35">
        <v>45272</v>
      </c>
      <c r="J5" s="36">
        <v>192671</v>
      </c>
      <c r="K5" s="37">
        <v>192671</v>
      </c>
      <c r="L5" s="20" t="s">
        <v>42</v>
      </c>
      <c r="M5" s="20" t="s">
        <v>31</v>
      </c>
      <c r="N5" s="37">
        <v>192671</v>
      </c>
      <c r="O5" s="37">
        <v>192671</v>
      </c>
      <c r="P5" s="23">
        <v>0</v>
      </c>
      <c r="Q5" s="20"/>
      <c r="R5" s="37">
        <v>192671</v>
      </c>
      <c r="S5" s="37">
        <v>192671</v>
      </c>
      <c r="T5" s="20">
        <v>1222361699</v>
      </c>
      <c r="U5" s="27">
        <v>45351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1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30" sqref="H30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44</v>
      </c>
      <c r="E2" s="42"/>
      <c r="F2" s="42"/>
      <c r="G2" s="42"/>
      <c r="H2" s="42"/>
      <c r="I2" s="43"/>
      <c r="J2" s="44" t="s">
        <v>45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46</v>
      </c>
      <c r="E4" s="42"/>
      <c r="F4" s="42"/>
      <c r="G4" s="42"/>
      <c r="H4" s="42"/>
      <c r="I4" s="43"/>
      <c r="J4" s="44" t="s">
        <v>47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69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67</v>
      </c>
      <c r="J11" s="58"/>
    </row>
    <row r="12" spans="2:10" ht="13" x14ac:dyDescent="0.3">
      <c r="B12" s="57"/>
      <c r="C12" s="59" t="s">
        <v>68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84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70</v>
      </c>
      <c r="D16" s="60"/>
      <c r="G16" s="62"/>
      <c r="H16" s="64" t="s">
        <v>48</v>
      </c>
      <c r="I16" s="64" t="s">
        <v>49</v>
      </c>
      <c r="J16" s="58"/>
    </row>
    <row r="17" spans="2:14" ht="13" x14ac:dyDescent="0.3">
      <c r="B17" s="57"/>
      <c r="C17" s="59" t="s">
        <v>50</v>
      </c>
      <c r="D17" s="59"/>
      <c r="E17" s="59"/>
      <c r="F17" s="59"/>
      <c r="G17" s="62"/>
      <c r="H17" s="65">
        <v>3</v>
      </c>
      <c r="I17" s="66">
        <v>671080</v>
      </c>
      <c r="J17" s="58"/>
    </row>
    <row r="18" spans="2:14" x14ac:dyDescent="0.25">
      <c r="B18" s="57"/>
      <c r="C18" s="38" t="s">
        <v>51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52</v>
      </c>
      <c r="G19" s="62"/>
      <c r="H19" s="68">
        <v>1</v>
      </c>
      <c r="I19" s="69">
        <v>80832</v>
      </c>
      <c r="J19" s="58"/>
    </row>
    <row r="20" spans="2:14" x14ac:dyDescent="0.25">
      <c r="B20" s="57"/>
      <c r="C20" s="38" t="s">
        <v>53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54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55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56</v>
      </c>
      <c r="D23" s="59"/>
      <c r="E23" s="59"/>
      <c r="F23" s="59"/>
      <c r="H23" s="75">
        <f>H18+H19+H20+H21+H22</f>
        <v>1</v>
      </c>
      <c r="I23" s="76">
        <f>I18+I19+I20+I21+I22</f>
        <v>80832</v>
      </c>
      <c r="J23" s="58"/>
    </row>
    <row r="24" spans="2:14" x14ac:dyDescent="0.25">
      <c r="B24" s="57"/>
      <c r="C24" s="38" t="s">
        <v>57</v>
      </c>
      <c r="H24" s="70">
        <v>2</v>
      </c>
      <c r="I24" s="71">
        <v>590248</v>
      </c>
      <c r="J24" s="58"/>
    </row>
    <row r="25" spans="2:14" ht="13" thickBot="1" x14ac:dyDescent="0.3">
      <c r="B25" s="57"/>
      <c r="C25" s="38" t="s">
        <v>58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59</v>
      </c>
      <c r="D26" s="59"/>
      <c r="E26" s="59"/>
      <c r="F26" s="59"/>
      <c r="H26" s="75">
        <f>H24+H25</f>
        <v>2</v>
      </c>
      <c r="I26" s="76">
        <f>I24+I25</f>
        <v>590248</v>
      </c>
      <c r="J26" s="58"/>
    </row>
    <row r="27" spans="2:14" ht="13.5" thickBot="1" x14ac:dyDescent="0.35">
      <c r="B27" s="57"/>
      <c r="C27" s="62" t="s">
        <v>60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61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62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3</v>
      </c>
      <c r="I31" s="69">
        <f>I23+I26+I28</f>
        <v>671080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82</v>
      </c>
      <c r="D38" s="84"/>
      <c r="E38" s="62"/>
      <c r="F38" s="62"/>
      <c r="G38" s="62"/>
      <c r="H38" s="91" t="s">
        <v>63</v>
      </c>
      <c r="I38" s="84"/>
      <c r="J38" s="80"/>
    </row>
    <row r="39" spans="2:10" ht="13" x14ac:dyDescent="0.3">
      <c r="B39" s="57"/>
      <c r="C39" s="77" t="s">
        <v>83</v>
      </c>
      <c r="D39" s="62"/>
      <c r="E39" s="62"/>
      <c r="F39" s="62"/>
      <c r="G39" s="62"/>
      <c r="H39" s="77" t="s">
        <v>64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65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66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3" sqref="I13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71</v>
      </c>
      <c r="E2" s="42"/>
      <c r="F2" s="42"/>
      <c r="G2" s="42"/>
      <c r="H2" s="42"/>
      <c r="I2" s="43"/>
      <c r="J2" s="44" t="s">
        <v>45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72</v>
      </c>
    </row>
    <row r="5" spans="2:10 16102:16105" ht="13" x14ac:dyDescent="0.25">
      <c r="B5" s="45"/>
      <c r="C5" s="46"/>
      <c r="D5" s="97" t="s">
        <v>73</v>
      </c>
      <c r="E5" s="98"/>
      <c r="F5" s="98"/>
      <c r="G5" s="98"/>
      <c r="H5" s="98"/>
      <c r="I5" s="99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74</v>
      </c>
      <c r="WUJ6" s="38" t="s">
        <v>75</v>
      </c>
      <c r="WUK6" s="61">
        <f ca="1">+TODAY()</f>
        <v>45360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69</v>
      </c>
      <c r="D9" s="61"/>
      <c r="E9" s="60"/>
      <c r="J9" s="58"/>
    </row>
    <row r="10" spans="2:10 16102:16105" x14ac:dyDescent="0.25">
      <c r="B10" s="57"/>
      <c r="J10" s="58"/>
    </row>
    <row r="11" spans="2:10 16102:16105" ht="13" x14ac:dyDescent="0.3">
      <c r="B11" s="57"/>
      <c r="C11" s="59" t="s">
        <v>67</v>
      </c>
      <c r="J11" s="58"/>
    </row>
    <row r="12" spans="2:10 16102:16105" ht="13" x14ac:dyDescent="0.3">
      <c r="B12" s="57"/>
      <c r="C12" s="59" t="s">
        <v>68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76</v>
      </c>
      <c r="J14" s="58"/>
    </row>
    <row r="15" spans="2:10 16102:16105" x14ac:dyDescent="0.25">
      <c r="B15" s="57"/>
      <c r="C15" s="63"/>
      <c r="J15" s="58"/>
    </row>
    <row r="16" spans="2:10 16102:16105" ht="13" x14ac:dyDescent="0.3">
      <c r="B16" s="57"/>
      <c r="C16" s="38" t="s">
        <v>70</v>
      </c>
      <c r="D16" s="60"/>
      <c r="H16" s="100" t="s">
        <v>77</v>
      </c>
      <c r="I16" s="100" t="s">
        <v>78</v>
      </c>
      <c r="J16" s="58"/>
    </row>
    <row r="17" spans="2:10" ht="13" x14ac:dyDescent="0.3">
      <c r="B17" s="57"/>
      <c r="C17" s="59" t="s">
        <v>50</v>
      </c>
      <c r="D17" s="59"/>
      <c r="E17" s="59"/>
      <c r="F17" s="59"/>
      <c r="H17" s="101">
        <f>H23</f>
        <v>1</v>
      </c>
      <c r="I17" s="102">
        <f>I23</f>
        <v>80832</v>
      </c>
      <c r="J17" s="58"/>
    </row>
    <row r="18" spans="2:10" x14ac:dyDescent="0.25">
      <c r="B18" s="57"/>
      <c r="C18" s="38" t="s">
        <v>51</v>
      </c>
      <c r="H18" s="103">
        <v>0</v>
      </c>
      <c r="I18" s="104">
        <v>0</v>
      </c>
      <c r="J18" s="58"/>
    </row>
    <row r="19" spans="2:10" x14ac:dyDescent="0.25">
      <c r="B19" s="57"/>
      <c r="C19" s="38" t="s">
        <v>52</v>
      </c>
      <c r="H19" s="103">
        <v>1</v>
      </c>
      <c r="I19" s="104">
        <v>80832</v>
      </c>
      <c r="J19" s="58"/>
    </row>
    <row r="20" spans="2:10" x14ac:dyDescent="0.25">
      <c r="B20" s="57"/>
      <c r="C20" s="38" t="s">
        <v>53</v>
      </c>
      <c r="H20" s="103">
        <v>0</v>
      </c>
      <c r="I20" s="104">
        <v>0</v>
      </c>
      <c r="J20" s="58"/>
    </row>
    <row r="21" spans="2:10" x14ac:dyDescent="0.25">
      <c r="B21" s="57"/>
      <c r="C21" s="38" t="s">
        <v>54</v>
      </c>
      <c r="H21" s="103">
        <v>0</v>
      </c>
      <c r="I21" s="104">
        <v>0</v>
      </c>
      <c r="J21" s="58"/>
    </row>
    <row r="22" spans="2:10" x14ac:dyDescent="0.25">
      <c r="B22" s="57"/>
      <c r="C22" s="38" t="s">
        <v>79</v>
      </c>
      <c r="H22" s="105">
        <v>0</v>
      </c>
      <c r="I22" s="106">
        <v>0</v>
      </c>
      <c r="J22" s="58"/>
    </row>
    <row r="23" spans="2:10" ht="13" x14ac:dyDescent="0.3">
      <c r="B23" s="57"/>
      <c r="C23" s="59" t="s">
        <v>80</v>
      </c>
      <c r="D23" s="59"/>
      <c r="E23" s="59"/>
      <c r="F23" s="59"/>
      <c r="H23" s="103">
        <f>SUM(H18:H22)</f>
        <v>1</v>
      </c>
      <c r="I23" s="102">
        <f>(I18+I19+I20+I21+I22)</f>
        <v>80832</v>
      </c>
      <c r="J23" s="58"/>
    </row>
    <row r="24" spans="2:10" ht="13.5" thickBot="1" x14ac:dyDescent="0.35">
      <c r="B24" s="57"/>
      <c r="C24" s="59"/>
      <c r="D24" s="59"/>
      <c r="H24" s="107"/>
      <c r="I24" s="108"/>
      <c r="J24" s="58"/>
    </row>
    <row r="25" spans="2:10" ht="15" thickTop="1" x14ac:dyDescent="0.35">
      <c r="B25" s="57"/>
      <c r="C25" s="59"/>
      <c r="D25" s="59"/>
      <c r="F25" s="109"/>
      <c r="H25" s="110"/>
      <c r="I25" s="111"/>
      <c r="J25" s="58"/>
    </row>
    <row r="26" spans="2:10" ht="13" x14ac:dyDescent="0.3">
      <c r="B26" s="57"/>
      <c r="C26" s="59"/>
      <c r="D26" s="59"/>
      <c r="H26" s="110"/>
      <c r="I26" s="111"/>
      <c r="J26" s="58"/>
    </row>
    <row r="27" spans="2:10" ht="13" x14ac:dyDescent="0.3">
      <c r="B27" s="57"/>
      <c r="C27" s="59"/>
      <c r="D27" s="59"/>
      <c r="H27" s="110"/>
      <c r="I27" s="111"/>
      <c r="J27" s="58"/>
    </row>
    <row r="28" spans="2:10" x14ac:dyDescent="0.25">
      <c r="B28" s="57"/>
      <c r="G28" s="110"/>
      <c r="H28" s="110"/>
      <c r="I28" s="110"/>
      <c r="J28" s="58"/>
    </row>
    <row r="29" spans="2:10" ht="13.5" thickBot="1" x14ac:dyDescent="0.35">
      <c r="B29" s="57"/>
      <c r="C29" s="95"/>
      <c r="D29" s="95"/>
      <c r="G29" s="112" t="s">
        <v>64</v>
      </c>
      <c r="H29" s="95"/>
      <c r="I29" s="110"/>
      <c r="J29" s="58"/>
    </row>
    <row r="30" spans="2:10" ht="13" x14ac:dyDescent="0.3">
      <c r="B30" s="57"/>
      <c r="C30" s="110" t="s">
        <v>16</v>
      </c>
      <c r="D30" s="110"/>
      <c r="G30" s="113" t="s">
        <v>81</v>
      </c>
      <c r="H30" s="110"/>
      <c r="I30" s="110"/>
      <c r="J30" s="58"/>
    </row>
    <row r="31" spans="2:10" ht="18.75" customHeight="1" thickBot="1" x14ac:dyDescent="0.3">
      <c r="B31" s="93"/>
      <c r="C31" s="94"/>
      <c r="D31" s="94"/>
      <c r="E31" s="94"/>
      <c r="F31" s="94"/>
      <c r="G31" s="95"/>
      <c r="H31" s="95"/>
      <c r="I31" s="95"/>
      <c r="J31" s="9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ESTADO DE CADA FACTURA</vt:lpstr>
      <vt:lpstr>FOR-CSA-018 </vt:lpstr>
      <vt:lpstr>CIRCULAR 030</vt:lpstr>
      <vt:lpstr>'INFO IPS'!Títulos_a_imprimir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Coordinadora Cartera</dc:creator>
  <cp:lastModifiedBy>Paola Andrea Jimenez Prado</cp:lastModifiedBy>
  <cp:lastPrinted>2024-03-10T02:48:50Z</cp:lastPrinted>
  <dcterms:created xsi:type="dcterms:W3CDTF">2024-02-27T16:29:06Z</dcterms:created>
  <dcterms:modified xsi:type="dcterms:W3CDTF">2024-03-10T02:51:02Z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