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05028530 HOSP ISAIAS DUARTE CANCINO E.S.E\"/>
    </mc:Choice>
  </mc:AlternateContent>
  <bookViews>
    <workbookView xWindow="0" yWindow="0" windowWidth="19200" windowHeight="7020" activeTab="4"/>
  </bookViews>
  <sheets>
    <sheet name="Hoja2" sheetId="2" r:id="rId1"/>
    <sheet name="INFO IPS" sheetId="1" r:id="rId2"/>
    <sheet name="TD" sheetId="4" r:id="rId3"/>
    <sheet name="ESTADO DE CADA FACTURA" sheetId="3" r:id="rId4"/>
    <sheet name="FOR-CSA-018 " sheetId="5" r:id="rId5"/>
    <sheet name="FOR CSA 004" sheetId="6" r:id="rId6"/>
  </sheets>
  <externalReferences>
    <externalReference r:id="rId7"/>
  </externalReferences>
  <definedNames>
    <definedName name="_xlnm._FilterDatabase" localSheetId="3" hidden="1">'ESTADO DE CADA FACTURA'!$A$2:$BC$137</definedName>
    <definedName name="_xlnm._FilterDatabase" localSheetId="1" hidden="1">'INFO IPS'!$A$9:$I$144</definedName>
  </definedNames>
  <calcPr calcId="152511"/>
  <pivotCaches>
    <pivotCache cacheId="46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I28" i="5"/>
  <c r="H28" i="5"/>
  <c r="I26" i="5"/>
  <c r="H26" i="5"/>
  <c r="I23" i="5"/>
  <c r="H23" i="5"/>
  <c r="AP1" i="3"/>
  <c r="AK1" i="3"/>
  <c r="AJ1" i="3"/>
  <c r="AH1" i="3"/>
  <c r="Q129" i="3"/>
  <c r="Q128" i="3"/>
  <c r="Q121" i="3"/>
  <c r="Q120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3" i="3"/>
  <c r="Q82" i="3"/>
  <c r="Q80" i="3"/>
  <c r="Q79" i="3"/>
  <c r="Q78" i="3"/>
  <c r="Q77" i="3"/>
  <c r="Q76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AI1" i="3"/>
  <c r="AG1" i="3"/>
  <c r="AF1" i="3"/>
  <c r="AE1" i="3"/>
  <c r="AD1" i="3"/>
  <c r="AB1" i="3"/>
  <c r="AA1" i="3"/>
  <c r="X1" i="3"/>
  <c r="AQ1" i="3"/>
  <c r="AW1" i="3"/>
  <c r="H31" i="5" l="1"/>
  <c r="I31" i="5"/>
  <c r="M129" i="3" l="1"/>
  <c r="M128" i="3"/>
  <c r="M127" i="3"/>
  <c r="AC1" i="3" s="1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Y1" i="3" s="1"/>
  <c r="Z1" i="3" l="1"/>
  <c r="S4" i="3"/>
  <c r="W1" i="3"/>
  <c r="S1" i="3"/>
  <c r="M1" i="3"/>
  <c r="I10" i="1"/>
  <c r="I136" i="1"/>
  <c r="I130" i="1"/>
  <c r="I131" i="1"/>
  <c r="I132" i="1"/>
  <c r="I133" i="1"/>
  <c r="I134" i="1"/>
  <c r="I135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2" i="2"/>
  <c r="K12" i="2" s="1"/>
  <c r="F8" i="1" l="1"/>
  <c r="G8" i="1"/>
  <c r="H8" i="1"/>
  <c r="I8" i="1"/>
  <c r="E8" i="1" l="1"/>
  <c r="B7" i="1"/>
</calcChain>
</file>

<file path=xl/sharedStrings.xml><?xml version="1.0" encoding="utf-8"?>
<sst xmlns="http://schemas.openxmlformats.org/spreadsheetml/2006/main" count="1314" uniqueCount="409">
  <si>
    <t>ESTADO DE CARTERA - RADICADO</t>
  </si>
  <si>
    <t xml:space="preserve">ESP: </t>
  </si>
  <si>
    <t>CORTE A:</t>
  </si>
  <si>
    <t>CIFRAS EN PESOS</t>
  </si>
  <si>
    <t>FACTURA</t>
  </si>
  <si>
    <t>FECHA FACTURA</t>
  </si>
  <si>
    <t>VIGENCIA</t>
  </si>
  <si>
    <t>FECHA RADICADO</t>
  </si>
  <si>
    <t>VALOR PRESENTADO</t>
  </si>
  <si>
    <t>GLOSA ACEPTADA</t>
  </si>
  <si>
    <t>PAGOS</t>
  </si>
  <si>
    <t>OTROS DCTOS</t>
  </si>
  <si>
    <t>SALDO</t>
  </si>
  <si>
    <t xml:space="preserve">HOSPITAL ISAIAS DUARTE CANCINO </t>
  </si>
  <si>
    <t>NIT: 805.028.530-4</t>
  </si>
  <si>
    <t>COMFENALCO</t>
  </si>
  <si>
    <t>FU10178028</t>
  </si>
  <si>
    <t>FU10192598</t>
  </si>
  <si>
    <t>FU10193937</t>
  </si>
  <si>
    <t>FU10195861</t>
  </si>
  <si>
    <t>FU10197454</t>
  </si>
  <si>
    <t>FU10195591</t>
  </si>
  <si>
    <t>FU10200837</t>
  </si>
  <si>
    <t>FU10200849</t>
  </si>
  <si>
    <t>FU10201657</t>
  </si>
  <si>
    <t>FU10202584</t>
  </si>
  <si>
    <t>FU10202687</t>
  </si>
  <si>
    <t>FU10206523</t>
  </si>
  <si>
    <t>FU10207459</t>
  </si>
  <si>
    <t>FU10212997</t>
  </si>
  <si>
    <t>FU10224436</t>
  </si>
  <si>
    <t>FU10227851</t>
  </si>
  <si>
    <t>FU10227977</t>
  </si>
  <si>
    <t>FU10231215</t>
  </si>
  <si>
    <t>FU10231642</t>
  </si>
  <si>
    <t>FU10231656</t>
  </si>
  <si>
    <t>FU10232093</t>
  </si>
  <si>
    <t>FU10236113</t>
  </si>
  <si>
    <t>FU10235884</t>
  </si>
  <si>
    <t>FU10239973</t>
  </si>
  <si>
    <t>FU10241024</t>
  </si>
  <si>
    <t>FU10241517</t>
  </si>
  <si>
    <t>FU10243052</t>
  </si>
  <si>
    <t>FU10247665</t>
  </si>
  <si>
    <t>FEU1131</t>
  </si>
  <si>
    <t>FEU3771</t>
  </si>
  <si>
    <t>FEU4658</t>
  </si>
  <si>
    <t>FEU5168</t>
  </si>
  <si>
    <t>FEU5191</t>
  </si>
  <si>
    <t>FEH68</t>
  </si>
  <si>
    <t>FEU10175</t>
  </si>
  <si>
    <t>FEU15062</t>
  </si>
  <si>
    <t>FEU15561</t>
  </si>
  <si>
    <t>FEU15967</t>
  </si>
  <si>
    <t>FEU16367</t>
  </si>
  <si>
    <t>UR0003657</t>
  </si>
  <si>
    <t>FH40000417</t>
  </si>
  <si>
    <t>FEU18237</t>
  </si>
  <si>
    <t>FEU17354</t>
  </si>
  <si>
    <t>FEU17433</t>
  </si>
  <si>
    <t>FEU18940</t>
  </si>
  <si>
    <t>FEU27380</t>
  </si>
  <si>
    <t>FEU27531</t>
  </si>
  <si>
    <t>FEU12401</t>
  </si>
  <si>
    <t>FEU33131</t>
  </si>
  <si>
    <t>FEH143</t>
  </si>
  <si>
    <t>FEH144</t>
  </si>
  <si>
    <t>FEH145</t>
  </si>
  <si>
    <t>FEU27499</t>
  </si>
  <si>
    <t>FEU43100</t>
  </si>
  <si>
    <t>FEU45134</t>
  </si>
  <si>
    <t>FEU44905</t>
  </si>
  <si>
    <t>FEU48635</t>
  </si>
  <si>
    <t>FEU48107</t>
  </si>
  <si>
    <t>FEU54595</t>
  </si>
  <si>
    <t>FEU60872</t>
  </si>
  <si>
    <t>FEU58588</t>
  </si>
  <si>
    <t>FEU62934</t>
  </si>
  <si>
    <t>FEU64158</t>
  </si>
  <si>
    <t>FEU64901</t>
  </si>
  <si>
    <t>FEU65079</t>
  </si>
  <si>
    <t>FEU65323</t>
  </si>
  <si>
    <t>FEU77311</t>
  </si>
  <si>
    <t>FEU85514</t>
  </si>
  <si>
    <t>FEU97158</t>
  </si>
  <si>
    <t>FU10043635</t>
  </si>
  <si>
    <t>FU10074708</t>
  </si>
  <si>
    <t>FU10075576</t>
  </si>
  <si>
    <t>FU10084247</t>
  </si>
  <si>
    <t>FU10084757</t>
  </si>
  <si>
    <t>FU10090366</t>
  </si>
  <si>
    <t>FU10092418</t>
  </si>
  <si>
    <t>FU10103549</t>
  </si>
  <si>
    <t>FU10111268</t>
  </si>
  <si>
    <t>FU10111882</t>
  </si>
  <si>
    <t>FU10112426</t>
  </si>
  <si>
    <t>FU10118320</t>
  </si>
  <si>
    <t>FU10118358</t>
  </si>
  <si>
    <t>FU10118439</t>
  </si>
  <si>
    <t>FU10121044</t>
  </si>
  <si>
    <t>FU10121064</t>
  </si>
  <si>
    <t>FU10126766</t>
  </si>
  <si>
    <t>FU10128032</t>
  </si>
  <si>
    <t>FU10129954</t>
  </si>
  <si>
    <t>FU10130497</t>
  </si>
  <si>
    <t>FU10130509</t>
  </si>
  <si>
    <t>FU10131853</t>
  </si>
  <si>
    <t>FU10134649</t>
  </si>
  <si>
    <t>FU10137437</t>
  </si>
  <si>
    <t>FU10138616</t>
  </si>
  <si>
    <t>FU10139422</t>
  </si>
  <si>
    <t>FU10139920</t>
  </si>
  <si>
    <t>FU10141102</t>
  </si>
  <si>
    <t>FU10142739</t>
  </si>
  <si>
    <t>FU10144822</t>
  </si>
  <si>
    <t>FU10144824</t>
  </si>
  <si>
    <t>FU10150261</t>
  </si>
  <si>
    <t>FU10016873</t>
  </si>
  <si>
    <t>FU10017302</t>
  </si>
  <si>
    <t>FU10018813</t>
  </si>
  <si>
    <t>FU10021479</t>
  </si>
  <si>
    <t>FU10024372</t>
  </si>
  <si>
    <t>FU10155115</t>
  </si>
  <si>
    <t>FU10155168</t>
  </si>
  <si>
    <t>FU10156895</t>
  </si>
  <si>
    <t>FU10159018</t>
  </si>
  <si>
    <t>FU10159277</t>
  </si>
  <si>
    <t>FEU100629</t>
  </si>
  <si>
    <t>FEU103780</t>
  </si>
  <si>
    <t>FEU104981</t>
  </si>
  <si>
    <t>FEU91790</t>
  </si>
  <si>
    <t>FU10199519</t>
  </si>
  <si>
    <t>FEU41283</t>
  </si>
  <si>
    <t>FEU77309</t>
  </si>
  <si>
    <t>FEU77310</t>
  </si>
  <si>
    <t>FEU88784</t>
  </si>
  <si>
    <t>FEU95641</t>
  </si>
  <si>
    <t>FEU64154</t>
  </si>
  <si>
    <t>FEU104244</t>
  </si>
  <si>
    <t>FEU106225</t>
  </si>
  <si>
    <t>FEU108387</t>
  </si>
  <si>
    <t>Acep Dev.</t>
  </si>
  <si>
    <t>DOCUMENTOS DE COMPENSACIÓN</t>
  </si>
  <si>
    <t>VALOR PAGADO</t>
  </si>
  <si>
    <t>aplicado y verificado</t>
  </si>
  <si>
    <t>Pago. Deposito- Verificado ok</t>
  </si>
  <si>
    <t>Pago deposito - verificado ok</t>
  </si>
  <si>
    <t>Aplicado pendiente verificar</t>
  </si>
  <si>
    <t>pago deposito -pendiente Verificar</t>
  </si>
  <si>
    <t xml:space="preserve">pago aplicado pendiente verificar </t>
  </si>
  <si>
    <t>FEU110886</t>
  </si>
  <si>
    <t>FEU121372</t>
  </si>
  <si>
    <t>FEU123860</t>
  </si>
  <si>
    <t>FEU126588</t>
  </si>
  <si>
    <t>FEU128499</t>
  </si>
  <si>
    <t>FEU129797</t>
  </si>
  <si>
    <t>FEU143386</t>
  </si>
  <si>
    <t>FEU144856</t>
  </si>
  <si>
    <t>FEU133203</t>
  </si>
  <si>
    <t>FEU135361</t>
  </si>
  <si>
    <t>No radicado</t>
  </si>
  <si>
    <t>SALDO IPS</t>
  </si>
  <si>
    <t>NIT</t>
  </si>
  <si>
    <t>PRESTADOR</t>
  </si>
  <si>
    <t>OBS</t>
  </si>
  <si>
    <t>HOSP ISAIAS DUARTE CANCINO E.S.E</t>
  </si>
  <si>
    <t>Llave</t>
  </si>
  <si>
    <t>805028530_UR0003657</t>
  </si>
  <si>
    <t>805028530_FU10016873</t>
  </si>
  <si>
    <t>805028530_FU10017302</t>
  </si>
  <si>
    <t>805028530_FU10018813</t>
  </si>
  <si>
    <t>805028530_FU10021479</t>
  </si>
  <si>
    <t>805028530_FU10024372</t>
  </si>
  <si>
    <t>805028530_FU10043635</t>
  </si>
  <si>
    <t>805028530_FU10074708</t>
  </si>
  <si>
    <t>805028530_FU10075576</t>
  </si>
  <si>
    <t>805028530_FU10084247</t>
  </si>
  <si>
    <t>805028530_FU10084757</t>
  </si>
  <si>
    <t>805028530_FU10090366</t>
  </si>
  <si>
    <t>805028530_FU10092418</t>
  </si>
  <si>
    <t>805028530_FU10103549</t>
  </si>
  <si>
    <t>805028530_FU10111268</t>
  </si>
  <si>
    <t>805028530_FU10111882</t>
  </si>
  <si>
    <t>805028530_FU10112426</t>
  </si>
  <si>
    <t>805028530_FU10118320</t>
  </si>
  <si>
    <t>805028530_FU10118358</t>
  </si>
  <si>
    <t>805028530_FU10118439</t>
  </si>
  <si>
    <t>805028530_FU10121044</t>
  </si>
  <si>
    <t>805028530_FU10121064</t>
  </si>
  <si>
    <t>805028530_FU10126766</t>
  </si>
  <si>
    <t>805028530_FU10128032</t>
  </si>
  <si>
    <t>805028530_FU10129954</t>
  </si>
  <si>
    <t>805028530_FU10130497</t>
  </si>
  <si>
    <t>805028530_FU10130509</t>
  </si>
  <si>
    <t>805028530_FU10131853</t>
  </si>
  <si>
    <t>805028530_FU10134649</t>
  </si>
  <si>
    <t>805028530_FU10137437</t>
  </si>
  <si>
    <t>805028530_FU10138616</t>
  </si>
  <si>
    <t>805028530_FU10139422</t>
  </si>
  <si>
    <t>805028530_FU10139920</t>
  </si>
  <si>
    <t>805028530_FU10141102</t>
  </si>
  <si>
    <t>805028530_FU10142739</t>
  </si>
  <si>
    <t>805028530_FU10144822</t>
  </si>
  <si>
    <t>805028530_FU10144824</t>
  </si>
  <si>
    <t>805028530_FU10150261</t>
  </si>
  <si>
    <t>805028530_FU10155115</t>
  </si>
  <si>
    <t>805028530_FU10155168</t>
  </si>
  <si>
    <t>805028530_FU10156895</t>
  </si>
  <si>
    <t>805028530_FU10159018</t>
  </si>
  <si>
    <t>805028530_FU10159277</t>
  </si>
  <si>
    <t>805028530_FU10178028</t>
  </si>
  <si>
    <t>805028530_FU10192598</t>
  </si>
  <si>
    <t>805028530_FU10193937</t>
  </si>
  <si>
    <t>805028530_FU10195591</t>
  </si>
  <si>
    <t>805028530_FU10195861</t>
  </si>
  <si>
    <t>805028530_FU10197454</t>
  </si>
  <si>
    <t>805028530_FU10199519</t>
  </si>
  <si>
    <t>805028530_FU10200837</t>
  </si>
  <si>
    <t>805028530_FU10200849</t>
  </si>
  <si>
    <t>805028530_FU10201657</t>
  </si>
  <si>
    <t>805028530_FU10202584</t>
  </si>
  <si>
    <t>805028530_FU10202687</t>
  </si>
  <si>
    <t>805028530_FU10206523</t>
  </si>
  <si>
    <t>805028530_FU10207459</t>
  </si>
  <si>
    <t>805028530_FU10212997</t>
  </si>
  <si>
    <t>805028530_FU10224436</t>
  </si>
  <si>
    <t>805028530_FU10227851</t>
  </si>
  <si>
    <t>805028530_FU10227977</t>
  </si>
  <si>
    <t>805028530_FU10231215</t>
  </si>
  <si>
    <t>805028530_FU10231642</t>
  </si>
  <si>
    <t>805028530_FU10231656</t>
  </si>
  <si>
    <t>805028530_FU10232093</t>
  </si>
  <si>
    <t>805028530_FU10235884</t>
  </si>
  <si>
    <t>805028530_FU10236113</t>
  </si>
  <si>
    <t>805028530_FU10239973</t>
  </si>
  <si>
    <t>805028530_FU10241024</t>
  </si>
  <si>
    <t>805028530_FU10241517</t>
  </si>
  <si>
    <t>805028530_FU10243052</t>
  </si>
  <si>
    <t>805028530_FU10247665</t>
  </si>
  <si>
    <t>805028530_FH40000417</t>
  </si>
  <si>
    <t>805028530_FEU1131</t>
  </si>
  <si>
    <t>805028530_FEU3771</t>
  </si>
  <si>
    <t>805028530_FEU4658</t>
  </si>
  <si>
    <t>805028530_FEU5168</t>
  </si>
  <si>
    <t>805028530_FEU5191</t>
  </si>
  <si>
    <t>805028530_FEH68</t>
  </si>
  <si>
    <t>805028530_FEU10175</t>
  </si>
  <si>
    <t>805028530_FEH143</t>
  </si>
  <si>
    <t>805028530_FEH144</t>
  </si>
  <si>
    <t>805028530_FEH145</t>
  </si>
  <si>
    <t>805028530_FEU12401</t>
  </si>
  <si>
    <t>805028530_FEU15062</t>
  </si>
  <si>
    <t>805028530_FEU15561</t>
  </si>
  <si>
    <t>805028530_FEU15967</t>
  </si>
  <si>
    <t>805028530_FEU16367</t>
  </si>
  <si>
    <t>805028530_FEU17354</t>
  </si>
  <si>
    <t>805028530_FEU17433</t>
  </si>
  <si>
    <t>805028530_FEU18237</t>
  </si>
  <si>
    <t>805028530_FEU18940</t>
  </si>
  <si>
    <t>805028530_FEU27380</t>
  </si>
  <si>
    <t>805028530_FEU27531</t>
  </si>
  <si>
    <t>805028530_FEU27499</t>
  </si>
  <si>
    <t>805028530_FEU33131</t>
  </si>
  <si>
    <t>805028530_FEU41283</t>
  </si>
  <si>
    <t>805028530_FEU43100</t>
  </si>
  <si>
    <t>805028530_FEU44905</t>
  </si>
  <si>
    <t>805028530_FEU45134</t>
  </si>
  <si>
    <t>805028530_FEU48107</t>
  </si>
  <si>
    <t>805028530_FEU48635</t>
  </si>
  <si>
    <t>805028530_FEU54595</t>
  </si>
  <si>
    <t>805028530_FEU58588</t>
  </si>
  <si>
    <t>805028530_FEU60872</t>
  </si>
  <si>
    <t>805028530_FEU62934</t>
  </si>
  <si>
    <t>805028530_FEU64158</t>
  </si>
  <si>
    <t>805028530_FEU64154</t>
  </si>
  <si>
    <t>805028530_FEU64901</t>
  </si>
  <si>
    <t>805028530_FEU65079</t>
  </si>
  <si>
    <t>805028530_FEU65323</t>
  </si>
  <si>
    <t>805028530_FEU77311</t>
  </si>
  <si>
    <t>805028530_FEU77309</t>
  </si>
  <si>
    <t>805028530_FEU77310</t>
  </si>
  <si>
    <t>805028530_FEU85514</t>
  </si>
  <si>
    <t>805028530_FEU88784</t>
  </si>
  <si>
    <t>805028530_FEU91790</t>
  </si>
  <si>
    <t>805028530_FEU95641</t>
  </si>
  <si>
    <t>805028530_FEU97158</t>
  </si>
  <si>
    <t>805028530_FEU100629</t>
  </si>
  <si>
    <t>805028530_FEU103780</t>
  </si>
  <si>
    <t>805028530_FEU104244</t>
  </si>
  <si>
    <t>805028530_FEU104981</t>
  </si>
  <si>
    <t>805028530_FEU106225</t>
  </si>
  <si>
    <t>805028530_FEU108387</t>
  </si>
  <si>
    <t>805028530_FEU110886</t>
  </si>
  <si>
    <t>805028530_FEU121372</t>
  </si>
  <si>
    <t>805028530_FEU123860</t>
  </si>
  <si>
    <t>805028530_FEU126588</t>
  </si>
  <si>
    <t>805028530_FEU128499</t>
  </si>
  <si>
    <t>805028530_FEU129797</t>
  </si>
  <si>
    <t>805028530_FEU133203</t>
  </si>
  <si>
    <t>805028530_FEU135361</t>
  </si>
  <si>
    <t>805028530_FEU143386</t>
  </si>
  <si>
    <t>805028530_FEU144856</t>
  </si>
  <si>
    <t xml:space="preserve">Fecha de radicación EPS </t>
  </si>
  <si>
    <t>Estado de Factura EPS 16/11/2024</t>
  </si>
  <si>
    <t>Boxalud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</si>
  <si>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</si>
  <si>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</si>
  <si>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</si>
  <si>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</si>
  <si>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</si>
  <si>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</si>
  <si>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</si>
  <si>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</si>
  <si>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</si>
  <si>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</si>
  <si>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</si>
  <si>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</si>
  <si>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</si>
  <si>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</si>
  <si>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</si>
  <si>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</si>
  <si>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</si>
  <si>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</si>
  <si>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</si>
  <si>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</si>
  <si>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</si>
  <si>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</si>
  <si>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</si>
  <si>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</si>
  <si>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</si>
  <si>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</si>
  <si>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</si>
  <si>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</si>
  <si>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</si>
  <si>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</si>
  <si>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</si>
  <si>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OBS2</t>
  </si>
  <si>
    <t xml:space="preserve">Estado de Factura EPS Septiembre 17 </t>
  </si>
  <si>
    <t>FACTURA CANCELADA</t>
  </si>
  <si>
    <t>GLOSA ACEPTADA POR LA IPS</t>
  </si>
  <si>
    <t>FACTURA CANCELADA PARCIALMENTE - GLOSA ACEPTADA POR LA IPS</t>
  </si>
  <si>
    <t>FACTURA NO RADICADA</t>
  </si>
  <si>
    <t>FACTURA PENDIENTE EN PROGRAMACION DE PAGO</t>
  </si>
  <si>
    <t>FACTURA EN PROCESO INTERNO</t>
  </si>
  <si>
    <t>29.04.2024</t>
  </si>
  <si>
    <t>26.06.2024</t>
  </si>
  <si>
    <t>20.08.2024</t>
  </si>
  <si>
    <t>REASIGNACION EMBARGO HOSPITAL ISAIAS DUARTE CANCIN</t>
  </si>
  <si>
    <t>REASIG. HOSP/ISAIAS DUARTE CANCINO A BCO. AGRARIO</t>
  </si>
  <si>
    <t>REASIG. HOSP.ISAIAS DUARTE A B.AGRARIO</t>
  </si>
  <si>
    <t>REASIG.HOSP. ISAIAS DUARTE CANCINO AL B/AGRARIO</t>
  </si>
  <si>
    <t>REASIG HOSP.ISAIAS DUARTE C.AL B.AGRARIO</t>
  </si>
  <si>
    <t>REASIG HOSP.ISAIAS DUARTE AL B.AGRARIO</t>
  </si>
  <si>
    <t>REASIG HOSPITAL ISAIAS DUARTE CANCINO</t>
  </si>
  <si>
    <t>REASIG HOSP.ISAIAS DUARTE CANC/A BCO.AGRARIO DE CB</t>
  </si>
  <si>
    <t>REASIG HOSP.ISAIAS DUARTE CANCINO a BCO AGRARIO</t>
  </si>
  <si>
    <t>REASIG HOSPITAL HOSPITAL ISAIAS DUARTE CANCINO</t>
  </si>
  <si>
    <t>14.07.2022</t>
  </si>
  <si>
    <t>03.01.2022</t>
  </si>
  <si>
    <t>Finalizada</t>
  </si>
  <si>
    <t>N/A</t>
  </si>
  <si>
    <t>30.10.2024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</si>
  <si>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</si>
  <si>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</si>
  <si>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</si>
  <si>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</si>
  <si>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</si>
  <si>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</si>
  <si>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</si>
  <si>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</si>
  <si>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Señores: HOSP ISAIAS DUARTE CANCINO E.S.E</t>
  </si>
  <si>
    <t>NIT: 805028530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</si>
  <si>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</si>
  <si>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</si>
  <si>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</si>
  <si>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</si>
  <si>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</si>
  <si>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</si>
  <si>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</si>
  <si>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</si>
  <si>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</si>
  <si>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</si>
  <si>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</si>
  <si>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</si>
  <si>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</si>
  <si>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</si>
  <si>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</si>
  <si>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</si>
  <si>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Cartera</t>
  </si>
  <si>
    <t>Paola Andrea Jiménez Prado</t>
  </si>
  <si>
    <t>EPS Comfenalco Valle.</t>
  </si>
  <si>
    <t>DOCUMENTO VALIDO COMO SOPORTE DE ACEPTACION A EL ESTADO DE CARTERA CONCILIADO ENTRE LAS PARTES</t>
  </si>
  <si>
    <t>Santiago de Cali, Noviembre 16 del 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</si>
  <si>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</si>
  <si>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</si>
  <si>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</si>
  <si>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</si>
  <si>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</si>
  <si>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</si>
  <si>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</si>
  <si>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</si>
  <si>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</si>
  <si>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</si>
  <si>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</si>
  <si>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</si>
  <si>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</si>
  <si>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</si>
  <si>
    <t>Con Corte al dia: 30/09/2024</t>
  </si>
  <si>
    <t>A continuacion me permito remitir nuestra respuesta al estado de cartera presentado en la fecha: 12/11/2024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</si>
</sst>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&quot;$&quot;* #,##0_-;\-&quot;$&quot;* #,##0_-;_-&quot;$&quot;* &quot;-&quot;??_-;_-@_-"/>
    <numFmt numFmtId="166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&quot;$&quot;\ #,##0;[Red]&quot;$&quot;\ #,##0"/>
    <numFmt numFmtId="174" formatCode="[$$-240A]\ #,##0;\-[$$-240A]\ #,##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Segoe UI"/>
      <family val="2"/>
    </font>
    <font>
      <b/>
      <sz val="12"/>
      <name val="Segoe UI"/>
      <family val="2"/>
    </font>
    <font>
      <b/>
      <sz val="12"/>
      <color theme="1"/>
      <name val="Segoe UI"/>
      <family val="2"/>
    </font>
    <font>
      <b/>
      <u/>
      <sz val="12"/>
      <name val="Segoe UI"/>
      <family val="2"/>
    </font>
    <font>
      <b/>
      <u val="singleAccounting"/>
      <sz val="12"/>
      <name val="Segoe UI"/>
      <family val="2"/>
    </font>
    <font>
      <b/>
      <sz val="11"/>
      <color rgb="FF000000"/>
      <name val="Segoe UI"/>
      <family val="2"/>
    </font>
    <font>
      <b/>
      <sz val="11"/>
      <color theme="1"/>
      <name val="Segoe UI"/>
      <family val="2"/>
    </font>
    <font>
      <sz val="11"/>
      <color rgb="FF222222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171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3" fillId="0" borderId="0" xfId="1" applyNumberFormat="1" applyFont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0" fontId="0" fillId="0" borderId="1" xfId="0" applyBorder="1"/>
    <xf numFmtId="15" fontId="0" fillId="0" borderId="1" xfId="0" applyNumberFormat="1" applyBorder="1"/>
    <xf numFmtId="164" fontId="3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14" fontId="0" fillId="0" borderId="1" xfId="0" applyNumberFormat="1" applyBorder="1"/>
    <xf numFmtId="166" fontId="0" fillId="0" borderId="1" xfId="2" applyNumberFormat="1" applyFont="1" applyBorder="1"/>
    <xf numFmtId="164" fontId="8" fillId="0" borderId="1" xfId="1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right" vertical="center"/>
    </xf>
    <xf numFmtId="3" fontId="11" fillId="4" borderId="6" xfId="0" applyNumberFormat="1" applyFont="1" applyFill="1" applyBorder="1" applyAlignment="1">
      <alignment horizontal="right" vertical="center"/>
    </xf>
    <xf numFmtId="3" fontId="11" fillId="3" borderId="6" xfId="0" applyNumberFormat="1" applyFont="1" applyFill="1" applyBorder="1" applyAlignment="1">
      <alignment horizontal="right" vertical="center"/>
    </xf>
    <xf numFmtId="3" fontId="0" fillId="0" borderId="0" xfId="0" applyNumberFormat="1"/>
    <xf numFmtId="6" fontId="0" fillId="0" borderId="0" xfId="0" applyNumberFormat="1"/>
    <xf numFmtId="3" fontId="11" fillId="5" borderId="6" xfId="0" applyNumberFormat="1" applyFont="1" applyFill="1" applyBorder="1" applyAlignment="1">
      <alignment horizontal="right" vertical="center"/>
    </xf>
    <xf numFmtId="3" fontId="0" fillId="0" borderId="1" xfId="0" applyNumberFormat="1" applyBorder="1"/>
    <xf numFmtId="166" fontId="0" fillId="0" borderId="1" xfId="0" applyNumberFormat="1" applyBorder="1"/>
    <xf numFmtId="166" fontId="0" fillId="0" borderId="0" xfId="0" applyNumberFormat="1"/>
    <xf numFmtId="166" fontId="0" fillId="0" borderId="1" xfId="2" applyNumberFormat="1" applyFont="1" applyFill="1" applyBorder="1"/>
    <xf numFmtId="166" fontId="12" fillId="0" borderId="1" xfId="2" applyNumberFormat="1" applyFont="1" applyFill="1" applyBorder="1"/>
    <xf numFmtId="0" fontId="0" fillId="0" borderId="3" xfId="0" applyBorder="1"/>
    <xf numFmtId="0" fontId="14" fillId="0" borderId="1" xfId="0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164" fontId="14" fillId="7" borderId="1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1" xfId="0" applyFont="1" applyBorder="1"/>
    <xf numFmtId="0" fontId="0" fillId="0" borderId="0" xfId="0" applyFont="1"/>
    <xf numFmtId="49" fontId="0" fillId="0" borderId="1" xfId="0" applyNumberFormat="1" applyFont="1" applyBorder="1"/>
    <xf numFmtId="14" fontId="0" fillId="0" borderId="1" xfId="0" applyNumberFormat="1" applyFont="1" applyBorder="1"/>
    <xf numFmtId="3" fontId="0" fillId="0" borderId="1" xfId="0" applyNumberFormat="1" applyFont="1" applyBorder="1"/>
    <xf numFmtId="166" fontId="0" fillId="0" borderId="1" xfId="0" applyNumberFormat="1" applyFont="1" applyBorder="1"/>
    <xf numFmtId="14" fontId="14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ont="1"/>
    <xf numFmtId="0" fontId="15" fillId="8" borderId="1" xfId="0" applyFont="1" applyFill="1" applyBorder="1" applyAlignment="1">
      <alignment horizontal="right" vertical="center"/>
    </xf>
    <xf numFmtId="0" fontId="15" fillId="0" borderId="1" xfId="0" applyFont="1" applyBorder="1" applyAlignment="1" applyProtection="1">
      <alignment horizontal="left" vertical="center"/>
      <protection locked="0"/>
    </xf>
    <xf numFmtId="43" fontId="0" fillId="0" borderId="1" xfId="2" applyFont="1" applyBorder="1"/>
    <xf numFmtId="166" fontId="13" fillId="0" borderId="1" xfId="2" applyNumberFormat="1" applyFont="1" applyBorder="1"/>
    <xf numFmtId="0" fontId="14" fillId="10" borderId="1" xfId="0" applyFont="1" applyFill="1" applyBorder="1" applyAlignment="1">
      <alignment horizontal="center" vertical="center" wrapText="1"/>
    </xf>
    <xf numFmtId="14" fontId="14" fillId="11" borderId="1" xfId="0" applyNumberFormat="1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13" fillId="0" borderId="2" xfId="2" applyNumberFormat="1" applyFont="1" applyBorder="1"/>
    <xf numFmtId="0" fontId="13" fillId="12" borderId="1" xfId="0" applyFont="1" applyFill="1" applyBorder="1" applyAlignment="1">
      <alignment horizontal="center" vertical="center" wrapText="1"/>
    </xf>
    <xf numFmtId="0" fontId="13" fillId="13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166" fontId="13" fillId="11" borderId="1" xfId="2" applyNumberFormat="1" applyFont="1" applyFill="1" applyBorder="1" applyAlignment="1">
      <alignment horizontal="center" vertical="center" wrapText="1"/>
    </xf>
    <xf numFmtId="166" fontId="16" fillId="6" borderId="1" xfId="2" applyNumberFormat="1" applyFont="1" applyFill="1" applyBorder="1" applyAlignment="1">
      <alignment horizontal="center" vertical="center" wrapText="1"/>
    </xf>
    <xf numFmtId="166" fontId="16" fillId="14" borderId="1" xfId="2" applyNumberFormat="1" applyFont="1" applyFill="1" applyBorder="1" applyAlignment="1">
      <alignment horizontal="center" vertical="center" wrapText="1"/>
    </xf>
    <xf numFmtId="166" fontId="16" fillId="12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4" fontId="16" fillId="12" borderId="1" xfId="2" applyNumberFormat="1" applyFont="1" applyFill="1" applyBorder="1" applyAlignment="1">
      <alignment horizontal="center" vertical="center" wrapText="1"/>
    </xf>
    <xf numFmtId="166" fontId="16" fillId="13" borderId="1" xfId="2" applyNumberFormat="1" applyFont="1" applyFill="1" applyBorder="1" applyAlignment="1">
      <alignment horizontal="center" vertical="center" wrapText="1"/>
    </xf>
    <xf numFmtId="14" fontId="16" fillId="13" borderId="1" xfId="2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14" fontId="13" fillId="0" borderId="1" xfId="0" applyNumberFormat="1" applyFont="1" applyBorder="1"/>
    <xf numFmtId="0" fontId="13" fillId="0" borderId="0" xfId="0" applyFont="1"/>
    <xf numFmtId="166" fontId="13" fillId="0" borderId="0" xfId="2" applyNumberFormat="1" applyFont="1"/>
    <xf numFmtId="14" fontId="13" fillId="0" borderId="0" xfId="0" applyNumberFormat="1" applyFont="1"/>
    <xf numFmtId="0" fontId="0" fillId="0" borderId="1" xfId="2" applyNumberFormat="1" applyFont="1" applyBorder="1"/>
    <xf numFmtId="166" fontId="13" fillId="13" borderId="1" xfId="2" applyNumberFormat="1" applyFont="1" applyFill="1" applyBorder="1" applyAlignment="1">
      <alignment horizontal="center" vertical="center" wrapText="1"/>
    </xf>
    <xf numFmtId="166" fontId="0" fillId="0" borderId="11" xfId="2" applyNumberFormat="1" applyFont="1" applyBorder="1"/>
    <xf numFmtId="0" fontId="0" fillId="0" borderId="15" xfId="0" applyBorder="1" applyAlignment="1">
      <alignment horizontal="left"/>
    </xf>
    <xf numFmtId="0" fontId="0" fillId="0" borderId="15" xfId="0" applyNumberFormat="1" applyBorder="1"/>
    <xf numFmtId="0" fontId="0" fillId="0" borderId="3" xfId="0" pivotButton="1" applyBorder="1"/>
    <xf numFmtId="166" fontId="0" fillId="0" borderId="4" xfId="2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18" fillId="0" borderId="0" xfId="3" applyFont="1"/>
    <xf numFmtId="0" fontId="18" fillId="0" borderId="7" xfId="3" applyFont="1" applyBorder="1" applyAlignment="1">
      <alignment horizontal="centerContinuous"/>
    </xf>
    <xf numFmtId="0" fontId="18" fillId="0" borderId="9" xfId="3" applyFont="1" applyBorder="1" applyAlignment="1">
      <alignment horizontal="centerContinuous"/>
    </xf>
    <xf numFmtId="0" fontId="19" fillId="0" borderId="7" xfId="3" applyFont="1" applyBorder="1" applyAlignment="1">
      <alignment horizontal="centerContinuous" vertical="center"/>
    </xf>
    <xf numFmtId="0" fontId="19" fillId="0" borderId="8" xfId="3" applyFont="1" applyBorder="1" applyAlignment="1">
      <alignment horizontal="centerContinuous" vertical="center"/>
    </xf>
    <xf numFmtId="0" fontId="19" fillId="0" borderId="9" xfId="3" applyFont="1" applyBorder="1" applyAlignment="1">
      <alignment horizontal="centerContinuous" vertical="center"/>
    </xf>
    <xf numFmtId="0" fontId="19" fillId="0" borderId="14" xfId="3" applyFont="1" applyBorder="1" applyAlignment="1">
      <alignment horizontal="centerContinuous" vertical="center"/>
    </xf>
    <xf numFmtId="0" fontId="18" fillId="0" borderId="10" xfId="3" applyFont="1" applyBorder="1" applyAlignment="1">
      <alignment horizontal="centerContinuous"/>
    </xf>
    <xf numFmtId="0" fontId="18" fillId="0" borderId="11" xfId="3" applyFont="1" applyBorder="1" applyAlignment="1">
      <alignment horizontal="centerContinuous"/>
    </xf>
    <xf numFmtId="0" fontId="19" fillId="0" borderId="12" xfId="3" applyFont="1" applyBorder="1" applyAlignment="1">
      <alignment horizontal="centerContinuous" vertical="center"/>
    </xf>
    <xf numFmtId="0" fontId="19" fillId="0" borderId="13" xfId="3" applyFont="1" applyBorder="1" applyAlignment="1">
      <alignment horizontal="centerContinuous" vertical="center"/>
    </xf>
    <xf numFmtId="0" fontId="19" fillId="0" borderId="6" xfId="3" applyFont="1" applyBorder="1" applyAlignment="1">
      <alignment horizontal="centerContinuous" vertical="center"/>
    </xf>
    <xf numFmtId="0" fontId="19" fillId="0" borderId="5" xfId="3" applyFont="1" applyBorder="1" applyAlignment="1">
      <alignment horizontal="centerContinuous" vertical="center"/>
    </xf>
    <xf numFmtId="0" fontId="19" fillId="0" borderId="10" xfId="3" applyFont="1" applyBorder="1" applyAlignment="1">
      <alignment horizontal="centerContinuous" vertical="center"/>
    </xf>
    <xf numFmtId="0" fontId="19" fillId="0" borderId="0" xfId="3" applyFont="1" applyAlignment="1">
      <alignment horizontal="centerContinuous" vertical="center"/>
    </xf>
    <xf numFmtId="0" fontId="19" fillId="0" borderId="11" xfId="3" applyFont="1" applyBorder="1" applyAlignment="1">
      <alignment horizontal="centerContinuous" vertical="center"/>
    </xf>
    <xf numFmtId="0" fontId="19" fillId="0" borderId="15" xfId="3" applyFont="1" applyBorder="1" applyAlignment="1">
      <alignment horizontal="centerContinuous" vertical="center"/>
    </xf>
    <xf numFmtId="0" fontId="18" fillId="0" borderId="12" xfId="3" applyFont="1" applyBorder="1" applyAlignment="1">
      <alignment horizontal="centerContinuous"/>
    </xf>
    <xf numFmtId="0" fontId="18" fillId="0" borderId="6" xfId="3" applyFont="1" applyBorder="1" applyAlignment="1">
      <alignment horizontal="centerContinuous"/>
    </xf>
    <xf numFmtId="0" fontId="18" fillId="0" borderId="10" xfId="3" applyFont="1" applyBorder="1"/>
    <xf numFmtId="0" fontId="18" fillId="0" borderId="11" xfId="3" applyFont="1" applyBorder="1"/>
    <xf numFmtId="0" fontId="19" fillId="0" borderId="0" xfId="3" applyFont="1"/>
    <xf numFmtId="14" fontId="18" fillId="0" borderId="0" xfId="3" applyNumberFormat="1" applyFont="1"/>
    <xf numFmtId="170" fontId="18" fillId="0" borderId="0" xfId="3" applyNumberFormat="1" applyFont="1"/>
    <xf numFmtId="0" fontId="17" fillId="0" borderId="0" xfId="3" applyFont="1"/>
    <xf numFmtId="14" fontId="18" fillId="0" borderId="0" xfId="3" applyNumberFormat="1" applyFont="1" applyAlignment="1">
      <alignment horizontal="left"/>
    </xf>
    <xf numFmtId="0" fontId="20" fillId="0" borderId="0" xfId="3" applyFont="1" applyAlignment="1">
      <alignment horizontal="center"/>
    </xf>
    <xf numFmtId="172" fontId="20" fillId="0" borderId="0" xfId="4" applyNumberFormat="1" applyFont="1" applyAlignment="1">
      <alignment horizontal="center"/>
    </xf>
    <xf numFmtId="164" fontId="20" fillId="0" borderId="0" xfId="1" applyNumberFormat="1" applyFont="1" applyAlignment="1">
      <alignment horizontal="right"/>
    </xf>
    <xf numFmtId="164" fontId="18" fillId="0" borderId="0" xfId="1" applyNumberFormat="1" applyFont="1"/>
    <xf numFmtId="172" fontId="17" fillId="0" borderId="0" xfId="4" applyNumberFormat="1" applyFont="1" applyAlignment="1">
      <alignment horizontal="center"/>
    </xf>
    <xf numFmtId="164" fontId="17" fillId="0" borderId="0" xfId="1" applyNumberFormat="1" applyFont="1" applyAlignment="1">
      <alignment horizontal="right"/>
    </xf>
    <xf numFmtId="172" fontId="18" fillId="0" borderId="0" xfId="4" applyNumberFormat="1" applyFont="1" applyAlignment="1">
      <alignment horizontal="center"/>
    </xf>
    <xf numFmtId="164" fontId="18" fillId="0" borderId="0" xfId="1" applyNumberFormat="1" applyFont="1" applyAlignment="1">
      <alignment horizontal="right"/>
    </xf>
    <xf numFmtId="164" fontId="18" fillId="0" borderId="0" xfId="3" applyNumberFormat="1" applyFont="1"/>
    <xf numFmtId="172" fontId="18" fillId="0" borderId="13" xfId="4" applyNumberFormat="1" applyFont="1" applyBorder="1" applyAlignment="1">
      <alignment horizontal="center"/>
    </xf>
    <xf numFmtId="164" fontId="18" fillId="0" borderId="13" xfId="1" applyNumberFormat="1" applyFont="1" applyBorder="1" applyAlignment="1">
      <alignment horizontal="right"/>
    </xf>
    <xf numFmtId="172" fontId="19" fillId="0" borderId="0" xfId="1" applyNumberFormat="1" applyFont="1" applyAlignment="1">
      <alignment horizontal="right"/>
    </xf>
    <xf numFmtId="164" fontId="19" fillId="0" borderId="0" xfId="1" applyNumberFormat="1" applyFont="1" applyAlignment="1">
      <alignment horizontal="right"/>
    </xf>
    <xf numFmtId="0" fontId="20" fillId="0" borderId="0" xfId="3" applyFont="1"/>
    <xf numFmtId="172" fontId="17" fillId="0" borderId="13" xfId="4" applyNumberFormat="1" applyFont="1" applyBorder="1" applyAlignment="1">
      <alignment horizontal="center"/>
    </xf>
    <xf numFmtId="164" fontId="17" fillId="0" borderId="13" xfId="1" applyNumberFormat="1" applyFont="1" applyBorder="1" applyAlignment="1">
      <alignment horizontal="right"/>
    </xf>
    <xf numFmtId="0" fontId="17" fillId="0" borderId="11" xfId="3" applyFont="1" applyBorder="1"/>
    <xf numFmtId="172" fontId="17" fillId="0" borderId="0" xfId="1" applyNumberFormat="1" applyFont="1" applyAlignment="1">
      <alignment horizontal="right"/>
    </xf>
    <xf numFmtId="172" fontId="20" fillId="0" borderId="16" xfId="4" applyNumberFormat="1" applyFont="1" applyBorder="1" applyAlignment="1">
      <alignment horizontal="center"/>
    </xf>
    <xf numFmtId="164" fontId="20" fillId="0" borderId="16" xfId="1" applyNumberFormat="1" applyFont="1" applyBorder="1" applyAlignment="1">
      <alignment horizontal="right"/>
    </xf>
    <xf numFmtId="173" fontId="17" fillId="0" borderId="0" xfId="3" applyNumberFormat="1" applyFont="1"/>
    <xf numFmtId="171" fontId="17" fillId="0" borderId="0" xfId="4" applyFont="1"/>
    <xf numFmtId="164" fontId="17" fillId="0" borderId="0" xfId="1" applyNumberFormat="1" applyFont="1"/>
    <xf numFmtId="173" fontId="20" fillId="0" borderId="13" xfId="3" applyNumberFormat="1" applyFont="1" applyBorder="1"/>
    <xf numFmtId="173" fontId="17" fillId="0" borderId="13" xfId="3" applyNumberFormat="1" applyFont="1" applyBorder="1"/>
    <xf numFmtId="171" fontId="20" fillId="0" borderId="13" xfId="4" applyFont="1" applyBorder="1"/>
    <xf numFmtId="164" fontId="17" fillId="0" borderId="13" xfId="1" applyNumberFormat="1" applyFont="1" applyBorder="1"/>
    <xf numFmtId="173" fontId="20" fillId="0" borderId="0" xfId="3" applyNumberFormat="1" applyFont="1"/>
    <xf numFmtId="0" fontId="21" fillId="0" borderId="0" xfId="3" applyFont="1" applyAlignment="1">
      <alignment horizontal="center" vertical="center" wrapText="1"/>
    </xf>
    <xf numFmtId="0" fontId="18" fillId="0" borderId="12" xfId="3" applyFont="1" applyBorder="1"/>
    <xf numFmtId="0" fontId="18" fillId="0" borderId="13" xfId="3" applyFont="1" applyBorder="1"/>
    <xf numFmtId="173" fontId="18" fillId="0" borderId="13" xfId="3" applyNumberFormat="1" applyFont="1" applyBorder="1"/>
    <xf numFmtId="0" fontId="18" fillId="0" borderId="6" xfId="3" applyFont="1" applyBorder="1"/>
    <xf numFmtId="0" fontId="17" fillId="0" borderId="7" xfId="3" applyFont="1" applyBorder="1" applyAlignment="1">
      <alignment horizontal="center"/>
    </xf>
    <xf numFmtId="0" fontId="17" fillId="0" borderId="9" xfId="3" applyFont="1" applyBorder="1" applyAlignment="1">
      <alignment horizontal="center"/>
    </xf>
    <xf numFmtId="0" fontId="20" fillId="0" borderId="7" xfId="3" applyFont="1" applyBorder="1" applyAlignment="1">
      <alignment horizontal="center" vertical="center"/>
    </xf>
    <xf numFmtId="0" fontId="20" fillId="0" borderId="8" xfId="3" applyFont="1" applyBorder="1" applyAlignment="1">
      <alignment horizontal="center" vertical="center"/>
    </xf>
    <xf numFmtId="0" fontId="20" fillId="0" borderId="9" xfId="3" applyFont="1" applyBorder="1" applyAlignment="1">
      <alignment horizontal="center" vertical="center"/>
    </xf>
    <xf numFmtId="0" fontId="20" fillId="0" borderId="14" xfId="3" applyFont="1" applyBorder="1" applyAlignment="1">
      <alignment horizontal="center" vertical="center"/>
    </xf>
    <xf numFmtId="0" fontId="17" fillId="0" borderId="12" xfId="3" applyFont="1" applyBorder="1" applyAlignment="1">
      <alignment horizontal="center"/>
    </xf>
    <xf numFmtId="0" fontId="17" fillId="0" borderId="6" xfId="3" applyFont="1" applyBorder="1" applyAlignment="1">
      <alignment horizontal="center"/>
    </xf>
    <xf numFmtId="0" fontId="20" fillId="0" borderId="17" xfId="3" applyFont="1" applyBorder="1" applyAlignment="1">
      <alignment horizontal="center" vertical="center" wrapText="1"/>
    </xf>
    <xf numFmtId="0" fontId="20" fillId="0" borderId="18" xfId="3" applyFont="1" applyBorder="1" applyAlignment="1">
      <alignment horizontal="center" vertical="center" wrapText="1"/>
    </xf>
    <xf numFmtId="0" fontId="20" fillId="0" borderId="4" xfId="3" applyFont="1" applyBorder="1" applyAlignment="1">
      <alignment horizontal="center" vertical="center" wrapText="1"/>
    </xf>
    <xf numFmtId="0" fontId="20" fillId="0" borderId="3" xfId="3" applyFont="1" applyBorder="1" applyAlignment="1">
      <alignment horizontal="center" vertical="center"/>
    </xf>
    <xf numFmtId="0" fontId="17" fillId="0" borderId="10" xfId="3" applyFont="1" applyBorder="1"/>
    <xf numFmtId="170" fontId="17" fillId="0" borderId="0" xfId="3" applyNumberFormat="1" applyFont="1"/>
    <xf numFmtId="14" fontId="17" fillId="0" borderId="0" xfId="3" applyNumberFormat="1" applyFont="1"/>
    <xf numFmtId="14" fontId="17" fillId="0" borderId="0" xfId="3" applyNumberFormat="1" applyFont="1" applyAlignment="1">
      <alignment horizontal="left"/>
    </xf>
    <xf numFmtId="166" fontId="20" fillId="0" borderId="0" xfId="2" applyNumberFormat="1" applyFont="1"/>
    <xf numFmtId="174" fontId="20" fillId="0" borderId="0" xfId="2" applyNumberFormat="1" applyFont="1" applyAlignment="1">
      <alignment horizontal="right"/>
    </xf>
    <xf numFmtId="166" fontId="17" fillId="0" borderId="0" xfId="2" applyNumberFormat="1" applyFont="1" applyAlignment="1">
      <alignment horizontal="center"/>
    </xf>
    <xf numFmtId="174" fontId="17" fillId="0" borderId="0" xfId="2" applyNumberFormat="1" applyFont="1" applyAlignment="1">
      <alignment horizontal="right"/>
    </xf>
    <xf numFmtId="166" fontId="17" fillId="0" borderId="19" xfId="2" applyNumberFormat="1" applyFont="1" applyBorder="1" applyAlignment="1">
      <alignment horizontal="center"/>
    </xf>
    <xf numFmtId="174" fontId="17" fillId="0" borderId="19" xfId="2" applyNumberFormat="1" applyFont="1" applyBorder="1" applyAlignment="1">
      <alignment horizontal="right"/>
    </xf>
    <xf numFmtId="166" fontId="17" fillId="0" borderId="16" xfId="2" applyNumberFormat="1" applyFont="1" applyBorder="1" applyAlignment="1">
      <alignment horizontal="center"/>
    </xf>
    <xf numFmtId="174" fontId="17" fillId="0" borderId="16" xfId="2" applyNumberFormat="1" applyFont="1" applyBorder="1" applyAlignment="1">
      <alignment horizontal="right"/>
    </xf>
    <xf numFmtId="173" fontId="17" fillId="0" borderId="0" xfId="3" applyNumberFormat="1" applyFont="1" applyAlignment="1">
      <alignment horizontal="right"/>
    </xf>
    <xf numFmtId="0" fontId="21" fillId="0" borderId="0" xfId="0" applyFont="1" applyAlignment="1">
      <alignment horizontal="center" vertical="center" wrapText="1"/>
    </xf>
    <xf numFmtId="0" fontId="17" fillId="0" borderId="12" xfId="3" applyFont="1" applyBorder="1"/>
    <xf numFmtId="0" fontId="17" fillId="0" borderId="13" xfId="3" applyFont="1" applyBorder="1"/>
    <xf numFmtId="0" fontId="17" fillId="0" borderId="6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23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486774</xdr:colOff>
      <xdr:row>0</xdr:row>
      <xdr:rowOff>0</xdr:rowOff>
    </xdr:from>
    <xdr:to>
      <xdr:col>3</xdr:col>
      <xdr:colOff>771525</xdr:colOff>
      <xdr:row>6</xdr:row>
      <xdr:rowOff>95250</xdr:rowOff>
    </xdr:to>
    <xdr:pic>
      <xdr:nvPicPr>
        <xdr:cNvPr id="2" name="Imagen 1" descr="Hospital Isaias Duarte Cancino">
          <a:extLst>
            <a:ext uri="{FF2B5EF4-FFF2-40B4-BE49-F238E27FC236}">
              <a16:creationId xmlns:a16="http://schemas.microsoft.com/office/drawing/2014/main" xmlns="" id="{3D6DDC64-5EDE-CE1C-7B6F-94924060F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9962" y="0"/>
          <a:ext cx="1475376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4/9.%20SEPTIEMBRE/NIT%20805028530%20HOSP%20ISAIAS%20DUARTE%20CANCINO%20E.S.E/ESTADO%20DE%20CARTERA%20HOSP%20ISAIAS%20DUARTE%20CANCI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INFO IPS"/>
      <sheetName val="TD"/>
      <sheetName val="ESTADO DE CADA FACTURA"/>
      <sheetName val="FOR-CSA-018 "/>
      <sheetName val="FOR CSA 004"/>
    </sheetNames>
    <sheetDataSet>
      <sheetData sheetId="0" refreshError="1"/>
      <sheetData sheetId="1" refreshError="1"/>
      <sheetData sheetId="2" refreshError="1"/>
      <sheetData sheetId="3">
        <row r="1">
          <cell r="I1">
            <v>193517629</v>
          </cell>
          <cell r="J1">
            <v>1337810</v>
          </cell>
          <cell r="K1">
            <v>170677791</v>
          </cell>
          <cell r="L1">
            <v>4735588</v>
          </cell>
          <cell r="M1">
            <v>16766440</v>
          </cell>
        </row>
        <row r="2">
          <cell r="D2" t="str">
            <v>Llave</v>
          </cell>
          <cell r="E2" t="str">
            <v>FECHA FACTURA</v>
          </cell>
          <cell r="F2" t="str">
            <v>VIGENCIA</v>
          </cell>
          <cell r="G2" t="str">
            <v>FECHA RADICADO</v>
          </cell>
          <cell r="H2" t="str">
            <v>Fecha de radicacion EPS</v>
          </cell>
          <cell r="I2" t="str">
            <v>VALOR PRESENTADO</v>
          </cell>
          <cell r="J2" t="str">
            <v>GLOSA ACEPTADA</v>
          </cell>
          <cell r="K2" t="str">
            <v>PAGOS</v>
          </cell>
          <cell r="L2" t="str">
            <v>OTROS DCTOS</v>
          </cell>
          <cell r="M2" t="str">
            <v>SALDO IPS</v>
          </cell>
          <cell r="N2" t="str">
            <v>Obs ips</v>
          </cell>
          <cell r="O2" t="str">
            <v xml:space="preserve">Estado de Factura EPS Septiembre 17 </v>
          </cell>
          <cell r="P2" t="str">
            <v>Boxalud</v>
          </cell>
        </row>
        <row r="3">
          <cell r="D3" t="str">
            <v>805028530_UR3657</v>
          </cell>
          <cell r="E3">
            <v>42887</v>
          </cell>
          <cell r="F3">
            <v>2017</v>
          </cell>
          <cell r="H3">
            <v>42990</v>
          </cell>
          <cell r="I3">
            <v>3605373</v>
          </cell>
          <cell r="L3">
            <v>432786</v>
          </cell>
          <cell r="M3">
            <v>3172587</v>
          </cell>
          <cell r="N3" t="str">
            <v>Acep Dev.</v>
          </cell>
          <cell r="O3" t="str">
            <v>FACTURA CANCELADA</v>
          </cell>
          <cell r="P3" t="str">
            <v>Para respuesta a prestador</v>
          </cell>
        </row>
        <row r="4">
          <cell r="D4" t="str">
            <v>805028530_FU10016873</v>
          </cell>
          <cell r="E4">
            <v>43182</v>
          </cell>
          <cell r="F4">
            <v>2018</v>
          </cell>
          <cell r="I4">
            <v>181859</v>
          </cell>
          <cell r="K4">
            <v>181859</v>
          </cell>
          <cell r="M4">
            <v>0</v>
          </cell>
          <cell r="O4" t="str">
            <v>FACTURA CANCELADA</v>
          </cell>
          <cell r="P4" t="str">
            <v>Finalizada</v>
          </cell>
        </row>
        <row r="5">
          <cell r="D5" t="str">
            <v>805028530_FU10017302</v>
          </cell>
          <cell r="E5">
            <v>43185</v>
          </cell>
          <cell r="F5">
            <v>2018</v>
          </cell>
          <cell r="I5">
            <v>53100</v>
          </cell>
          <cell r="K5">
            <v>53100</v>
          </cell>
          <cell r="M5">
            <v>0</v>
          </cell>
          <cell r="O5" t="str">
            <v>FACTURA CANCELADA</v>
          </cell>
          <cell r="P5" t="str">
            <v>Finalizada</v>
          </cell>
        </row>
        <row r="6">
          <cell r="D6" t="str">
            <v>805028530_FU10018813</v>
          </cell>
          <cell r="E6">
            <v>43193</v>
          </cell>
          <cell r="F6">
            <v>2018</v>
          </cell>
          <cell r="I6">
            <v>52900</v>
          </cell>
          <cell r="K6">
            <v>52900</v>
          </cell>
          <cell r="M6">
            <v>0</v>
          </cell>
          <cell r="O6" t="str">
            <v>FACTURA CANCELADA</v>
          </cell>
          <cell r="P6" t="str">
            <v>Finalizada</v>
          </cell>
        </row>
        <row r="7">
          <cell r="D7" t="str">
            <v>805028530_FU10021479</v>
          </cell>
          <cell r="E7">
            <v>43205</v>
          </cell>
          <cell r="F7">
            <v>2018</v>
          </cell>
          <cell r="I7">
            <v>481000</v>
          </cell>
          <cell r="K7">
            <v>481000</v>
          </cell>
          <cell r="M7">
            <v>0</v>
          </cell>
          <cell r="O7" t="str">
            <v>FACTURA CANCELADA</v>
          </cell>
          <cell r="P7" t="str">
            <v>Finalizada</v>
          </cell>
        </row>
        <row r="8">
          <cell r="D8" t="str">
            <v>805028530_FU10024372</v>
          </cell>
          <cell r="E8">
            <v>43216</v>
          </cell>
          <cell r="F8">
            <v>2018</v>
          </cell>
          <cell r="I8">
            <v>423899</v>
          </cell>
          <cell r="K8">
            <v>423899</v>
          </cell>
          <cell r="M8">
            <v>0</v>
          </cell>
          <cell r="O8" t="str">
            <v>FACTURA CANCELADA</v>
          </cell>
          <cell r="P8" t="str">
            <v>Finalizada</v>
          </cell>
        </row>
        <row r="9">
          <cell r="D9" t="str">
            <v>805028530_FU10043635</v>
          </cell>
          <cell r="E9">
            <v>43307</v>
          </cell>
          <cell r="F9">
            <v>2018</v>
          </cell>
          <cell r="I9">
            <v>64300</v>
          </cell>
          <cell r="K9">
            <v>64300</v>
          </cell>
          <cell r="M9">
            <v>0</v>
          </cell>
          <cell r="N9" t="str">
            <v>Pago. Deposito- Verificado ok</v>
          </cell>
          <cell r="O9" t="str">
            <v>FACTURA CANCELADA</v>
          </cell>
          <cell r="P9" t="str">
            <v>Finalizada</v>
          </cell>
        </row>
        <row r="10">
          <cell r="D10" t="str">
            <v>805028530_FU10074708</v>
          </cell>
          <cell r="E10">
            <v>43432</v>
          </cell>
          <cell r="F10">
            <v>2018</v>
          </cell>
          <cell r="I10">
            <v>206159</v>
          </cell>
          <cell r="K10">
            <v>206159</v>
          </cell>
          <cell r="M10">
            <v>0</v>
          </cell>
          <cell r="N10" t="str">
            <v>Pago deposito - verificado ok</v>
          </cell>
          <cell r="O10" t="str">
            <v>FACTURA CANCELADA</v>
          </cell>
          <cell r="P10" t="str">
            <v>Finalizada</v>
          </cell>
        </row>
        <row r="11">
          <cell r="D11" t="str">
            <v>805028530_FU10075576</v>
          </cell>
          <cell r="E11">
            <v>43433</v>
          </cell>
          <cell r="F11">
            <v>2018</v>
          </cell>
          <cell r="I11">
            <v>64700</v>
          </cell>
          <cell r="K11">
            <v>64700</v>
          </cell>
          <cell r="M11">
            <v>0</v>
          </cell>
          <cell r="N11" t="str">
            <v>Pago deposito - verificado ok</v>
          </cell>
          <cell r="O11" t="str">
            <v>FACTURA CANCELADA</v>
          </cell>
          <cell r="P11" t="str">
            <v>Finalizada</v>
          </cell>
        </row>
        <row r="12">
          <cell r="D12" t="str">
            <v>805028530_FU10084247</v>
          </cell>
          <cell r="E12">
            <v>43465</v>
          </cell>
          <cell r="F12">
            <v>2018</v>
          </cell>
          <cell r="I12">
            <v>649877</v>
          </cell>
          <cell r="K12">
            <v>649877</v>
          </cell>
          <cell r="M12">
            <v>0</v>
          </cell>
          <cell r="N12" t="str">
            <v>Pago deposito - verificado ok</v>
          </cell>
          <cell r="O12" t="str">
            <v>FACTURA CANCELADA</v>
          </cell>
          <cell r="P12" t="str">
            <v>Finalizada</v>
          </cell>
        </row>
        <row r="13">
          <cell r="D13" t="str">
            <v>805028530_FU10084757</v>
          </cell>
          <cell r="E13">
            <v>43468</v>
          </cell>
          <cell r="F13">
            <v>2019</v>
          </cell>
          <cell r="I13">
            <v>200799</v>
          </cell>
          <cell r="K13">
            <v>200799</v>
          </cell>
          <cell r="M13">
            <v>0</v>
          </cell>
          <cell r="N13" t="str">
            <v>Pago deposito - verificado ok</v>
          </cell>
          <cell r="O13" t="str">
            <v>FACTURA CANCELADA</v>
          </cell>
          <cell r="P13" t="str">
            <v>Finalizada</v>
          </cell>
        </row>
        <row r="14">
          <cell r="D14" t="str">
            <v>805028530_FU10090366</v>
          </cell>
          <cell r="E14">
            <v>43489</v>
          </cell>
          <cell r="F14">
            <v>2019</v>
          </cell>
          <cell r="I14">
            <v>52400</v>
          </cell>
          <cell r="K14">
            <v>52400</v>
          </cell>
          <cell r="M14">
            <v>0</v>
          </cell>
          <cell r="N14" t="str">
            <v>Pago deposito - verificado ok</v>
          </cell>
          <cell r="O14" t="str">
            <v>FACTURA CANCELADA</v>
          </cell>
          <cell r="P14" t="str">
            <v>Finalizada</v>
          </cell>
        </row>
        <row r="15">
          <cell r="D15" t="str">
            <v>805028530_FU10092418</v>
          </cell>
          <cell r="E15">
            <v>43495</v>
          </cell>
          <cell r="F15">
            <v>2019</v>
          </cell>
          <cell r="I15">
            <v>1075793</v>
          </cell>
          <cell r="K15">
            <v>1075793</v>
          </cell>
          <cell r="M15">
            <v>0</v>
          </cell>
          <cell r="N15" t="str">
            <v>Pago deposito - verificado ok</v>
          </cell>
          <cell r="O15" t="str">
            <v>FACTURA CANCELADA</v>
          </cell>
          <cell r="P15" t="str">
            <v>Finalizada</v>
          </cell>
        </row>
        <row r="16">
          <cell r="D16" t="str">
            <v>805028530_FU10103549</v>
          </cell>
          <cell r="E16">
            <v>43527</v>
          </cell>
          <cell r="F16">
            <v>2019</v>
          </cell>
          <cell r="I16">
            <v>254714</v>
          </cell>
          <cell r="K16">
            <v>254714</v>
          </cell>
          <cell r="M16">
            <v>0</v>
          </cell>
          <cell r="N16" t="str">
            <v>Pago deposito - verificado ok</v>
          </cell>
          <cell r="O16" t="str">
            <v>FACTURA CANCELADA</v>
          </cell>
          <cell r="P16" t="str">
            <v>Finalizada</v>
          </cell>
        </row>
        <row r="17">
          <cell r="D17" t="str">
            <v>805028530_FU10111268</v>
          </cell>
          <cell r="E17">
            <v>43551</v>
          </cell>
          <cell r="F17">
            <v>2019</v>
          </cell>
          <cell r="I17">
            <v>52400</v>
          </cell>
          <cell r="K17">
            <v>52400</v>
          </cell>
          <cell r="M17">
            <v>0</v>
          </cell>
          <cell r="N17" t="str">
            <v>Pago deposito - verificado ok</v>
          </cell>
          <cell r="O17" t="str">
            <v>FACTURA CANCELADA</v>
          </cell>
          <cell r="P17" t="str">
            <v>Finalizada</v>
          </cell>
        </row>
        <row r="18">
          <cell r="D18" t="str">
            <v>805028530_FU10111882</v>
          </cell>
          <cell r="E18">
            <v>43553</v>
          </cell>
          <cell r="F18">
            <v>2019</v>
          </cell>
          <cell r="I18">
            <v>248949</v>
          </cell>
          <cell r="K18">
            <v>248949</v>
          </cell>
          <cell r="M18">
            <v>0</v>
          </cell>
          <cell r="N18" t="str">
            <v>Pago deposito - verificado ok</v>
          </cell>
          <cell r="O18" t="str">
            <v>FACTURA CANCELADA</v>
          </cell>
          <cell r="P18" t="str">
            <v>Finalizada</v>
          </cell>
        </row>
        <row r="19">
          <cell r="D19" t="str">
            <v>805028530_FU10112426</v>
          </cell>
          <cell r="E19">
            <v>43556</v>
          </cell>
          <cell r="F19">
            <v>2019</v>
          </cell>
          <cell r="I19">
            <v>506456</v>
          </cell>
          <cell r="K19">
            <v>506456</v>
          </cell>
          <cell r="M19">
            <v>0</v>
          </cell>
          <cell r="N19" t="str">
            <v>Pago deposito - verificado ok</v>
          </cell>
          <cell r="O19" t="str">
            <v>FACTURA CANCELADA</v>
          </cell>
          <cell r="P19" t="str">
            <v>Finalizada</v>
          </cell>
        </row>
        <row r="20">
          <cell r="D20" t="str">
            <v>805028530_FU10118320</v>
          </cell>
          <cell r="E20">
            <v>43572</v>
          </cell>
          <cell r="F20">
            <v>2019</v>
          </cell>
          <cell r="I20">
            <v>73300</v>
          </cell>
          <cell r="K20">
            <v>73300</v>
          </cell>
          <cell r="M20">
            <v>0</v>
          </cell>
          <cell r="N20" t="str">
            <v>Pago deposito - verificado ok</v>
          </cell>
          <cell r="O20" t="str">
            <v>FACTURA CANCELADA</v>
          </cell>
          <cell r="P20" t="str">
            <v>Finalizada</v>
          </cell>
        </row>
        <row r="21">
          <cell r="D21" t="str">
            <v>805028530_FU10118358</v>
          </cell>
          <cell r="E21">
            <v>43573</v>
          </cell>
          <cell r="F21">
            <v>2019</v>
          </cell>
          <cell r="I21">
            <v>102100</v>
          </cell>
          <cell r="K21">
            <v>102100</v>
          </cell>
          <cell r="M21">
            <v>0</v>
          </cell>
          <cell r="N21" t="str">
            <v>Pago deposito - verificado ok</v>
          </cell>
          <cell r="O21" t="str">
            <v>FACTURA CANCELADA</v>
          </cell>
          <cell r="P21" t="str">
            <v>Finalizada</v>
          </cell>
        </row>
        <row r="22">
          <cell r="D22" t="str">
            <v>805028530_FU10118439</v>
          </cell>
          <cell r="E22">
            <v>43576</v>
          </cell>
          <cell r="F22">
            <v>2019</v>
          </cell>
          <cell r="I22">
            <v>165314</v>
          </cell>
          <cell r="K22">
            <v>165314</v>
          </cell>
          <cell r="M22">
            <v>0</v>
          </cell>
          <cell r="N22" t="str">
            <v>Pago deposito - verificado ok</v>
          </cell>
          <cell r="O22" t="str">
            <v>FACTURA CANCELADA</v>
          </cell>
          <cell r="P22" t="str">
            <v>Finalizada</v>
          </cell>
        </row>
        <row r="23">
          <cell r="D23" t="str">
            <v>805028530_FU10121044</v>
          </cell>
          <cell r="E23">
            <v>43583</v>
          </cell>
          <cell r="F23">
            <v>2019</v>
          </cell>
          <cell r="I23">
            <v>450309</v>
          </cell>
          <cell r="K23">
            <v>450309</v>
          </cell>
          <cell r="M23">
            <v>0</v>
          </cell>
          <cell r="N23" t="str">
            <v>Pago deposito - verificado ok</v>
          </cell>
          <cell r="O23" t="str">
            <v>FACTURA CANCELADA</v>
          </cell>
          <cell r="P23" t="str">
            <v>Finalizada</v>
          </cell>
        </row>
        <row r="24">
          <cell r="D24" t="str">
            <v>805028530_FU10121064</v>
          </cell>
          <cell r="E24">
            <v>43583</v>
          </cell>
          <cell r="F24">
            <v>2019</v>
          </cell>
          <cell r="I24">
            <v>1107603</v>
          </cell>
          <cell r="K24">
            <v>1107603</v>
          </cell>
          <cell r="M24">
            <v>0</v>
          </cell>
          <cell r="N24" t="str">
            <v>Pago deposito - verificado ok</v>
          </cell>
          <cell r="O24" t="str">
            <v>FACTURA CANCELADA</v>
          </cell>
          <cell r="P24" t="str">
            <v>Finalizada</v>
          </cell>
        </row>
        <row r="25">
          <cell r="D25" t="str">
            <v>805028530_FU10126766</v>
          </cell>
          <cell r="E25">
            <v>43600</v>
          </cell>
          <cell r="F25">
            <v>2019</v>
          </cell>
          <cell r="I25">
            <v>674818</v>
          </cell>
          <cell r="K25">
            <v>674818</v>
          </cell>
          <cell r="M25">
            <v>0</v>
          </cell>
          <cell r="N25" t="str">
            <v>Pago deposito - verificado ok</v>
          </cell>
          <cell r="O25" t="str">
            <v>FACTURA CANCELADA</v>
          </cell>
          <cell r="P25" t="str">
            <v>Finalizada</v>
          </cell>
        </row>
        <row r="26">
          <cell r="D26" t="str">
            <v>805028530_FU10128032</v>
          </cell>
          <cell r="E26">
            <v>43603</v>
          </cell>
          <cell r="F26">
            <v>2019</v>
          </cell>
          <cell r="I26">
            <v>63200</v>
          </cell>
          <cell r="K26">
            <v>63200</v>
          </cell>
          <cell r="M26">
            <v>0</v>
          </cell>
          <cell r="N26" t="str">
            <v>Pago deposito - verificado ok</v>
          </cell>
          <cell r="O26" t="str">
            <v>FACTURA CANCELADA</v>
          </cell>
          <cell r="P26" t="str">
            <v>Finalizada</v>
          </cell>
        </row>
        <row r="27">
          <cell r="D27" t="str">
            <v>805028530_FU10129954</v>
          </cell>
          <cell r="E27">
            <v>43608</v>
          </cell>
          <cell r="F27">
            <v>2019</v>
          </cell>
          <cell r="I27">
            <v>52400</v>
          </cell>
          <cell r="K27">
            <v>52400</v>
          </cell>
          <cell r="M27">
            <v>0</v>
          </cell>
          <cell r="N27" t="str">
            <v>Pago deposito - verificado ok</v>
          </cell>
          <cell r="O27" t="str">
            <v>FACTURA CANCELADA</v>
          </cell>
          <cell r="P27" t="str">
            <v>Finalizada</v>
          </cell>
        </row>
        <row r="28">
          <cell r="D28" t="str">
            <v>805028530_FU10130497</v>
          </cell>
          <cell r="E28">
            <v>43610</v>
          </cell>
          <cell r="F28">
            <v>2019</v>
          </cell>
          <cell r="I28">
            <v>581075</v>
          </cell>
          <cell r="K28">
            <v>581075</v>
          </cell>
          <cell r="M28">
            <v>0</v>
          </cell>
          <cell r="N28" t="str">
            <v>Pago deposito - verificado ok</v>
          </cell>
          <cell r="O28" t="str">
            <v>FACTURA CANCELADA</v>
          </cell>
          <cell r="P28" t="str">
            <v>Finalizada</v>
          </cell>
        </row>
        <row r="29">
          <cell r="D29" t="str">
            <v>805028530_FU10130509</v>
          </cell>
          <cell r="E29">
            <v>43611</v>
          </cell>
          <cell r="F29">
            <v>2019</v>
          </cell>
          <cell r="I29">
            <v>61300</v>
          </cell>
          <cell r="K29">
            <v>61300</v>
          </cell>
          <cell r="M29">
            <v>0</v>
          </cell>
          <cell r="N29" t="str">
            <v>Pago deposito - verificado ok</v>
          </cell>
          <cell r="O29" t="str">
            <v>FACTURA CANCELADA</v>
          </cell>
          <cell r="P29" t="str">
            <v>Finalizada</v>
          </cell>
        </row>
        <row r="30">
          <cell r="D30" t="str">
            <v>805028530_FU10131853</v>
          </cell>
          <cell r="E30">
            <v>43614</v>
          </cell>
          <cell r="F30">
            <v>2019</v>
          </cell>
          <cell r="I30">
            <v>114345</v>
          </cell>
          <cell r="K30">
            <v>114345</v>
          </cell>
          <cell r="M30">
            <v>0</v>
          </cell>
          <cell r="N30" t="str">
            <v>Pago deposito - verificado ok</v>
          </cell>
          <cell r="O30" t="str">
            <v>FACTURA CANCELADA</v>
          </cell>
          <cell r="P30" t="str">
            <v>Finalizada</v>
          </cell>
        </row>
        <row r="31">
          <cell r="D31" t="str">
            <v>805028530_FU10134649</v>
          </cell>
          <cell r="E31">
            <v>43624</v>
          </cell>
          <cell r="F31">
            <v>2019</v>
          </cell>
          <cell r="I31">
            <v>131543</v>
          </cell>
          <cell r="K31">
            <v>131543</v>
          </cell>
          <cell r="M31">
            <v>0</v>
          </cell>
          <cell r="N31" t="str">
            <v>Pago deposito - verificado ok</v>
          </cell>
          <cell r="O31" t="str">
            <v>FACTURA CANCELADA</v>
          </cell>
          <cell r="P31" t="str">
            <v>Finalizada</v>
          </cell>
        </row>
        <row r="32">
          <cell r="D32" t="str">
            <v>805028530_FU10137437</v>
          </cell>
          <cell r="E32">
            <v>43631</v>
          </cell>
          <cell r="F32">
            <v>2019</v>
          </cell>
          <cell r="I32">
            <v>460388</v>
          </cell>
          <cell r="K32">
            <v>460388</v>
          </cell>
          <cell r="M32">
            <v>0</v>
          </cell>
          <cell r="N32" t="str">
            <v>Pago deposito - verificado ok</v>
          </cell>
          <cell r="O32" t="str">
            <v>FACTURA CANCELADA</v>
          </cell>
          <cell r="P32" t="str">
            <v>Finalizada</v>
          </cell>
        </row>
        <row r="33">
          <cell r="D33" t="str">
            <v>805028530_FU10138616</v>
          </cell>
          <cell r="E33">
            <v>43635</v>
          </cell>
          <cell r="F33">
            <v>2019</v>
          </cell>
          <cell r="I33">
            <v>165700</v>
          </cell>
          <cell r="K33">
            <v>165700</v>
          </cell>
          <cell r="M33">
            <v>0</v>
          </cell>
          <cell r="N33" t="str">
            <v>Pago deposito - verificado ok</v>
          </cell>
          <cell r="O33" t="str">
            <v>FACTURA CANCELADA</v>
          </cell>
          <cell r="P33" t="str">
            <v>Finalizada</v>
          </cell>
        </row>
        <row r="34">
          <cell r="D34" t="str">
            <v>805028530_FU10139422</v>
          </cell>
          <cell r="E34">
            <v>43636</v>
          </cell>
          <cell r="F34">
            <v>2019</v>
          </cell>
          <cell r="I34">
            <v>105700</v>
          </cell>
          <cell r="K34">
            <v>105700</v>
          </cell>
          <cell r="M34">
            <v>0</v>
          </cell>
          <cell r="N34" t="str">
            <v>Pago deposito - verificado ok</v>
          </cell>
          <cell r="O34" t="str">
            <v>FACTURA CANCELADA</v>
          </cell>
          <cell r="P34" t="str">
            <v>Finalizada</v>
          </cell>
        </row>
        <row r="35">
          <cell r="D35" t="str">
            <v>805028530_FU10139920</v>
          </cell>
          <cell r="E35">
            <v>43638</v>
          </cell>
          <cell r="F35">
            <v>2019</v>
          </cell>
          <cell r="I35">
            <v>68359</v>
          </cell>
          <cell r="K35">
            <v>68359</v>
          </cell>
          <cell r="M35">
            <v>0</v>
          </cell>
          <cell r="N35" t="str">
            <v>Pago deposito - verificado ok</v>
          </cell>
          <cell r="O35" t="str">
            <v>FACTURA CANCELADA</v>
          </cell>
          <cell r="P35" t="str">
            <v>Finalizada</v>
          </cell>
        </row>
        <row r="36">
          <cell r="D36" t="str">
            <v>805028530_FU10141102</v>
          </cell>
          <cell r="E36">
            <v>43642</v>
          </cell>
          <cell r="F36">
            <v>2019</v>
          </cell>
          <cell r="I36">
            <v>558618</v>
          </cell>
          <cell r="K36">
            <v>558618</v>
          </cell>
          <cell r="M36">
            <v>0</v>
          </cell>
          <cell r="N36" t="str">
            <v>Pago deposito - verificado ok</v>
          </cell>
          <cell r="O36" t="str">
            <v>FACTURA CANCELADA</v>
          </cell>
          <cell r="P36" t="str">
            <v>Finalizada</v>
          </cell>
        </row>
        <row r="37">
          <cell r="D37" t="str">
            <v>805028530_FU10142739</v>
          </cell>
          <cell r="E37">
            <v>43648</v>
          </cell>
          <cell r="F37">
            <v>2019</v>
          </cell>
          <cell r="I37">
            <v>64402</v>
          </cell>
          <cell r="K37">
            <v>64402</v>
          </cell>
          <cell r="M37">
            <v>0</v>
          </cell>
          <cell r="N37" t="str">
            <v>Pago deposito - verificado ok</v>
          </cell>
          <cell r="O37" t="str">
            <v>FACTURA CANCELADA</v>
          </cell>
          <cell r="P37" t="str">
            <v>Finalizada</v>
          </cell>
        </row>
        <row r="38">
          <cell r="D38" t="str">
            <v>805028530_FU10144822</v>
          </cell>
          <cell r="E38">
            <v>43654</v>
          </cell>
          <cell r="F38">
            <v>2019</v>
          </cell>
          <cell r="I38">
            <v>380934</v>
          </cell>
          <cell r="K38">
            <v>380934</v>
          </cell>
          <cell r="M38">
            <v>0</v>
          </cell>
          <cell r="N38" t="str">
            <v>Pago deposito - verificado ok</v>
          </cell>
          <cell r="O38" t="str">
            <v>FACTURA CANCELADA</v>
          </cell>
          <cell r="P38" t="str">
            <v>Finalizada</v>
          </cell>
        </row>
        <row r="39">
          <cell r="D39" t="str">
            <v>805028530_FU10144824</v>
          </cell>
          <cell r="E39">
            <v>43654</v>
          </cell>
          <cell r="F39">
            <v>2019</v>
          </cell>
          <cell r="I39">
            <v>61300</v>
          </cell>
          <cell r="K39">
            <v>61300</v>
          </cell>
          <cell r="M39">
            <v>0</v>
          </cell>
          <cell r="N39" t="str">
            <v>Pago deposito - verificado ok</v>
          </cell>
          <cell r="O39" t="str">
            <v>FACTURA CANCELADA</v>
          </cell>
          <cell r="P39" t="str">
            <v>Finalizada</v>
          </cell>
        </row>
        <row r="40">
          <cell r="D40" t="str">
            <v>805028530_FU10150261</v>
          </cell>
          <cell r="E40">
            <v>43668</v>
          </cell>
          <cell r="F40">
            <v>2019</v>
          </cell>
          <cell r="I40">
            <v>304009</v>
          </cell>
          <cell r="K40">
            <v>304009</v>
          </cell>
          <cell r="M40">
            <v>0</v>
          </cell>
          <cell r="N40" t="str">
            <v>Pago deposito - verificado ok</v>
          </cell>
          <cell r="O40" t="str">
            <v>FACTURA CANCELADA</v>
          </cell>
          <cell r="P40" t="str">
            <v>Finalizada</v>
          </cell>
        </row>
        <row r="41">
          <cell r="D41" t="str">
            <v>805028530_FU10155115</v>
          </cell>
          <cell r="E41">
            <v>43680</v>
          </cell>
          <cell r="F41">
            <v>2019</v>
          </cell>
          <cell r="I41">
            <v>51300</v>
          </cell>
          <cell r="K41">
            <v>51300</v>
          </cell>
          <cell r="M41">
            <v>0</v>
          </cell>
          <cell r="N41" t="str">
            <v>Pago deposito - verificado ok</v>
          </cell>
          <cell r="O41" t="str">
            <v>FACTURA CANCELADA</v>
          </cell>
          <cell r="P41" t="str">
            <v>Finalizada</v>
          </cell>
        </row>
        <row r="42">
          <cell r="D42" t="str">
            <v>805028530_FU10155168</v>
          </cell>
          <cell r="E42">
            <v>43681</v>
          </cell>
          <cell r="F42">
            <v>2019</v>
          </cell>
          <cell r="I42">
            <v>285902</v>
          </cell>
          <cell r="K42">
            <v>285902</v>
          </cell>
          <cell r="M42">
            <v>0</v>
          </cell>
          <cell r="N42" t="str">
            <v>Pago deposito - verificado ok</v>
          </cell>
          <cell r="O42" t="str">
            <v>FACTURA CANCELADA</v>
          </cell>
          <cell r="P42" t="str">
            <v>Finalizada</v>
          </cell>
        </row>
        <row r="43">
          <cell r="D43" t="str">
            <v>805028530_FU10156895</v>
          </cell>
          <cell r="E43">
            <v>43686</v>
          </cell>
          <cell r="F43">
            <v>2019</v>
          </cell>
          <cell r="I43">
            <v>120914</v>
          </cell>
          <cell r="K43">
            <v>120914</v>
          </cell>
          <cell r="M43">
            <v>0</v>
          </cell>
          <cell r="N43" t="str">
            <v>Pago deposito - verificado ok</v>
          </cell>
          <cell r="O43" t="str">
            <v>FACTURA CANCELADA</v>
          </cell>
          <cell r="P43" t="str">
            <v>Finalizada</v>
          </cell>
        </row>
        <row r="44">
          <cell r="D44" t="str">
            <v>805028530_FU10159018</v>
          </cell>
          <cell r="E44">
            <v>43694</v>
          </cell>
          <cell r="F44">
            <v>2019</v>
          </cell>
          <cell r="I44">
            <v>349176</v>
          </cell>
          <cell r="K44">
            <v>349176</v>
          </cell>
          <cell r="M44">
            <v>0</v>
          </cell>
          <cell r="N44" t="str">
            <v>Pago deposito - verificado ok</v>
          </cell>
          <cell r="O44" t="str">
            <v>FACTURA CANCELADA</v>
          </cell>
          <cell r="P44" t="str">
            <v>Finalizada</v>
          </cell>
        </row>
        <row r="45">
          <cell r="D45" t="str">
            <v>805028530_FU10159277</v>
          </cell>
          <cell r="E45">
            <v>43695</v>
          </cell>
          <cell r="F45">
            <v>2019</v>
          </cell>
          <cell r="I45">
            <v>82059</v>
          </cell>
          <cell r="K45">
            <v>82059</v>
          </cell>
          <cell r="M45">
            <v>0</v>
          </cell>
          <cell r="N45" t="str">
            <v>Pago deposito - verificado ok</v>
          </cell>
          <cell r="O45" t="str">
            <v>FACTURA CANCELADA</v>
          </cell>
          <cell r="P45" t="str">
            <v>Finalizada</v>
          </cell>
        </row>
        <row r="46">
          <cell r="D46" t="str">
            <v>805028530_FU10178028</v>
          </cell>
          <cell r="E46">
            <v>43750</v>
          </cell>
          <cell r="F46">
            <v>2019</v>
          </cell>
          <cell r="I46">
            <v>283036</v>
          </cell>
          <cell r="K46">
            <v>283036</v>
          </cell>
          <cell r="M46">
            <v>0</v>
          </cell>
          <cell r="N46" t="str">
            <v>Pago deposito - verificado ok</v>
          </cell>
          <cell r="O46" t="str">
            <v>FACTURA CANCELADA</v>
          </cell>
          <cell r="P46" t="str">
            <v>Finalizada</v>
          </cell>
        </row>
        <row r="47">
          <cell r="D47" t="str">
            <v>805028530_FU10192598</v>
          </cell>
          <cell r="E47">
            <v>43796</v>
          </cell>
          <cell r="F47">
            <v>2019</v>
          </cell>
          <cell r="I47">
            <v>110800</v>
          </cell>
          <cell r="K47">
            <v>110800</v>
          </cell>
          <cell r="M47">
            <v>0</v>
          </cell>
          <cell r="N47" t="str">
            <v>Pago deposito - verificado ok</v>
          </cell>
          <cell r="O47" t="str">
            <v>FACTURA CANCELADA</v>
          </cell>
          <cell r="P47" t="str">
            <v>Finalizada</v>
          </cell>
        </row>
        <row r="48">
          <cell r="D48" t="str">
            <v>805028530_FU10193937</v>
          </cell>
          <cell r="E48">
            <v>43800</v>
          </cell>
          <cell r="F48">
            <v>2019</v>
          </cell>
          <cell r="I48">
            <v>217547</v>
          </cell>
          <cell r="K48">
            <v>217547</v>
          </cell>
          <cell r="M48">
            <v>0</v>
          </cell>
          <cell r="N48" t="str">
            <v>Pago deposito - verificado ok</v>
          </cell>
          <cell r="O48" t="str">
            <v>FACTURA CANCELADA</v>
          </cell>
          <cell r="P48" t="str">
            <v>Finalizada</v>
          </cell>
        </row>
        <row r="49">
          <cell r="D49" t="str">
            <v>805028530_FU10195591</v>
          </cell>
          <cell r="E49">
            <v>43804</v>
          </cell>
          <cell r="F49">
            <v>2019</v>
          </cell>
          <cell r="I49">
            <v>55050</v>
          </cell>
          <cell r="K49">
            <v>55050</v>
          </cell>
          <cell r="M49">
            <v>0</v>
          </cell>
          <cell r="N49" t="str">
            <v>Pago deposito - verificado ok</v>
          </cell>
          <cell r="O49" t="str">
            <v>FACTURA CANCELADA</v>
          </cell>
          <cell r="P49" t="str">
            <v>Finalizada</v>
          </cell>
        </row>
        <row r="50">
          <cell r="D50" t="str">
            <v>805028530_FU10195861</v>
          </cell>
          <cell r="E50">
            <v>43805</v>
          </cell>
          <cell r="F50">
            <v>2019</v>
          </cell>
          <cell r="I50">
            <v>763195</v>
          </cell>
          <cell r="K50">
            <v>763195</v>
          </cell>
          <cell r="M50">
            <v>0</v>
          </cell>
          <cell r="N50" t="str">
            <v>Pago deposito - verificado ok</v>
          </cell>
          <cell r="O50" t="str">
            <v>FACTURA CANCELADA</v>
          </cell>
          <cell r="P50" t="str">
            <v>Finalizada</v>
          </cell>
        </row>
        <row r="51">
          <cell r="D51" t="str">
            <v>805028530_FU10197454</v>
          </cell>
          <cell r="E51">
            <v>43811</v>
          </cell>
          <cell r="F51">
            <v>2019</v>
          </cell>
          <cell r="I51">
            <v>766500</v>
          </cell>
          <cell r="K51">
            <v>766500</v>
          </cell>
          <cell r="M51">
            <v>0</v>
          </cell>
          <cell r="N51" t="str">
            <v>Pago deposito - verificado ok</v>
          </cell>
          <cell r="O51" t="str">
            <v>FACTURA CANCELADA</v>
          </cell>
          <cell r="P51" t="str">
            <v>Finalizada</v>
          </cell>
        </row>
        <row r="52">
          <cell r="D52" t="str">
            <v>805028530_FU10199519</v>
          </cell>
          <cell r="E52">
            <v>43816</v>
          </cell>
          <cell r="F52">
            <v>2019</v>
          </cell>
          <cell r="H52">
            <v>44489</v>
          </cell>
          <cell r="I52">
            <v>70012</v>
          </cell>
          <cell r="L52">
            <v>70012</v>
          </cell>
          <cell r="M52">
            <v>0</v>
          </cell>
          <cell r="N52" t="str">
            <v>Acep Dev.</v>
          </cell>
          <cell r="O52" t="str">
            <v>GLOSA ACEPTADA POR LA IPS</v>
          </cell>
          <cell r="P52" t="str">
            <v>Finalizada</v>
          </cell>
        </row>
        <row r="53">
          <cell r="D53" t="str">
            <v>805028530_FU10200837</v>
          </cell>
          <cell r="E53">
            <v>43819</v>
          </cell>
          <cell r="F53">
            <v>2019</v>
          </cell>
          <cell r="I53">
            <v>81129</v>
          </cell>
          <cell r="K53">
            <v>81129</v>
          </cell>
          <cell r="M53">
            <v>0</v>
          </cell>
          <cell r="N53" t="str">
            <v>Pago deposito - verificado ok</v>
          </cell>
          <cell r="O53" t="str">
            <v>FACTURA CANCELADA</v>
          </cell>
          <cell r="P53" t="str">
            <v>Finalizada</v>
          </cell>
        </row>
        <row r="54">
          <cell r="D54" t="str">
            <v>805028530_FU10200849</v>
          </cell>
          <cell r="E54">
            <v>43819</v>
          </cell>
          <cell r="F54">
            <v>2019</v>
          </cell>
          <cell r="I54">
            <v>578490</v>
          </cell>
          <cell r="K54">
            <v>578490</v>
          </cell>
          <cell r="M54">
            <v>0</v>
          </cell>
          <cell r="N54" t="str">
            <v>Pago deposito - verificado ok</v>
          </cell>
          <cell r="O54" t="str">
            <v>FACTURA CANCELADA</v>
          </cell>
          <cell r="P54" t="str">
            <v>Finalizada</v>
          </cell>
        </row>
        <row r="55">
          <cell r="D55" t="str">
            <v>805028530_FU10201657</v>
          </cell>
          <cell r="E55">
            <v>43823</v>
          </cell>
          <cell r="F55">
            <v>2019</v>
          </cell>
          <cell r="I55">
            <v>373529</v>
          </cell>
          <cell r="K55">
            <v>373529</v>
          </cell>
          <cell r="M55">
            <v>0</v>
          </cell>
          <cell r="N55" t="str">
            <v>Pago deposito - verificado ok</v>
          </cell>
          <cell r="O55" t="str">
            <v>FACTURA CANCELADA</v>
          </cell>
          <cell r="P55" t="str">
            <v>Finalizada</v>
          </cell>
        </row>
        <row r="56">
          <cell r="D56" t="str">
            <v>805028530_FU10202584</v>
          </cell>
          <cell r="E56">
            <v>43829</v>
          </cell>
          <cell r="F56">
            <v>2019</v>
          </cell>
          <cell r="I56">
            <v>276787</v>
          </cell>
          <cell r="K56">
            <v>276787</v>
          </cell>
          <cell r="M56">
            <v>0</v>
          </cell>
          <cell r="N56" t="str">
            <v>Pago deposito - verificado ok</v>
          </cell>
          <cell r="O56" t="str">
            <v>FACTURA CANCELADA</v>
          </cell>
          <cell r="P56" t="str">
            <v>Finalizada</v>
          </cell>
        </row>
        <row r="57">
          <cell r="D57" t="str">
            <v>805028530_FU10202687</v>
          </cell>
          <cell r="E57">
            <v>43830</v>
          </cell>
          <cell r="F57">
            <v>2019</v>
          </cell>
          <cell r="I57">
            <v>183759</v>
          </cell>
          <cell r="K57">
            <v>183759</v>
          </cell>
          <cell r="M57">
            <v>0</v>
          </cell>
          <cell r="N57" t="str">
            <v>Pago deposito - verificado ok</v>
          </cell>
          <cell r="O57" t="str">
            <v>FACTURA CANCELADA</v>
          </cell>
          <cell r="P57" t="str">
            <v>Finalizada</v>
          </cell>
        </row>
        <row r="58">
          <cell r="D58" t="str">
            <v>805028530_FU10206523</v>
          </cell>
          <cell r="E58">
            <v>43849</v>
          </cell>
          <cell r="F58">
            <v>2020</v>
          </cell>
          <cell r="I58">
            <v>243605</v>
          </cell>
          <cell r="K58">
            <v>243605</v>
          </cell>
          <cell r="M58">
            <v>0</v>
          </cell>
          <cell r="N58" t="str">
            <v>Pago deposito - verificado ok</v>
          </cell>
          <cell r="O58" t="str">
            <v>FACTURA CANCELADA</v>
          </cell>
          <cell r="P58" t="str">
            <v>Finalizada</v>
          </cell>
        </row>
        <row r="59">
          <cell r="D59" t="str">
            <v>805028530_FU10207459</v>
          </cell>
          <cell r="E59">
            <v>43852</v>
          </cell>
          <cell r="F59">
            <v>2020</v>
          </cell>
          <cell r="I59">
            <v>75444</v>
          </cell>
          <cell r="K59">
            <v>75444</v>
          </cell>
          <cell r="M59">
            <v>0</v>
          </cell>
          <cell r="N59" t="str">
            <v>Pago deposito - verificado ok</v>
          </cell>
          <cell r="O59" t="str">
            <v>FACTURA CANCELADA</v>
          </cell>
          <cell r="P59" t="str">
            <v>Finalizada</v>
          </cell>
        </row>
        <row r="60">
          <cell r="D60" t="str">
            <v>805028530_FU10212997</v>
          </cell>
          <cell r="E60">
            <v>43868</v>
          </cell>
          <cell r="F60">
            <v>2020</v>
          </cell>
          <cell r="I60">
            <v>100870</v>
          </cell>
          <cell r="K60">
            <v>100870</v>
          </cell>
          <cell r="M60">
            <v>0</v>
          </cell>
          <cell r="N60" t="str">
            <v>Pago deposito - verificado ok</v>
          </cell>
          <cell r="O60" t="str">
            <v>FACTURA CANCELADA</v>
          </cell>
          <cell r="P60" t="str">
            <v>Finalizada</v>
          </cell>
        </row>
        <row r="61">
          <cell r="D61" t="str">
            <v>805028530_FU10224436</v>
          </cell>
          <cell r="E61">
            <v>43902</v>
          </cell>
          <cell r="F61">
            <v>2020</v>
          </cell>
          <cell r="I61">
            <v>355007</v>
          </cell>
          <cell r="K61">
            <v>355007</v>
          </cell>
          <cell r="M61">
            <v>0</v>
          </cell>
          <cell r="N61" t="str">
            <v>Pago deposito - verificado ok</v>
          </cell>
          <cell r="O61" t="str">
            <v>FACTURA CANCELADA</v>
          </cell>
          <cell r="P61" t="str">
            <v>Finalizada</v>
          </cell>
        </row>
        <row r="62">
          <cell r="D62" t="str">
            <v>805028530_FU10227851</v>
          </cell>
          <cell r="E62">
            <v>43935</v>
          </cell>
          <cell r="F62">
            <v>2020</v>
          </cell>
          <cell r="I62">
            <v>57600</v>
          </cell>
          <cell r="K62">
            <v>57600</v>
          </cell>
          <cell r="M62">
            <v>0</v>
          </cell>
          <cell r="N62" t="str">
            <v>Pago deposito - verificado ok</v>
          </cell>
          <cell r="O62" t="str">
            <v>FACTURA CANCELADA</v>
          </cell>
          <cell r="P62" t="str">
            <v>Finalizada</v>
          </cell>
        </row>
        <row r="63">
          <cell r="D63" t="str">
            <v>805028530_FU10227977</v>
          </cell>
          <cell r="E63">
            <v>43937</v>
          </cell>
          <cell r="F63">
            <v>2020</v>
          </cell>
          <cell r="I63">
            <v>218079</v>
          </cell>
          <cell r="K63">
            <v>218079</v>
          </cell>
          <cell r="M63">
            <v>0</v>
          </cell>
          <cell r="N63" t="str">
            <v>Pago deposito - verificado ok</v>
          </cell>
          <cell r="O63" t="str">
            <v>FACTURA CANCELADA</v>
          </cell>
          <cell r="P63" t="str">
            <v>Finalizada</v>
          </cell>
        </row>
        <row r="64">
          <cell r="D64" t="str">
            <v>805028530_FU10231215</v>
          </cell>
          <cell r="E64">
            <v>43973</v>
          </cell>
          <cell r="F64">
            <v>2020</v>
          </cell>
          <cell r="I64">
            <v>58700</v>
          </cell>
          <cell r="K64">
            <v>58700</v>
          </cell>
          <cell r="M64">
            <v>0</v>
          </cell>
          <cell r="N64" t="str">
            <v>Pago deposito - verificado ok</v>
          </cell>
          <cell r="O64" t="str">
            <v>FACTURA CANCELADA</v>
          </cell>
          <cell r="P64" t="str">
            <v>Finalizada</v>
          </cell>
        </row>
        <row r="65">
          <cell r="D65" t="str">
            <v>805028530_FU10231642</v>
          </cell>
          <cell r="E65">
            <v>43978</v>
          </cell>
          <cell r="F65">
            <v>2020</v>
          </cell>
          <cell r="I65">
            <v>572246</v>
          </cell>
          <cell r="K65">
            <v>572246</v>
          </cell>
          <cell r="M65">
            <v>0</v>
          </cell>
          <cell r="N65" t="str">
            <v>Pago deposito - verificado ok</v>
          </cell>
          <cell r="O65" t="str">
            <v>FACTURA CANCELADA</v>
          </cell>
          <cell r="P65" t="str">
            <v>Finalizada</v>
          </cell>
        </row>
        <row r="66">
          <cell r="D66" t="str">
            <v>805028530_FU10231656</v>
          </cell>
          <cell r="E66">
            <v>43978</v>
          </cell>
          <cell r="F66">
            <v>2020</v>
          </cell>
          <cell r="I66">
            <v>114750</v>
          </cell>
          <cell r="K66">
            <v>114750</v>
          </cell>
          <cell r="M66">
            <v>0</v>
          </cell>
          <cell r="N66" t="str">
            <v xml:space="preserve">pago aplicado pendiente verificar </v>
          </cell>
          <cell r="O66" t="str">
            <v>FACTURA CANCELADA</v>
          </cell>
          <cell r="P66" t="str">
            <v>Finalizada</v>
          </cell>
        </row>
        <row r="67">
          <cell r="D67" t="str">
            <v>805028530_FU10232093</v>
          </cell>
          <cell r="E67">
            <v>43980</v>
          </cell>
          <cell r="F67">
            <v>2020</v>
          </cell>
          <cell r="H67">
            <v>43992</v>
          </cell>
          <cell r="I67">
            <v>802962</v>
          </cell>
          <cell r="K67">
            <v>128474</v>
          </cell>
          <cell r="M67">
            <v>674488</v>
          </cell>
          <cell r="N67" t="str">
            <v>Pago deposito - verificado ok</v>
          </cell>
          <cell r="O67" t="str">
            <v>FACTURA CANCELADA</v>
          </cell>
          <cell r="P67" t="str">
            <v>Finalizada</v>
          </cell>
        </row>
        <row r="68">
          <cell r="D68" t="str">
            <v>805028530_FU10235884</v>
          </cell>
          <cell r="E68">
            <v>44008</v>
          </cell>
          <cell r="F68">
            <v>2020</v>
          </cell>
          <cell r="I68">
            <v>137917</v>
          </cell>
          <cell r="K68">
            <v>137917</v>
          </cell>
          <cell r="M68">
            <v>0</v>
          </cell>
          <cell r="N68" t="str">
            <v>Pago deposito - verificado ok</v>
          </cell>
          <cell r="O68" t="str">
            <v>FACTURA CANCELADA</v>
          </cell>
          <cell r="P68" t="str">
            <v>Finalizada</v>
          </cell>
        </row>
        <row r="69">
          <cell r="D69" t="str">
            <v>805028530_FU10236113</v>
          </cell>
          <cell r="E69">
            <v>44009</v>
          </cell>
          <cell r="F69">
            <v>2020</v>
          </cell>
          <cell r="I69">
            <v>817240</v>
          </cell>
          <cell r="K69">
            <v>817240</v>
          </cell>
          <cell r="M69">
            <v>0</v>
          </cell>
          <cell r="N69" t="str">
            <v>Pago deposito - verificado ok</v>
          </cell>
          <cell r="O69" t="str">
            <v>FACTURA CANCELADA</v>
          </cell>
          <cell r="P69" t="str">
            <v>Finalizada</v>
          </cell>
        </row>
        <row r="70">
          <cell r="D70" t="str">
            <v>805028530_FU10239973</v>
          </cell>
          <cell r="E70">
            <v>44036</v>
          </cell>
          <cell r="F70">
            <v>2020</v>
          </cell>
          <cell r="I70">
            <v>337600</v>
          </cell>
          <cell r="K70">
            <v>337600</v>
          </cell>
          <cell r="M70">
            <v>0</v>
          </cell>
          <cell r="N70" t="str">
            <v>Pago deposito - verificado ok</v>
          </cell>
          <cell r="O70" t="str">
            <v>FACTURA CANCELADA</v>
          </cell>
          <cell r="P70" t="str">
            <v>Finalizada</v>
          </cell>
        </row>
        <row r="71">
          <cell r="D71" t="str">
            <v>805028530_FU10241024</v>
          </cell>
          <cell r="E71">
            <v>44041</v>
          </cell>
          <cell r="F71">
            <v>2020</v>
          </cell>
          <cell r="I71">
            <v>411523</v>
          </cell>
          <cell r="K71">
            <v>411523</v>
          </cell>
          <cell r="M71">
            <v>0</v>
          </cell>
          <cell r="N71" t="str">
            <v>Pago deposito - verificado ok</v>
          </cell>
          <cell r="O71" t="str">
            <v>FACTURA CANCELADA</v>
          </cell>
          <cell r="P71" t="str">
            <v>Finalizada</v>
          </cell>
        </row>
        <row r="72">
          <cell r="D72" t="str">
            <v>805028530_FU10241517</v>
          </cell>
          <cell r="E72">
            <v>44043</v>
          </cell>
          <cell r="F72">
            <v>2020</v>
          </cell>
          <cell r="I72">
            <v>107430</v>
          </cell>
          <cell r="K72">
            <v>107430</v>
          </cell>
          <cell r="M72">
            <v>0</v>
          </cell>
          <cell r="N72" t="str">
            <v>Pago deposito - verificado ok</v>
          </cell>
          <cell r="O72" t="str">
            <v>FACTURA CANCELADA</v>
          </cell>
          <cell r="P72" t="str">
            <v>Finalizada</v>
          </cell>
        </row>
        <row r="73">
          <cell r="D73" t="str">
            <v>805028530_FU10243052</v>
          </cell>
          <cell r="E73">
            <v>44054</v>
          </cell>
          <cell r="F73">
            <v>2020</v>
          </cell>
          <cell r="I73">
            <v>1694308</v>
          </cell>
          <cell r="K73">
            <v>1694308</v>
          </cell>
          <cell r="M73">
            <v>0</v>
          </cell>
          <cell r="N73" t="str">
            <v>pago deposito -pendiente Verificar</v>
          </cell>
          <cell r="O73" t="str">
            <v>FACTURA CANCELADA</v>
          </cell>
          <cell r="P73" t="str">
            <v>Finalizada</v>
          </cell>
        </row>
        <row r="74">
          <cell r="D74" t="str">
            <v>805028530_FU10247665</v>
          </cell>
          <cell r="E74">
            <v>44080</v>
          </cell>
          <cell r="F74">
            <v>2020</v>
          </cell>
          <cell r="I74">
            <v>109100</v>
          </cell>
          <cell r="K74">
            <v>109100</v>
          </cell>
          <cell r="M74">
            <v>0</v>
          </cell>
          <cell r="N74" t="str">
            <v>pago deposito -pendiente Verificar</v>
          </cell>
          <cell r="O74" t="str">
            <v>FACTURA CANCELADA</v>
          </cell>
          <cell r="P74" t="str">
            <v>Finalizada</v>
          </cell>
        </row>
        <row r="75">
          <cell r="D75" t="str">
            <v>805028530_FH4417</v>
          </cell>
          <cell r="E75">
            <v>44098</v>
          </cell>
          <cell r="F75">
            <v>2020</v>
          </cell>
          <cell r="H75">
            <v>44125</v>
          </cell>
          <cell r="I75">
            <v>107110245</v>
          </cell>
          <cell r="K75">
            <v>103194307</v>
          </cell>
          <cell r="M75">
            <v>3915938</v>
          </cell>
          <cell r="N75" t="str">
            <v>pago deposito -pendiente Verificar</v>
          </cell>
          <cell r="O75" t="str">
            <v>FACTURA CANCELADA</v>
          </cell>
          <cell r="P75" t="str">
            <v>Finalizada</v>
          </cell>
        </row>
        <row r="76">
          <cell r="D76" t="str">
            <v>805028530_FEU1131</v>
          </cell>
          <cell r="E76">
            <v>44113</v>
          </cell>
          <cell r="F76">
            <v>2020</v>
          </cell>
          <cell r="I76">
            <v>690982</v>
          </cell>
          <cell r="K76">
            <v>690982</v>
          </cell>
          <cell r="M76">
            <v>0</v>
          </cell>
          <cell r="N76" t="str">
            <v>pago deposito -pendiente Verificar</v>
          </cell>
          <cell r="O76" t="str">
            <v>FACTURA CANCELADA</v>
          </cell>
          <cell r="P76" t="str">
            <v>Finalizada</v>
          </cell>
        </row>
        <row r="77">
          <cell r="D77" t="str">
            <v>805028530_FEU3771</v>
          </cell>
          <cell r="E77">
            <v>44127</v>
          </cell>
          <cell r="F77">
            <v>2020</v>
          </cell>
          <cell r="I77">
            <v>436339</v>
          </cell>
          <cell r="K77">
            <v>436339</v>
          </cell>
          <cell r="M77">
            <v>0</v>
          </cell>
          <cell r="N77" t="str">
            <v>pago deposito -pendiente Verificar</v>
          </cell>
          <cell r="O77" t="str">
            <v>FACTURA CANCELADA</v>
          </cell>
          <cell r="P77" t="str">
            <v>Finalizada</v>
          </cell>
        </row>
        <row r="78">
          <cell r="D78" t="str">
            <v>805028530_FEU4658</v>
          </cell>
          <cell r="E78">
            <v>44133</v>
          </cell>
          <cell r="F78">
            <v>2020</v>
          </cell>
          <cell r="I78">
            <v>1494489</v>
          </cell>
          <cell r="K78">
            <v>1494489</v>
          </cell>
          <cell r="M78">
            <v>0</v>
          </cell>
          <cell r="N78" t="str">
            <v>pago deposito -pendiente Verificar</v>
          </cell>
          <cell r="O78" t="str">
            <v>FACTURA CANCELADA</v>
          </cell>
          <cell r="P78" t="str">
            <v>Finalizada</v>
          </cell>
        </row>
        <row r="79">
          <cell r="D79" t="str">
            <v>805028530_FEU5168</v>
          </cell>
          <cell r="E79">
            <v>44135</v>
          </cell>
          <cell r="F79">
            <v>2020</v>
          </cell>
          <cell r="I79">
            <v>681726</v>
          </cell>
          <cell r="K79">
            <v>681726</v>
          </cell>
          <cell r="M79">
            <v>0</v>
          </cell>
          <cell r="N79" t="str">
            <v>pago deposito -pendiente Verificar</v>
          </cell>
          <cell r="O79" t="str">
            <v>FACTURA CANCELADA</v>
          </cell>
          <cell r="P79" t="str">
            <v>Finalizada</v>
          </cell>
        </row>
        <row r="80">
          <cell r="D80" t="str">
            <v>805028530_FEU5191</v>
          </cell>
          <cell r="E80">
            <v>44135</v>
          </cell>
          <cell r="F80">
            <v>2020</v>
          </cell>
          <cell r="H80">
            <v>44156</v>
          </cell>
          <cell r="I80">
            <v>1766105</v>
          </cell>
          <cell r="L80">
            <v>1563002</v>
          </cell>
          <cell r="M80">
            <v>203103</v>
          </cell>
          <cell r="N80" t="str">
            <v>Acep Dev.</v>
          </cell>
          <cell r="O80" t="str">
            <v>FACTURA CANCELADA</v>
          </cell>
          <cell r="P80" t="str">
            <v>Finalizada</v>
          </cell>
        </row>
        <row r="81">
          <cell r="D81" t="str">
            <v>805028530_FEH68</v>
          </cell>
          <cell r="E81">
            <v>44153</v>
          </cell>
          <cell r="F81">
            <v>2020</v>
          </cell>
          <cell r="H81">
            <v>44175</v>
          </cell>
          <cell r="I81">
            <v>851600</v>
          </cell>
          <cell r="L81">
            <v>851600</v>
          </cell>
          <cell r="M81">
            <v>0</v>
          </cell>
          <cell r="N81" t="str">
            <v>Acep Dev.</v>
          </cell>
          <cell r="O81" t="str">
            <v>GLOSA ACEPTADA POR LA IPS</v>
          </cell>
          <cell r="P81" t="str">
            <v>Finalizada</v>
          </cell>
        </row>
        <row r="82">
          <cell r="D82" t="str">
            <v>805028530_FEU10175</v>
          </cell>
          <cell r="E82">
            <v>44172</v>
          </cell>
          <cell r="F82">
            <v>2020</v>
          </cell>
          <cell r="I82">
            <v>507704</v>
          </cell>
          <cell r="K82">
            <v>507704</v>
          </cell>
          <cell r="M82">
            <v>0</v>
          </cell>
          <cell r="N82" t="str">
            <v>Acep Dev.</v>
          </cell>
          <cell r="O82" t="str">
            <v>FACTURA CANCELADA</v>
          </cell>
          <cell r="P82" t="str">
            <v>Finalizada</v>
          </cell>
        </row>
        <row r="83">
          <cell r="D83" t="str">
            <v>805028530_FEH143</v>
          </cell>
          <cell r="E83">
            <v>44180</v>
          </cell>
          <cell r="F83">
            <v>2020</v>
          </cell>
          <cell r="H83">
            <v>44208</v>
          </cell>
          <cell r="I83">
            <v>23889798</v>
          </cell>
          <cell r="J83">
            <v>284816</v>
          </cell>
          <cell r="K83">
            <v>23434767</v>
          </cell>
          <cell r="M83">
            <v>170215</v>
          </cell>
          <cell r="N83" t="str">
            <v xml:space="preserve">pago aplicado pendiente verificar </v>
          </cell>
          <cell r="O83" t="str">
            <v>FACTURA CANCELADA</v>
          </cell>
          <cell r="P83" t="str">
            <v>Finalizada</v>
          </cell>
        </row>
        <row r="84">
          <cell r="D84" t="str">
            <v>805028530_FEH144</v>
          </cell>
          <cell r="E84">
            <v>44180</v>
          </cell>
          <cell r="F84">
            <v>2020</v>
          </cell>
          <cell r="H84">
            <v>44208</v>
          </cell>
          <cell r="I84">
            <v>456300</v>
          </cell>
          <cell r="L84">
            <v>456300</v>
          </cell>
          <cell r="M84">
            <v>0</v>
          </cell>
          <cell r="N84" t="str">
            <v>Acep Dev.</v>
          </cell>
          <cell r="O84" t="str">
            <v>GLOSA ACEPTADA POR LA IPS</v>
          </cell>
          <cell r="P84" t="str">
            <v>Finalizada</v>
          </cell>
        </row>
        <row r="85">
          <cell r="D85" t="str">
            <v>805028530_FEH145</v>
          </cell>
          <cell r="E85">
            <v>44180</v>
          </cell>
          <cell r="F85">
            <v>2020</v>
          </cell>
          <cell r="H85">
            <v>44208</v>
          </cell>
          <cell r="I85">
            <v>1361888</v>
          </cell>
          <cell r="L85">
            <v>1361888</v>
          </cell>
          <cell r="M85">
            <v>0</v>
          </cell>
          <cell r="N85" t="str">
            <v>Acep Dev.</v>
          </cell>
          <cell r="O85" t="str">
            <v>GLOSA ACEPTADA POR LA IPS</v>
          </cell>
          <cell r="P85" t="str">
            <v>Finalizada</v>
          </cell>
        </row>
        <row r="86">
          <cell r="D86" t="str">
            <v>805028530_FEU12401</v>
          </cell>
          <cell r="E86">
            <v>44187</v>
          </cell>
          <cell r="F86">
            <v>2020</v>
          </cell>
          <cell r="H86">
            <v>44208</v>
          </cell>
          <cell r="I86">
            <v>6131140</v>
          </cell>
          <cell r="J86">
            <v>611600</v>
          </cell>
          <cell r="K86">
            <v>4557211</v>
          </cell>
          <cell r="M86">
            <v>962329</v>
          </cell>
          <cell r="N86" t="str">
            <v xml:space="preserve">pago aplicado pendiente verificar </v>
          </cell>
          <cell r="O86" t="str">
            <v>FACTURA CANCELADA PARCIALMENTE - GLOSA ACEPTADA POR LA IPS</v>
          </cell>
          <cell r="P86" t="str">
            <v>Finalizada</v>
          </cell>
        </row>
        <row r="87">
          <cell r="D87" t="str">
            <v>805028530_FEU15062</v>
          </cell>
          <cell r="E87">
            <v>44216</v>
          </cell>
          <cell r="F87">
            <v>2021</v>
          </cell>
          <cell r="I87">
            <v>245018</v>
          </cell>
          <cell r="K87">
            <v>245018</v>
          </cell>
          <cell r="M87">
            <v>0</v>
          </cell>
          <cell r="N87" t="str">
            <v>pago deposito -pendiente Verificar</v>
          </cell>
          <cell r="O87" t="str">
            <v>FACTURA CANCELADA</v>
          </cell>
          <cell r="P87" t="str">
            <v>Finalizada</v>
          </cell>
        </row>
        <row r="88">
          <cell r="D88" t="str">
            <v>805028530_FEU15561</v>
          </cell>
          <cell r="E88">
            <v>44219</v>
          </cell>
          <cell r="F88">
            <v>2021</v>
          </cell>
          <cell r="I88">
            <v>386737</v>
          </cell>
          <cell r="K88">
            <v>386737</v>
          </cell>
          <cell r="M88">
            <v>0</v>
          </cell>
          <cell r="N88" t="str">
            <v>pago deposito -pendiente Verificar</v>
          </cell>
          <cell r="O88" t="str">
            <v>FACTURA CANCELADA</v>
          </cell>
          <cell r="P88" t="str">
            <v>Finalizada</v>
          </cell>
        </row>
        <row r="89">
          <cell r="D89" t="str">
            <v>805028530_FEU15967</v>
          </cell>
          <cell r="E89">
            <v>44223</v>
          </cell>
          <cell r="F89">
            <v>2021</v>
          </cell>
          <cell r="I89">
            <v>358465</v>
          </cell>
          <cell r="K89">
            <v>358465</v>
          </cell>
          <cell r="M89">
            <v>0</v>
          </cell>
          <cell r="N89" t="str">
            <v>pago deposito -pendiente Verificar</v>
          </cell>
          <cell r="O89" t="str">
            <v>FACTURA CANCELADA</v>
          </cell>
          <cell r="P89" t="str">
            <v>Finalizada</v>
          </cell>
        </row>
        <row r="90">
          <cell r="D90" t="str">
            <v>805028530_FEU16367</v>
          </cell>
          <cell r="E90">
            <v>44226</v>
          </cell>
          <cell r="F90">
            <v>2021</v>
          </cell>
          <cell r="I90">
            <v>301570</v>
          </cell>
          <cell r="K90">
            <v>301570</v>
          </cell>
          <cell r="M90">
            <v>0</v>
          </cell>
          <cell r="N90" t="str">
            <v>pago deposito -pendiente Verificar</v>
          </cell>
          <cell r="O90" t="str">
            <v>FACTURA CANCELADA</v>
          </cell>
          <cell r="P90" t="str">
            <v>Finalizada</v>
          </cell>
        </row>
        <row r="91">
          <cell r="D91" t="str">
            <v>805028530_FEU17354</v>
          </cell>
          <cell r="E91">
            <v>44235</v>
          </cell>
          <cell r="F91">
            <v>2021</v>
          </cell>
          <cell r="H91">
            <v>44299</v>
          </cell>
          <cell r="I91">
            <v>5525771</v>
          </cell>
          <cell r="J91">
            <v>441394</v>
          </cell>
          <cell r="K91">
            <v>4569787</v>
          </cell>
          <cell r="M91">
            <v>514590</v>
          </cell>
          <cell r="N91" t="str">
            <v>pago deposito -pendiente Verificar</v>
          </cell>
          <cell r="O91" t="str">
            <v>FACTURA CANCELADA</v>
          </cell>
          <cell r="P91" t="str">
            <v>Finalizada</v>
          </cell>
        </row>
        <row r="92">
          <cell r="D92" t="str">
            <v>805028530_FEU17433</v>
          </cell>
          <cell r="E92">
            <v>44236</v>
          </cell>
          <cell r="F92">
            <v>2021</v>
          </cell>
          <cell r="I92">
            <v>208298</v>
          </cell>
          <cell r="K92">
            <v>208298</v>
          </cell>
          <cell r="M92">
            <v>0</v>
          </cell>
          <cell r="N92" t="str">
            <v xml:space="preserve">pago aplicado pendiente verificar </v>
          </cell>
          <cell r="O92" t="str">
            <v>FACTURA CANCELADA</v>
          </cell>
          <cell r="P92" t="str">
            <v>Finalizada</v>
          </cell>
        </row>
        <row r="93">
          <cell r="D93" t="str">
            <v>805028530_FEU18237</v>
          </cell>
          <cell r="E93">
            <v>44242</v>
          </cell>
          <cell r="F93">
            <v>2021</v>
          </cell>
          <cell r="I93">
            <v>1304072</v>
          </cell>
          <cell r="K93">
            <v>1304072</v>
          </cell>
          <cell r="M93">
            <v>0</v>
          </cell>
          <cell r="N93" t="str">
            <v>pago deposito -pendiente Verificar</v>
          </cell>
          <cell r="O93" t="str">
            <v>FACTURA CANCELADA</v>
          </cell>
          <cell r="P93" t="str">
            <v>Finalizada</v>
          </cell>
        </row>
        <row r="94">
          <cell r="D94" t="str">
            <v>805028530_FEU18940</v>
          </cell>
          <cell r="E94">
            <v>44248</v>
          </cell>
          <cell r="F94">
            <v>2021</v>
          </cell>
          <cell r="I94">
            <v>515789</v>
          </cell>
          <cell r="K94">
            <v>515789</v>
          </cell>
          <cell r="M94">
            <v>0</v>
          </cell>
          <cell r="N94" t="str">
            <v xml:space="preserve">pago aplicado pendiente verificar </v>
          </cell>
          <cell r="O94" t="str">
            <v>FACTURA CANCELADA</v>
          </cell>
          <cell r="P94" t="str">
            <v>Finalizada</v>
          </cell>
        </row>
        <row r="95">
          <cell r="D95" t="str">
            <v>805028530_FEU27380</v>
          </cell>
          <cell r="E95">
            <v>44324</v>
          </cell>
          <cell r="F95">
            <v>2021</v>
          </cell>
          <cell r="I95">
            <v>177397</v>
          </cell>
          <cell r="K95">
            <v>177397</v>
          </cell>
          <cell r="M95">
            <v>0</v>
          </cell>
          <cell r="N95" t="str">
            <v xml:space="preserve">pago aplicado pendiente verificar </v>
          </cell>
          <cell r="O95" t="str">
            <v>FACTURA CANCELADA</v>
          </cell>
          <cell r="P95" t="str">
            <v>Finalizada</v>
          </cell>
        </row>
        <row r="96">
          <cell r="D96" t="str">
            <v>805028530_FEU27531</v>
          </cell>
          <cell r="E96">
            <v>44328</v>
          </cell>
          <cell r="F96">
            <v>2021</v>
          </cell>
          <cell r="I96">
            <v>117902</v>
          </cell>
          <cell r="K96">
            <v>117902</v>
          </cell>
          <cell r="M96">
            <v>0</v>
          </cell>
          <cell r="N96" t="str">
            <v xml:space="preserve">pago aplicado pendiente verificar </v>
          </cell>
          <cell r="O96" t="str">
            <v>FACTURA CANCELADA</v>
          </cell>
          <cell r="P96" t="str">
            <v>Finalizada</v>
          </cell>
        </row>
        <row r="97">
          <cell r="D97" t="str">
            <v>805028530_FEU27499</v>
          </cell>
          <cell r="E97">
            <v>44328</v>
          </cell>
          <cell r="F97">
            <v>2021</v>
          </cell>
          <cell r="I97">
            <v>111986</v>
          </cell>
          <cell r="K97">
            <v>111986</v>
          </cell>
          <cell r="M97">
            <v>0</v>
          </cell>
          <cell r="N97" t="str">
            <v xml:space="preserve">pago aplicado pendiente verificar </v>
          </cell>
          <cell r="O97" t="str">
            <v>FACTURA CANCELADA</v>
          </cell>
          <cell r="P97" t="str">
            <v>Finalizada</v>
          </cell>
        </row>
        <row r="98">
          <cell r="D98" t="str">
            <v>805028530_FEU33131</v>
          </cell>
          <cell r="E98">
            <v>44381</v>
          </cell>
          <cell r="F98">
            <v>2021</v>
          </cell>
          <cell r="I98">
            <v>507957</v>
          </cell>
          <cell r="K98">
            <v>507957</v>
          </cell>
          <cell r="M98">
            <v>0</v>
          </cell>
          <cell r="N98" t="str">
            <v xml:space="preserve">pago aplicado pendiente verificar </v>
          </cell>
          <cell r="O98" t="str">
            <v>FACTURA CANCELADA</v>
          </cell>
          <cell r="P98" t="str">
            <v>Finalizada</v>
          </cell>
        </row>
        <row r="99">
          <cell r="D99" t="str">
            <v>805028530_FEU41283</v>
          </cell>
          <cell r="E99">
            <v>44444</v>
          </cell>
          <cell r="F99">
            <v>2021</v>
          </cell>
          <cell r="I99">
            <v>409313</v>
          </cell>
          <cell r="K99">
            <v>409313</v>
          </cell>
          <cell r="M99">
            <v>0</v>
          </cell>
          <cell r="N99" t="str">
            <v xml:space="preserve">pago aplicado pendiente verificar </v>
          </cell>
          <cell r="O99" t="str">
            <v>FACTURA CANCELADA</v>
          </cell>
          <cell r="P99" t="str">
            <v>Finalizada</v>
          </cell>
        </row>
        <row r="100">
          <cell r="D100" t="str">
            <v>805028530_FEU43100</v>
          </cell>
          <cell r="E100">
            <v>44455</v>
          </cell>
          <cell r="F100">
            <v>2021</v>
          </cell>
          <cell r="I100">
            <v>327244</v>
          </cell>
          <cell r="K100">
            <v>327244</v>
          </cell>
          <cell r="M100">
            <v>0</v>
          </cell>
          <cell r="N100" t="str">
            <v xml:space="preserve">pago aplicado pendiente verificar </v>
          </cell>
          <cell r="O100" t="str">
            <v>FACTURA CANCELADA</v>
          </cell>
          <cell r="P100" t="str">
            <v>Finalizada</v>
          </cell>
        </row>
        <row r="101">
          <cell r="D101" t="str">
            <v>805028530_FEU44905</v>
          </cell>
          <cell r="E101">
            <v>44464</v>
          </cell>
          <cell r="F101">
            <v>2021</v>
          </cell>
          <cell r="I101">
            <v>1190146</v>
          </cell>
          <cell r="K101">
            <v>1190146</v>
          </cell>
          <cell r="M101">
            <v>0</v>
          </cell>
          <cell r="N101" t="str">
            <v xml:space="preserve">pago aplicado pendiente verificar </v>
          </cell>
          <cell r="O101" t="str">
            <v>FACTURA CANCELADA</v>
          </cell>
          <cell r="P101" t="str">
            <v>Finalizada</v>
          </cell>
        </row>
        <row r="102">
          <cell r="D102" t="str">
            <v>805028530_FEU45134</v>
          </cell>
          <cell r="E102">
            <v>44466</v>
          </cell>
          <cell r="F102">
            <v>2021</v>
          </cell>
          <cell r="I102">
            <v>167044</v>
          </cell>
          <cell r="K102">
            <v>167044</v>
          </cell>
          <cell r="M102">
            <v>0</v>
          </cell>
          <cell r="N102" t="str">
            <v xml:space="preserve">pago aplicado pendiente verificar </v>
          </cell>
          <cell r="O102" t="str">
            <v>FACTURA CANCELADA</v>
          </cell>
          <cell r="P102" t="str">
            <v>Finalizada</v>
          </cell>
        </row>
        <row r="103">
          <cell r="D103" t="str">
            <v>805028530_FEU48107</v>
          </cell>
          <cell r="E103">
            <v>44488</v>
          </cell>
          <cell r="F103">
            <v>2021</v>
          </cell>
          <cell r="I103">
            <v>345793</v>
          </cell>
          <cell r="K103">
            <v>345793</v>
          </cell>
          <cell r="M103">
            <v>0</v>
          </cell>
          <cell r="N103" t="str">
            <v xml:space="preserve">pago aplicado pendiente verificar </v>
          </cell>
          <cell r="O103" t="str">
            <v>FACTURA CANCELADA</v>
          </cell>
          <cell r="P103" t="str">
            <v>Finalizada</v>
          </cell>
        </row>
        <row r="104">
          <cell r="D104" t="str">
            <v>805028530_FEU48635</v>
          </cell>
          <cell r="E104">
            <v>44490</v>
          </cell>
          <cell r="F104">
            <v>2021</v>
          </cell>
          <cell r="I104">
            <v>131396</v>
          </cell>
          <cell r="K104">
            <v>131396</v>
          </cell>
          <cell r="M104">
            <v>0</v>
          </cell>
          <cell r="N104" t="str">
            <v xml:space="preserve">pago aplicado pendiente verificar </v>
          </cell>
          <cell r="O104" t="str">
            <v>FACTURA CANCELADA</v>
          </cell>
          <cell r="P104" t="str">
            <v>Finalizada</v>
          </cell>
        </row>
        <row r="105">
          <cell r="D105" t="str">
            <v>805028530_FEU54595</v>
          </cell>
          <cell r="E105">
            <v>44531</v>
          </cell>
          <cell r="F105">
            <v>2021</v>
          </cell>
          <cell r="I105">
            <v>162303</v>
          </cell>
          <cell r="K105">
            <v>162303</v>
          </cell>
          <cell r="M105">
            <v>0</v>
          </cell>
          <cell r="N105" t="str">
            <v xml:space="preserve">pago aplicado pendiente verificar </v>
          </cell>
          <cell r="O105" t="str">
            <v>FACTURA CANCELADA</v>
          </cell>
          <cell r="P105" t="str">
            <v>Finalizada</v>
          </cell>
        </row>
        <row r="106">
          <cell r="D106" t="str">
            <v>805028530_FEU58588</v>
          </cell>
          <cell r="E106">
            <v>44560</v>
          </cell>
          <cell r="F106">
            <v>2021</v>
          </cell>
          <cell r="I106">
            <v>222942</v>
          </cell>
          <cell r="K106">
            <v>222942</v>
          </cell>
          <cell r="M106">
            <v>0</v>
          </cell>
          <cell r="N106" t="str">
            <v xml:space="preserve">pago aplicado pendiente verificar </v>
          </cell>
          <cell r="O106" t="str">
            <v>FACTURA CANCELADA</v>
          </cell>
          <cell r="P106" t="str">
            <v>Finalizada</v>
          </cell>
        </row>
        <row r="107">
          <cell r="D107" t="str">
            <v>805028530_FEU60872</v>
          </cell>
          <cell r="E107">
            <v>44581</v>
          </cell>
          <cell r="F107">
            <v>2022</v>
          </cell>
          <cell r="I107">
            <v>696522</v>
          </cell>
          <cell r="K107">
            <v>696522</v>
          </cell>
          <cell r="M107">
            <v>0</v>
          </cell>
          <cell r="N107" t="str">
            <v xml:space="preserve">pago aplicado pendiente verificar </v>
          </cell>
          <cell r="O107" t="str">
            <v>FACTURA CANCELADA</v>
          </cell>
          <cell r="P107" t="str">
            <v>Finalizada</v>
          </cell>
        </row>
        <row r="108">
          <cell r="D108" t="str">
            <v>805028530_FEU62934</v>
          </cell>
          <cell r="E108">
            <v>44598</v>
          </cell>
          <cell r="F108">
            <v>2022</v>
          </cell>
          <cell r="I108">
            <v>88489</v>
          </cell>
          <cell r="K108">
            <v>88489</v>
          </cell>
          <cell r="M108">
            <v>0</v>
          </cell>
          <cell r="N108" t="str">
            <v xml:space="preserve">pago aplicado pendiente verificar </v>
          </cell>
          <cell r="O108" t="str">
            <v>FACTURA CANCELADA</v>
          </cell>
          <cell r="P108" t="str">
            <v>Finalizada</v>
          </cell>
        </row>
        <row r="109">
          <cell r="D109" t="str">
            <v>805028530_FEU64158</v>
          </cell>
          <cell r="E109">
            <v>44606</v>
          </cell>
          <cell r="F109">
            <v>2022</v>
          </cell>
          <cell r="I109">
            <v>158081</v>
          </cell>
          <cell r="K109">
            <v>158081</v>
          </cell>
          <cell r="M109">
            <v>0</v>
          </cell>
          <cell r="N109" t="str">
            <v xml:space="preserve">pago aplicado pendiente verificar </v>
          </cell>
          <cell r="O109" t="str">
            <v>FACTURA CANCELADA</v>
          </cell>
          <cell r="P109" t="str">
            <v>Finalizada</v>
          </cell>
        </row>
        <row r="110">
          <cell r="D110" t="str">
            <v>805028530_FEU64154</v>
          </cell>
          <cell r="E110">
            <v>44606</v>
          </cell>
          <cell r="F110">
            <v>2022</v>
          </cell>
          <cell r="H110">
            <v>44912</v>
          </cell>
          <cell r="I110">
            <v>216408</v>
          </cell>
          <cell r="M110">
            <v>216408</v>
          </cell>
          <cell r="O110" t="str">
            <v>FACTURA CANCELADA</v>
          </cell>
          <cell r="P110" t="str">
            <v>Finalizada</v>
          </cell>
        </row>
        <row r="111">
          <cell r="D111" t="str">
            <v>805028530_FEU64901</v>
          </cell>
          <cell r="E111">
            <v>44612</v>
          </cell>
          <cell r="F111">
            <v>2022</v>
          </cell>
          <cell r="I111">
            <v>446131</v>
          </cell>
          <cell r="K111">
            <v>446131</v>
          </cell>
          <cell r="M111">
            <v>0</v>
          </cell>
          <cell r="N111" t="str">
            <v xml:space="preserve">pago aplicado pendiente verificar </v>
          </cell>
          <cell r="O111" t="str">
            <v>FACTURA CANCELADA</v>
          </cell>
          <cell r="P111" t="str">
            <v>Finalizada</v>
          </cell>
        </row>
        <row r="112">
          <cell r="D112" t="str">
            <v>805028530_FEU65079</v>
          </cell>
          <cell r="E112">
            <v>44614</v>
          </cell>
          <cell r="F112">
            <v>2022</v>
          </cell>
          <cell r="I112">
            <v>354231</v>
          </cell>
          <cell r="K112">
            <v>354231</v>
          </cell>
          <cell r="M112">
            <v>0</v>
          </cell>
          <cell r="O112" t="str">
            <v>FACTURA CANCELADA</v>
          </cell>
          <cell r="P112" t="str">
            <v>Finalizada</v>
          </cell>
        </row>
        <row r="113">
          <cell r="D113" t="str">
            <v>805028530_FEU65323</v>
          </cell>
          <cell r="E113">
            <v>44614</v>
          </cell>
          <cell r="F113">
            <v>2022</v>
          </cell>
          <cell r="I113">
            <v>240922</v>
          </cell>
          <cell r="K113">
            <v>240922</v>
          </cell>
          <cell r="M113">
            <v>0</v>
          </cell>
          <cell r="N113" t="str">
            <v xml:space="preserve">pago aplicado pendiente verificar </v>
          </cell>
          <cell r="O113" t="str">
            <v>FACTURA CANCELADA</v>
          </cell>
          <cell r="P113" t="str">
            <v>Finalizada</v>
          </cell>
        </row>
        <row r="114">
          <cell r="D114" t="str">
            <v>805028530_FEU77311</v>
          </cell>
          <cell r="E114">
            <v>44694</v>
          </cell>
          <cell r="F114">
            <v>2022</v>
          </cell>
          <cell r="I114">
            <v>354775</v>
          </cell>
          <cell r="K114">
            <v>354775</v>
          </cell>
          <cell r="M114">
            <v>0</v>
          </cell>
          <cell r="N114" t="str">
            <v xml:space="preserve">pago aplicado pendiente verificar </v>
          </cell>
          <cell r="O114" t="str">
            <v>FACTURA CANCELADA</v>
          </cell>
          <cell r="P114" t="str">
            <v>Finalizada</v>
          </cell>
        </row>
        <row r="115">
          <cell r="D115" t="str">
            <v>805028530_FEU77309</v>
          </cell>
          <cell r="E115">
            <v>44694</v>
          </cell>
          <cell r="F115">
            <v>2022</v>
          </cell>
          <cell r="I115">
            <v>338914</v>
          </cell>
          <cell r="K115">
            <v>338914</v>
          </cell>
          <cell r="M115">
            <v>0</v>
          </cell>
          <cell r="N115" t="str">
            <v xml:space="preserve">pago aplicado pendiente verificar </v>
          </cell>
          <cell r="O115" t="str">
            <v>FACTURA CANCELADA</v>
          </cell>
          <cell r="P115" t="str">
            <v>Finalizada</v>
          </cell>
        </row>
        <row r="116">
          <cell r="D116" t="str">
            <v>805028530_FEU77310</v>
          </cell>
          <cell r="E116">
            <v>44694</v>
          </cell>
          <cell r="F116">
            <v>2022</v>
          </cell>
          <cell r="I116">
            <v>291220</v>
          </cell>
          <cell r="K116">
            <v>291220</v>
          </cell>
          <cell r="M116">
            <v>0</v>
          </cell>
          <cell r="N116" t="str">
            <v xml:space="preserve">pago aplicado pendiente verificar </v>
          </cell>
          <cell r="O116" t="str">
            <v>FACTURA CANCELADA</v>
          </cell>
          <cell r="P116" t="str">
            <v>Finalizada</v>
          </cell>
        </row>
        <row r="117">
          <cell r="D117" t="str">
            <v>805028530_FEU85514</v>
          </cell>
          <cell r="E117">
            <v>44742</v>
          </cell>
          <cell r="F117">
            <v>2022</v>
          </cell>
          <cell r="I117">
            <v>172807</v>
          </cell>
          <cell r="K117">
            <v>172807</v>
          </cell>
          <cell r="M117">
            <v>0</v>
          </cell>
          <cell r="N117" t="str">
            <v xml:space="preserve">pago aplicado pendiente verificar </v>
          </cell>
          <cell r="O117" t="str">
            <v>FACTURA CANCELADA</v>
          </cell>
          <cell r="P117" t="str">
            <v>Finalizada</v>
          </cell>
        </row>
        <row r="118">
          <cell r="D118" t="str">
            <v>805028530_FEU88784</v>
          </cell>
          <cell r="E118">
            <v>44763</v>
          </cell>
          <cell r="F118">
            <v>2022</v>
          </cell>
          <cell r="I118">
            <v>194270</v>
          </cell>
          <cell r="K118">
            <v>194270</v>
          </cell>
          <cell r="M118">
            <v>0</v>
          </cell>
          <cell r="N118" t="str">
            <v xml:space="preserve">pago aplicado pendiente verificar </v>
          </cell>
          <cell r="O118" t="str">
            <v>FACTURA CANCELADA</v>
          </cell>
          <cell r="P118" t="str">
            <v>Finalizada</v>
          </cell>
        </row>
        <row r="119">
          <cell r="D119" t="str">
            <v>805028530_FEU91790</v>
          </cell>
          <cell r="E119">
            <v>44784</v>
          </cell>
          <cell r="F119">
            <v>2022</v>
          </cell>
          <cell r="I119">
            <v>502555</v>
          </cell>
          <cell r="M119">
            <v>502555</v>
          </cell>
          <cell r="O119" t="str">
            <v>FACTURA NO RADICADA</v>
          </cell>
          <cell r="P119" t="str">
            <v>N/A</v>
          </cell>
        </row>
        <row r="120">
          <cell r="D120" t="str">
            <v>805028530_FEU95641</v>
          </cell>
          <cell r="E120">
            <v>44880</v>
          </cell>
          <cell r="F120">
            <v>2022</v>
          </cell>
          <cell r="H120">
            <v>44912</v>
          </cell>
          <cell r="I120">
            <v>623695</v>
          </cell>
          <cell r="M120">
            <v>623695</v>
          </cell>
          <cell r="O120" t="str">
            <v>FACTURA CANCELADA</v>
          </cell>
          <cell r="P120" t="str">
            <v>Finalizada</v>
          </cell>
        </row>
        <row r="121">
          <cell r="D121" t="str">
            <v>805028530_FEU97158</v>
          </cell>
          <cell r="E121">
            <v>44926</v>
          </cell>
          <cell r="F121">
            <v>2022</v>
          </cell>
          <cell r="I121">
            <v>59957</v>
          </cell>
          <cell r="K121">
            <v>59957</v>
          </cell>
          <cell r="M121">
            <v>0</v>
          </cell>
          <cell r="O121" t="str">
            <v>FACTURA CANCELADA</v>
          </cell>
          <cell r="P121" t="str">
            <v>Finalizada</v>
          </cell>
        </row>
        <row r="122">
          <cell r="D122" t="str">
            <v>805028530_FEU100629</v>
          </cell>
          <cell r="E122">
            <v>45042</v>
          </cell>
          <cell r="F122">
            <v>2023</v>
          </cell>
          <cell r="I122">
            <v>1442370</v>
          </cell>
          <cell r="M122">
            <v>1442370</v>
          </cell>
          <cell r="O122" t="str">
            <v>FACTURA NO RADICADA</v>
          </cell>
          <cell r="P122" t="str">
            <v>N/A</v>
          </cell>
        </row>
        <row r="123">
          <cell r="D123" t="str">
            <v>805028530_FEU103780</v>
          </cell>
          <cell r="E123">
            <v>45146</v>
          </cell>
          <cell r="F123">
            <v>2023</v>
          </cell>
          <cell r="I123">
            <v>566961</v>
          </cell>
          <cell r="M123">
            <v>566961</v>
          </cell>
          <cell r="O123" t="str">
            <v>FACTURA NO RADICADA</v>
          </cell>
          <cell r="P123" t="str">
            <v>N/A</v>
          </cell>
        </row>
        <row r="124">
          <cell r="D124" t="str">
            <v>805028530_FEU104244</v>
          </cell>
          <cell r="E124">
            <v>45163</v>
          </cell>
          <cell r="F124">
            <v>2023</v>
          </cell>
          <cell r="I124">
            <v>1301783</v>
          </cell>
          <cell r="M124">
            <v>1301783</v>
          </cell>
          <cell r="O124" t="str">
            <v>FACTURA NO RADICADA</v>
          </cell>
          <cell r="P124" t="str">
            <v>N/A</v>
          </cell>
        </row>
        <row r="125">
          <cell r="D125" t="str">
            <v>805028530_FEU104981</v>
          </cell>
          <cell r="E125">
            <v>45195</v>
          </cell>
          <cell r="F125">
            <v>2023</v>
          </cell>
          <cell r="H125">
            <v>45427</v>
          </cell>
          <cell r="I125">
            <v>68556</v>
          </cell>
          <cell r="M125">
            <v>68556</v>
          </cell>
          <cell r="O125" t="str">
            <v>FACTURA PENDIENTE EN PROGRAMACION DE PAGO</v>
          </cell>
          <cell r="P125" t="str">
            <v>Finalizada</v>
          </cell>
        </row>
        <row r="126">
          <cell r="D126" t="str">
            <v>805028530_FEU106225</v>
          </cell>
          <cell r="E126">
            <v>45252</v>
          </cell>
          <cell r="F126">
            <v>2023</v>
          </cell>
          <cell r="H126">
            <v>45427</v>
          </cell>
          <cell r="I126">
            <v>292517</v>
          </cell>
          <cell r="M126">
            <v>292517</v>
          </cell>
          <cell r="O126" t="str">
            <v>FACTURA PENDIENTE EN PROGRAMACION DE PAGO</v>
          </cell>
          <cell r="P126" t="str">
            <v>Finalizada</v>
          </cell>
        </row>
        <row r="127">
          <cell r="D127" t="str">
            <v>805028530_FEU108387</v>
          </cell>
          <cell r="E127">
            <v>45316.90902777778</v>
          </cell>
          <cell r="F127">
            <v>2024</v>
          </cell>
          <cell r="H127">
            <v>45427</v>
          </cell>
          <cell r="I127">
            <v>284965</v>
          </cell>
          <cell r="M127">
            <v>284965</v>
          </cell>
          <cell r="O127" t="str">
            <v>FACTURA PENDIENTE EN PROGRAMACION DE PAGO</v>
          </cell>
          <cell r="P127" t="str">
            <v>Finalizada</v>
          </cell>
        </row>
        <row r="128">
          <cell r="D128" t="str">
            <v>805028530_FEU110886</v>
          </cell>
          <cell r="E128">
            <v>45399.27847222222</v>
          </cell>
          <cell r="F128">
            <v>2024</v>
          </cell>
          <cell r="I128">
            <v>87700</v>
          </cell>
          <cell r="K128">
            <v>87700</v>
          </cell>
          <cell r="M128">
            <v>0</v>
          </cell>
          <cell r="O128" t="str">
            <v>FACTURA CANCELADA</v>
          </cell>
          <cell r="P128" t="str">
            <v>Finalizada</v>
          </cell>
        </row>
        <row r="129">
          <cell r="D129" t="str">
            <v>805028530_FEU121372</v>
          </cell>
          <cell r="E129">
            <v>45462.293749999997</v>
          </cell>
          <cell r="F129">
            <v>2024</v>
          </cell>
          <cell r="H129">
            <v>45481</v>
          </cell>
          <cell r="I129">
            <v>734700</v>
          </cell>
          <cell r="M129">
            <v>734700</v>
          </cell>
          <cell r="O129" t="str">
            <v>FACTURA CANCELADA</v>
          </cell>
          <cell r="P129" t="str">
            <v>Finalizada</v>
          </cell>
        </row>
        <row r="130">
          <cell r="D130" t="str">
            <v>805028530_FEU123860</v>
          </cell>
          <cell r="E130">
            <v>45473.573611111111</v>
          </cell>
          <cell r="F130">
            <v>2024</v>
          </cell>
          <cell r="H130">
            <v>45481</v>
          </cell>
          <cell r="I130">
            <v>115200</v>
          </cell>
          <cell r="M130">
            <v>115200</v>
          </cell>
          <cell r="O130" t="str">
            <v>FACTURA PENDIENTE EN PROGRAMACION DE PAGO</v>
          </cell>
          <cell r="P130" t="str">
            <v>Finalizada</v>
          </cell>
        </row>
        <row r="131">
          <cell r="D131" t="str">
            <v>805028530_FEU126588</v>
          </cell>
          <cell r="E131">
            <v>45484.656944444447</v>
          </cell>
          <cell r="F131">
            <v>2024</v>
          </cell>
          <cell r="H131">
            <v>45510</v>
          </cell>
          <cell r="I131">
            <v>687840</v>
          </cell>
          <cell r="M131">
            <v>687840</v>
          </cell>
          <cell r="O131" t="str">
            <v>FACTURA EN PROCESO INTERNO</v>
          </cell>
          <cell r="P131" t="str">
            <v>Para auditoria de pertinencia</v>
          </cell>
        </row>
        <row r="132">
          <cell r="D132" t="str">
            <v>805028530_FEU128499</v>
          </cell>
          <cell r="E132">
            <v>45494.177777777775</v>
          </cell>
          <cell r="F132">
            <v>2024</v>
          </cell>
          <cell r="H132">
            <v>45510</v>
          </cell>
          <cell r="I132">
            <v>76800</v>
          </cell>
          <cell r="M132">
            <v>76800</v>
          </cell>
          <cell r="O132" t="str">
            <v>FACTURA PENDIENTE EN PROGRAMACION DE PAGO</v>
          </cell>
          <cell r="P132" t="str">
            <v>Finalizada</v>
          </cell>
        </row>
        <row r="133">
          <cell r="D133" t="str">
            <v>805028530_FEU129797</v>
          </cell>
          <cell r="E133">
            <v>45499.049305555556</v>
          </cell>
          <cell r="F133">
            <v>2024</v>
          </cell>
          <cell r="H133">
            <v>45510</v>
          </cell>
          <cell r="I133">
            <v>238840</v>
          </cell>
          <cell r="M133">
            <v>238840</v>
          </cell>
          <cell r="O133" t="str">
            <v>FACTURA PENDIENTE EN PROGRAMACION DE PAGO</v>
          </cell>
          <cell r="P133" t="str">
            <v>Finalizada</v>
          </cell>
        </row>
      </sheetData>
      <sheetData sheetId="4" refreshError="1"/>
      <sheetData sheetId="5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2.4842943287" createdVersion="5" refreshedVersion="5" minRefreshableVersion="3" recordCount="135">
  <cacheSource type="worksheet">
    <worksheetSource ref="A2:BC137" sheet="ESTADO DE CADA FACTURA"/>
  </cacheSource>
  <cacheFields count="55">
    <cacheField name="NIT" numFmtId="0">
      <sharedItems containsSemiMixedTypes="0" containsString="0" containsNumber="1" containsInteger="1" minValue="805028530" maxValue="805028530"/>
    </cacheField>
    <cacheField name="PRESTADOR" numFmtId="0">
      <sharedItems/>
    </cacheField>
    <cacheField name="FACTURA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17-06-01T00:00:00" maxDate="2024-09-27T02:42:00"/>
    </cacheField>
    <cacheField name="Fecha de radicación EPS " numFmtId="14">
      <sharedItems containsNonDate="0" containsDate="1" containsString="0" containsBlank="1" minDate="2018-05-04T00:00:00" maxDate="2024-10-10T00:00:00"/>
    </cacheField>
    <cacheField name="VIGENCIA" numFmtId="0">
      <sharedItems containsSemiMixedTypes="0" containsString="0" containsNumber="1" containsInteger="1" minValue="2017" maxValue="2024"/>
    </cacheField>
    <cacheField name="FECHA RADICADO" numFmtId="0">
      <sharedItems containsNonDate="0" containsString="0" containsBlank="1"/>
    </cacheField>
    <cacheField name="VALOR PRESENTADO" numFmtId="166">
      <sharedItems containsSemiMixedTypes="0" containsString="0" containsNumber="1" containsInteger="1" minValue="51300" maxValue="107110245"/>
    </cacheField>
    <cacheField name="GLOSA ACEPTADA" numFmtId="166">
      <sharedItems containsString="0" containsBlank="1" containsNumber="1" containsInteger="1" minValue="284816" maxValue="3915938"/>
    </cacheField>
    <cacheField name="PAGOS" numFmtId="166">
      <sharedItems containsString="0" containsBlank="1" containsNumber="1" containsInteger="1" minValue="51300" maxValue="103194307"/>
    </cacheField>
    <cacheField name="OTROS DCTOS" numFmtId="166">
      <sharedItems containsString="0" containsBlank="1" containsNumber="1" containsInteger="1" minValue="70012" maxValue="1361888"/>
    </cacheField>
    <cacheField name="SALDO IPS" numFmtId="0">
      <sharedItems containsSemiMixedTypes="0" containsString="0" containsNumber="1" containsInteger="1" minValue="0" maxValue="1442370"/>
    </cacheField>
    <cacheField name="OBS" numFmtId="0">
      <sharedItems containsBlank="1"/>
    </cacheField>
    <cacheField name="OBS2" numFmtId="0">
      <sharedItems containsBlank="1"/>
    </cacheField>
    <cacheField name="Estado de Factura EPS 16/11/2024" numFmtId="0">
      <sharedItems count="4">
        <s v="FACTURA NO RADICADA"/>
        <s v="FACTURA CANCELADA"/>
        <s v="GLOSA ACEPTADA POR LA IPS"/>
        <s v="FACTURA PENDIENTE EN PROGRAMACION DE PAGO"/>
      </sharedItems>
    </cacheField>
    <cacheField name="Boxalud" numFmtId="0">
      <sharedItems/>
    </cacheField>
    <cacheField name="Estado de Factura EPS Septiembre 17 " numFmtId="0">
      <sharedItems/>
    </cacheField>
    <cacheField name="Por pagar SAP" numFmtId="166">
      <sharedItems containsString="0" containsBlank="1" containsNumber="1" containsInteger="1" minValue="0" maxValue="238840"/>
    </cacheField>
    <cacheField name="P. abiertas doc" numFmtId="0">
      <sharedItems containsString="0" containsBlank="1" containsNumber="1" containsInteger="1" minValue="0" maxValue="1222530820"/>
    </cacheField>
    <cacheField name="Covid-19" numFmtId="0">
      <sharedItems containsString="0" containsBlank="1" containsNumber="1" containsInteger="1" minValue="0" maxValue="0"/>
    </cacheField>
    <cacheField name="Validación covid-19" numFmtId="0">
      <sharedItems containsString="0" containsBlank="1" containsNumber="1" containsInteger="1" minValue="0" maxValue="0"/>
    </cacheField>
    <cacheField name="Valor cancelado " numFmtId="0">
      <sharedItems containsString="0" containsBlank="1" containsNumber="1" containsInteger="1" minValue="0" maxValue="687840"/>
    </cacheField>
    <cacheField name="Valor devuelto " numFmtId="0">
      <sharedItems containsString="0" containsBlank="1" containsNumber="1" containsInteger="1" minValue="0" maxValue="0"/>
    </cacheField>
    <cacheField name="Valor no radicado" numFmtId="0">
      <sharedItems containsString="0" containsBlank="1" containsNumber="1" containsInteger="1" minValue="0" maxValue="1442370"/>
    </cacheField>
    <cacheField name="Valor aceptado IPS " numFmtId="0">
      <sharedItems containsString="0" containsBlank="1" containsNumber="1" containsInteger="1" minValue="0" maxValue="251929"/>
    </cacheField>
    <cacheField name="Valor extemporaneo" numFmtId="0">
      <sharedItems containsString="0" containsBlank="1" containsNumber="1" containsInteger="1" minValue="0" maxValue="0"/>
    </cacheField>
    <cacheField name="Valor glosa por contestar " numFmtId="0">
      <sharedItems containsString="0" containsBlank="1" containsNumber="1" containsInteger="1" minValue="0" maxValue="0"/>
    </cacheField>
    <cacheField name="Valor pendiente de pago " numFmtId="0">
      <sharedItems containsString="0" containsBlank="1" containsNumber="1" containsInteger="1" minValue="0" maxValue="284965"/>
    </cacheField>
    <cacheField name="Valor proceso interno" numFmtId="0">
      <sharedItems containsString="0" containsBlank="1" containsNumber="1" containsInteger="1" minValue="0" maxValue="0"/>
    </cacheField>
    <cacheField name="Valor Covid-19" numFmtId="0">
      <sharedItems containsString="0" containsBlank="1" containsNumber="1" containsInteger="1" minValue="0" maxValue="0"/>
    </cacheField>
    <cacheField name="Valor Total Bruto" numFmtId="166">
      <sharedItems containsSemiMixedTypes="0" containsString="0" containsNumber="1" containsInteger="1" minValue="0" maxValue="23889798"/>
    </cacheField>
    <cacheField name="Valor Radicado" numFmtId="166">
      <sharedItems containsSemiMixedTypes="0" containsString="0" containsNumber="1" containsInteger="1" minValue="0" maxValue="23889798"/>
    </cacheField>
    <cacheField name="Valor Glosa Aceptada" numFmtId="166">
      <sharedItems containsSemiMixedTypes="0" containsString="0" containsNumber="1" containsInteger="1" minValue="0" maxValue="1361888"/>
    </cacheField>
    <cacheField name="Valor Nota Credito" numFmtId="166">
      <sharedItems containsSemiMixedTypes="0" containsString="0" containsNumber="1" containsInteger="1" minValue="0" maxValue="0"/>
    </cacheField>
    <cacheField name="Valor Devolucion" numFmtId="166">
      <sharedItems containsSemiMixedTypes="0" containsString="0" containsNumber="1" containsInteger="1" minValue="0" maxValue="0"/>
    </cacheField>
    <cacheField name="Valor Glosa Pendiente" numFmtId="166">
      <sharedItems containsSemiMixedTypes="0" containsString="0" containsNumber="1" containsInteger="1" minValue="0" maxValue="0"/>
    </cacheField>
    <cacheField name="Observación objeccion " numFmtId="0">
      <sharedItems containsNonDate="0" containsString="0" containsBlank="1"/>
    </cacheField>
    <cacheField name="Tipificación objección " numFmtId="0">
      <sharedItems containsNonDate="0" containsString="0" containsBlank="1"/>
    </cacheField>
    <cacheField name="Tipo servicio" numFmtId="0">
      <sharedItems containsNonDate="0" containsString="0" containsBlank="1"/>
    </cacheField>
    <cacheField name="Ambito " numFmtId="0">
      <sharedItems containsNonDate="0" containsString="0" containsBlank="1"/>
    </cacheField>
    <cacheField name="Valor Pagar" numFmtId="166">
      <sharedItems containsSemiMixedTypes="0" containsString="0" containsNumber="1" containsInteger="1" minValue="0" maxValue="23604982"/>
    </cacheField>
    <cacheField name="Valor compensacion SAP " numFmtId="166">
      <sharedItems containsString="0" containsBlank="1" containsNumber="1" containsInteger="1" minValue="51300" maxValue="23434767"/>
    </cacheField>
    <cacheField name="Retención " numFmtId="0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1481823" maxValue="4800057243"/>
    </cacheField>
    <cacheField name="Observación pago" numFmtId="0">
      <sharedItems containsBlank="1"/>
    </cacheField>
    <cacheField name="Fecha de compensacion " numFmtId="0">
      <sharedItems containsDate="1" containsBlank="1" containsMixedTypes="1" minDate="2018-07-31T00:00:00" maxDate="2024-02-20T00:00:00"/>
    </cacheField>
    <cacheField name="Valor TF" numFmtId="0">
      <sharedItems containsString="0" containsBlank="1" containsNumber="1" containsInteger="1" minValue="487874" maxValue="117446706"/>
    </cacheField>
    <cacheField name="Valor compensacion SAP 2" numFmtId="166">
      <sharedItems containsSemiMixedTypes="0" containsString="0" containsNumber="1" containsInteger="1" minValue="0" maxValue="710400"/>
    </cacheField>
    <cacheField name="Retención 2" numFmtId="0">
      <sharedItems containsString="0" containsBlank="1" containsNumber="1" containsInteger="1" minValue="0" maxValue="0"/>
    </cacheField>
    <cacheField name="Doc compensacion SAP2" numFmtId="0">
      <sharedItems containsString="0" containsBlank="1" containsNumber="1" containsInteger="1" minValue="4800052341" maxValue="4800056006"/>
    </cacheField>
    <cacheField name="Observación pago2" numFmtId="0">
      <sharedItems containsBlank="1"/>
    </cacheField>
    <cacheField name="Fecha de compensacion 2" numFmtId="0">
      <sharedItems containsBlank="1"/>
    </cacheField>
    <cacheField name="Valor TF2" numFmtId="0">
      <sharedItems containsString="0" containsBlank="1" containsNumber="1" containsInteger="1" minValue="4003523" maxValue="30443224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5">
  <r>
    <n v="805028530"/>
    <s v="HOSP ISAIAS DUARTE CANCINO E.S.E"/>
    <s v="UR0003657"/>
    <s v="805028530_UR0003657"/>
    <d v="2017-06-01T00:00:00"/>
    <m/>
    <n v="2017"/>
    <m/>
    <n v="3605373"/>
    <m/>
    <n v="3172587"/>
    <n v="432786"/>
    <n v="0"/>
    <s v="Acep Dev."/>
    <m/>
    <x v="0"/>
    <s v="N/A"/>
    <e v="#N/A"/>
    <m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n v="0"/>
    <m/>
    <m/>
    <m/>
    <m/>
    <m/>
    <d v="2024-10-31T00:00:00"/>
  </r>
  <r>
    <n v="805028530"/>
    <s v="HOSP ISAIAS DUARTE CANCINO E.S.E"/>
    <s v="FU10016873"/>
    <s v="805028530_FU10016873"/>
    <d v="2018-03-23T00:00:00"/>
    <d v="2018-05-04T00:00:00"/>
    <n v="2018"/>
    <m/>
    <n v="181859"/>
    <m/>
    <n v="181859"/>
    <m/>
    <n v="0"/>
    <m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81859"/>
    <n v="181859"/>
    <n v="0"/>
    <n v="0"/>
    <n v="0"/>
    <n v="0"/>
    <m/>
    <m/>
    <m/>
    <m/>
    <n v="181859"/>
    <n v="181859"/>
    <n v="0"/>
    <n v="4800028818"/>
    <s v="REASIGNACION EMBARGO HOSPITAL ISAIAS DUARTE CANCIN"/>
    <d v="2018-07-31T00:00:00"/>
    <n v="3907272"/>
    <n v="0"/>
    <m/>
    <m/>
    <m/>
    <m/>
    <m/>
    <d v="2024-10-31T00:00:00"/>
  </r>
  <r>
    <n v="805028530"/>
    <s v="HOSP ISAIAS DUARTE CANCINO E.S.E"/>
    <s v="FU10017302"/>
    <s v="805028530_FU10017302"/>
    <d v="2018-03-26T00:00:00"/>
    <d v="2018-05-04T00:00:00"/>
    <n v="2018"/>
    <m/>
    <n v="53100"/>
    <m/>
    <n v="53100"/>
    <m/>
    <n v="0"/>
    <m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3100"/>
    <n v="53100"/>
    <n v="0"/>
    <n v="0"/>
    <n v="0"/>
    <n v="0"/>
    <m/>
    <m/>
    <m/>
    <m/>
    <n v="53100"/>
    <n v="53100"/>
    <n v="0"/>
    <n v="4800028818"/>
    <s v="REASIGNACION EMBARGO HOSPITAL ISAIAS DUARTE CANCIN"/>
    <d v="2018-07-31T00:00:00"/>
    <n v="3907272"/>
    <n v="0"/>
    <m/>
    <m/>
    <m/>
    <m/>
    <m/>
    <d v="2024-10-31T00:00:00"/>
  </r>
  <r>
    <n v="805028530"/>
    <s v="HOSP ISAIAS DUARTE CANCINO E.S.E"/>
    <s v="FU10018813"/>
    <s v="805028530_FU10018813"/>
    <d v="2018-04-03T00:00:00"/>
    <d v="2018-05-04T00:00:00"/>
    <n v="2018"/>
    <m/>
    <n v="52900"/>
    <m/>
    <n v="52900"/>
    <m/>
    <n v="0"/>
    <m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2900"/>
    <n v="52900"/>
    <n v="0"/>
    <n v="0"/>
    <n v="0"/>
    <n v="0"/>
    <m/>
    <m/>
    <m/>
    <m/>
    <n v="52900"/>
    <n v="52900"/>
    <n v="0"/>
    <n v="4800028818"/>
    <s v="REASIGNACION EMBARGO HOSPITAL ISAIAS DUARTE CANCIN"/>
    <d v="2018-07-31T00:00:00"/>
    <n v="3907272"/>
    <n v="0"/>
    <m/>
    <m/>
    <m/>
    <m/>
    <m/>
    <d v="2024-10-31T00:00:00"/>
  </r>
  <r>
    <n v="805028530"/>
    <s v="HOSP ISAIAS DUARTE CANCINO E.S.E"/>
    <s v="FU10021479"/>
    <s v="805028530_FU10021479"/>
    <d v="2018-04-15T00:00:00"/>
    <d v="2018-05-04T00:00:00"/>
    <n v="2018"/>
    <m/>
    <n v="481000"/>
    <m/>
    <n v="481000"/>
    <m/>
    <n v="0"/>
    <m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481000"/>
    <n v="481000"/>
    <n v="0"/>
    <n v="0"/>
    <n v="0"/>
    <n v="0"/>
    <m/>
    <m/>
    <m/>
    <m/>
    <n v="481000"/>
    <n v="481000"/>
    <n v="0"/>
    <n v="4800028818"/>
    <s v="REASIGNACION EMBARGO HOSPITAL ISAIAS DUARTE CANCIN"/>
    <d v="2018-07-31T00:00:00"/>
    <n v="3907272"/>
    <n v="0"/>
    <m/>
    <m/>
    <m/>
    <m/>
    <m/>
    <d v="2024-10-31T00:00:00"/>
  </r>
  <r>
    <n v="805028530"/>
    <s v="HOSP ISAIAS DUARTE CANCINO E.S.E"/>
    <s v="FU10024372"/>
    <s v="805028530_FU10024372"/>
    <d v="2018-04-26T00:00:00"/>
    <d v="2018-05-04T00:00:00"/>
    <n v="2018"/>
    <m/>
    <n v="423899"/>
    <m/>
    <n v="423899"/>
    <m/>
    <n v="0"/>
    <m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423899"/>
    <n v="423899"/>
    <n v="0"/>
    <n v="0"/>
    <n v="0"/>
    <n v="0"/>
    <m/>
    <m/>
    <m/>
    <m/>
    <n v="423899"/>
    <n v="423899"/>
    <n v="0"/>
    <n v="4800028818"/>
    <s v="REASIGNACION EMBARGO HOSPITAL ISAIAS DUARTE CANCIN"/>
    <d v="2018-07-31T00:00:00"/>
    <n v="3907272"/>
    <n v="0"/>
    <m/>
    <m/>
    <m/>
    <m/>
    <m/>
    <d v="2024-10-31T00:00:00"/>
  </r>
  <r>
    <n v="805028530"/>
    <s v="HOSP ISAIAS DUARTE CANCINO E.S.E"/>
    <s v="FU10043635"/>
    <s v="805028530_FU10043635"/>
    <d v="2018-07-26T00:00:00"/>
    <d v="2018-08-03T00:00:00"/>
    <n v="2018"/>
    <m/>
    <n v="64300"/>
    <m/>
    <n v="64300"/>
    <m/>
    <n v="0"/>
    <s v="Pago. Deposito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4300"/>
    <n v="64300"/>
    <n v="0"/>
    <n v="0"/>
    <n v="0"/>
    <n v="0"/>
    <m/>
    <m/>
    <m/>
    <m/>
    <n v="64300"/>
    <n v="64300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074708"/>
    <s v="805028530_FU10074708"/>
    <d v="2018-11-28T00:00:00"/>
    <d v="2019-01-09T00:00:00"/>
    <n v="2018"/>
    <m/>
    <n v="206159"/>
    <m/>
    <n v="206159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06159"/>
    <n v="206159"/>
    <n v="0"/>
    <n v="0"/>
    <n v="0"/>
    <n v="0"/>
    <m/>
    <m/>
    <m/>
    <m/>
    <n v="206159"/>
    <n v="206159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075576"/>
    <s v="805028530_FU10075576"/>
    <d v="2018-11-29T00:00:00"/>
    <d v="2019-01-09T00:00:00"/>
    <n v="2018"/>
    <m/>
    <n v="64700"/>
    <m/>
    <n v="647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4700"/>
    <n v="64700"/>
    <n v="0"/>
    <n v="0"/>
    <n v="0"/>
    <n v="0"/>
    <m/>
    <m/>
    <m/>
    <m/>
    <n v="64700"/>
    <n v="64700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084247"/>
    <s v="805028530_FU10084247"/>
    <d v="2018-12-31T00:00:00"/>
    <d v="2019-01-09T00:00:00"/>
    <n v="2018"/>
    <m/>
    <n v="649877"/>
    <m/>
    <n v="649877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49877"/>
    <n v="649877"/>
    <n v="0"/>
    <n v="0"/>
    <n v="0"/>
    <n v="0"/>
    <m/>
    <m/>
    <m/>
    <m/>
    <n v="649877"/>
    <n v="649877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084757"/>
    <s v="805028530_FU10084757"/>
    <d v="2019-01-03T00:00:00"/>
    <d v="2019-02-06T00:00:00"/>
    <n v="2019"/>
    <m/>
    <n v="200799"/>
    <m/>
    <n v="200799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00799"/>
    <n v="200799"/>
    <n v="0"/>
    <n v="0"/>
    <n v="0"/>
    <n v="0"/>
    <m/>
    <m/>
    <m/>
    <m/>
    <n v="200799"/>
    <n v="200799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090366"/>
    <s v="805028530_FU10090366"/>
    <d v="2019-01-24T00:00:00"/>
    <d v="2019-02-06T00:00:00"/>
    <n v="2019"/>
    <m/>
    <n v="52400"/>
    <m/>
    <n v="524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2400"/>
    <n v="52400"/>
    <n v="0"/>
    <n v="0"/>
    <n v="0"/>
    <n v="0"/>
    <m/>
    <m/>
    <m/>
    <m/>
    <n v="52400"/>
    <n v="52400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092418"/>
    <s v="805028530_FU10092418"/>
    <d v="2019-01-30T00:00:00"/>
    <d v="2019-02-06T00:00:00"/>
    <n v="2019"/>
    <m/>
    <n v="1075793"/>
    <m/>
    <n v="1075793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075793"/>
    <n v="1075793"/>
    <n v="0"/>
    <n v="0"/>
    <n v="0"/>
    <n v="0"/>
    <m/>
    <m/>
    <m/>
    <m/>
    <n v="1075793"/>
    <n v="1075793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103549"/>
    <s v="805028530_FU10103549"/>
    <d v="2019-03-03T00:00:00"/>
    <d v="2019-04-09T00:00:00"/>
    <n v="2019"/>
    <m/>
    <n v="254714"/>
    <m/>
    <n v="254714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54714"/>
    <n v="254714"/>
    <n v="0"/>
    <n v="0"/>
    <n v="0"/>
    <n v="0"/>
    <m/>
    <m/>
    <m/>
    <m/>
    <n v="254714"/>
    <n v="254714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111268"/>
    <s v="805028530_FU10111268"/>
    <d v="2019-03-27T00:00:00"/>
    <d v="2019-04-09T00:00:00"/>
    <n v="2019"/>
    <m/>
    <n v="52400"/>
    <m/>
    <n v="524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2400"/>
    <n v="52400"/>
    <n v="0"/>
    <n v="0"/>
    <n v="0"/>
    <n v="0"/>
    <m/>
    <m/>
    <m/>
    <m/>
    <n v="52400"/>
    <n v="52400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111882"/>
    <s v="805028530_FU10111882"/>
    <d v="2019-03-29T00:00:00"/>
    <d v="2019-04-09T00:00:00"/>
    <n v="2019"/>
    <m/>
    <n v="248949"/>
    <m/>
    <n v="248949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48949"/>
    <n v="248949"/>
    <n v="0"/>
    <n v="0"/>
    <n v="0"/>
    <n v="0"/>
    <m/>
    <m/>
    <m/>
    <m/>
    <n v="248949"/>
    <n v="248949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112426"/>
    <s v="805028530_FU10112426"/>
    <d v="2019-04-01T00:00:00"/>
    <d v="2019-05-10T00:00:00"/>
    <n v="2019"/>
    <m/>
    <n v="506456"/>
    <m/>
    <n v="506456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06456"/>
    <n v="506456"/>
    <n v="0"/>
    <n v="0"/>
    <n v="0"/>
    <n v="0"/>
    <m/>
    <m/>
    <m/>
    <m/>
    <n v="506456"/>
    <n v="506456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118320"/>
    <s v="805028530_FU10118320"/>
    <d v="2019-04-17T00:00:00"/>
    <d v="2019-05-10T00:00:00"/>
    <n v="2019"/>
    <m/>
    <n v="73300"/>
    <m/>
    <n v="733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73300"/>
    <n v="73300"/>
    <n v="0"/>
    <n v="0"/>
    <n v="0"/>
    <n v="0"/>
    <m/>
    <m/>
    <m/>
    <m/>
    <n v="73300"/>
    <n v="73300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118358"/>
    <s v="805028530_FU10118358"/>
    <d v="2019-04-18T00:00:00"/>
    <d v="2019-05-10T00:00:00"/>
    <n v="2019"/>
    <m/>
    <n v="102100"/>
    <m/>
    <n v="1021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02100"/>
    <n v="102100"/>
    <n v="0"/>
    <n v="0"/>
    <n v="0"/>
    <n v="0"/>
    <m/>
    <m/>
    <m/>
    <m/>
    <n v="102100"/>
    <n v="102100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118439"/>
    <s v="805028530_FU10118439"/>
    <d v="2019-04-21T00:00:00"/>
    <d v="2019-05-10T00:00:00"/>
    <n v="2019"/>
    <m/>
    <n v="165314"/>
    <m/>
    <n v="165314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65314"/>
    <n v="165314"/>
    <n v="0"/>
    <n v="0"/>
    <n v="0"/>
    <n v="0"/>
    <m/>
    <m/>
    <m/>
    <m/>
    <n v="165314"/>
    <n v="165314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121044"/>
    <s v="805028530_FU10121044"/>
    <d v="2019-04-28T00:00:00"/>
    <d v="2019-05-10T00:00:00"/>
    <n v="2019"/>
    <m/>
    <n v="450309"/>
    <m/>
    <n v="450309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450309"/>
    <n v="450309"/>
    <n v="0"/>
    <n v="0"/>
    <n v="0"/>
    <n v="0"/>
    <m/>
    <m/>
    <m/>
    <m/>
    <n v="450309"/>
    <n v="450309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121064"/>
    <s v="805028530_FU10121064"/>
    <d v="2019-04-28T00:00:00"/>
    <d v="2019-05-10T00:00:00"/>
    <n v="2019"/>
    <m/>
    <n v="1107603"/>
    <m/>
    <n v="1107603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107603"/>
    <n v="1107603"/>
    <n v="0"/>
    <n v="0"/>
    <n v="0"/>
    <n v="0"/>
    <m/>
    <m/>
    <m/>
    <m/>
    <n v="1107603"/>
    <n v="1107603"/>
    <n v="0"/>
    <n v="4800032769"/>
    <s v="REASIG. HOSP/ISAIAS DUARTE CANCINO A BCO. AGRARIO"/>
    <d v="2019-06-21T00:00:00"/>
    <n v="5275173"/>
    <n v="0"/>
    <m/>
    <m/>
    <m/>
    <m/>
    <m/>
    <d v="2024-10-31T00:00:00"/>
  </r>
  <r>
    <n v="805028530"/>
    <s v="HOSP ISAIAS DUARTE CANCINO E.S.E"/>
    <s v="FU10126766"/>
    <s v="805028530_FU10126766"/>
    <d v="2019-05-15T00:00:00"/>
    <d v="2019-06-07T00:00:00"/>
    <n v="2019"/>
    <m/>
    <n v="674818"/>
    <m/>
    <n v="674818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74818"/>
    <n v="674818"/>
    <n v="0"/>
    <n v="0"/>
    <n v="0"/>
    <n v="0"/>
    <m/>
    <m/>
    <m/>
    <m/>
    <n v="674818"/>
    <n v="674818"/>
    <n v="0"/>
    <n v="4800033725"/>
    <s v="REASIG. HOSP.ISAIAS DUARTE A B.AGRARIO"/>
    <d v="2019-08-27T00:00:00"/>
    <n v="2987503"/>
    <n v="0"/>
    <m/>
    <m/>
    <m/>
    <m/>
    <m/>
    <d v="2024-10-31T00:00:00"/>
  </r>
  <r>
    <n v="805028530"/>
    <s v="HOSP ISAIAS DUARTE CANCINO E.S.E"/>
    <s v="FU10128032"/>
    <s v="805028530_FU10128032"/>
    <d v="2019-05-18T00:00:00"/>
    <d v="2019-06-07T00:00:00"/>
    <n v="2019"/>
    <m/>
    <n v="63200"/>
    <m/>
    <n v="632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3200"/>
    <n v="63200"/>
    <n v="0"/>
    <n v="0"/>
    <n v="0"/>
    <n v="0"/>
    <m/>
    <m/>
    <m/>
    <m/>
    <n v="63200"/>
    <n v="63200"/>
    <n v="0"/>
    <n v="4800033725"/>
    <s v="REASIG. HOSP.ISAIAS DUARTE A B.AGRARIO"/>
    <d v="2019-08-27T00:00:00"/>
    <n v="2987503"/>
    <n v="0"/>
    <m/>
    <m/>
    <m/>
    <m/>
    <m/>
    <d v="2024-10-31T00:00:00"/>
  </r>
  <r>
    <n v="805028530"/>
    <s v="HOSP ISAIAS DUARTE CANCINO E.S.E"/>
    <s v="FU10129954"/>
    <s v="805028530_FU10129954"/>
    <d v="2019-05-23T00:00:00"/>
    <d v="2019-06-07T00:00:00"/>
    <n v="2019"/>
    <m/>
    <n v="52400"/>
    <m/>
    <n v="524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2400"/>
    <n v="52400"/>
    <n v="0"/>
    <n v="0"/>
    <n v="0"/>
    <n v="0"/>
    <m/>
    <m/>
    <m/>
    <m/>
    <n v="52400"/>
    <n v="52400"/>
    <n v="0"/>
    <n v="4800033725"/>
    <s v="REASIG. HOSP.ISAIAS DUARTE A B.AGRARIO"/>
    <d v="2019-08-27T00:00:00"/>
    <n v="2987503"/>
    <n v="0"/>
    <m/>
    <m/>
    <m/>
    <m/>
    <m/>
    <d v="2024-10-31T00:00:00"/>
  </r>
  <r>
    <n v="805028530"/>
    <s v="HOSP ISAIAS DUARTE CANCINO E.S.E"/>
    <s v="FU10130497"/>
    <s v="805028530_FU10130497"/>
    <d v="2019-05-25T00:00:00"/>
    <d v="2019-06-07T00:00:00"/>
    <n v="2019"/>
    <m/>
    <n v="581075"/>
    <m/>
    <n v="581075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81075"/>
    <n v="581075"/>
    <n v="0"/>
    <n v="0"/>
    <n v="0"/>
    <n v="0"/>
    <m/>
    <m/>
    <m/>
    <m/>
    <n v="581075"/>
    <n v="581075"/>
    <n v="0"/>
    <n v="4800033725"/>
    <s v="REASIG. HOSP.ISAIAS DUARTE A B.AGRARIO"/>
    <d v="2019-08-27T00:00:00"/>
    <n v="2987503"/>
    <n v="0"/>
    <m/>
    <m/>
    <m/>
    <m/>
    <m/>
    <d v="2024-10-31T00:00:00"/>
  </r>
  <r>
    <n v="805028530"/>
    <s v="HOSP ISAIAS DUARTE CANCINO E.S.E"/>
    <s v="FU10130509"/>
    <s v="805028530_FU10130509"/>
    <d v="2019-05-26T00:00:00"/>
    <d v="2019-06-07T00:00:00"/>
    <n v="2019"/>
    <m/>
    <n v="61300"/>
    <m/>
    <n v="613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1300"/>
    <n v="61300"/>
    <n v="0"/>
    <n v="0"/>
    <n v="0"/>
    <n v="0"/>
    <m/>
    <m/>
    <m/>
    <m/>
    <n v="61300"/>
    <n v="61300"/>
    <n v="0"/>
    <n v="4800033725"/>
    <s v="REASIG. HOSP.ISAIAS DUARTE A B.AGRARIO"/>
    <d v="2019-08-27T00:00:00"/>
    <n v="2987503"/>
    <n v="0"/>
    <m/>
    <m/>
    <m/>
    <m/>
    <m/>
    <d v="2024-10-31T00:00:00"/>
  </r>
  <r>
    <n v="805028530"/>
    <s v="HOSP ISAIAS DUARTE CANCINO E.S.E"/>
    <s v="FU10131853"/>
    <s v="805028530_FU10131853"/>
    <d v="2019-05-29T00:00:00"/>
    <d v="2019-06-21T00:00:00"/>
    <n v="2019"/>
    <m/>
    <n v="114345"/>
    <m/>
    <n v="114345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14345"/>
    <n v="114345"/>
    <n v="0"/>
    <n v="0"/>
    <n v="0"/>
    <n v="0"/>
    <m/>
    <m/>
    <m/>
    <m/>
    <n v="114345"/>
    <n v="114345"/>
    <n v="0"/>
    <n v="4800037634"/>
    <s v="REASIG HOSP.ISAIAS DUARTE AL B.AGRARIO"/>
    <d v="2020-04-28T00:00:00"/>
    <n v="487874"/>
    <n v="0"/>
    <m/>
    <m/>
    <m/>
    <m/>
    <m/>
    <d v="2024-10-31T00:00:00"/>
  </r>
  <r>
    <n v="805028530"/>
    <s v="HOSP ISAIAS DUARTE CANCINO E.S.E"/>
    <s v="FU10134649"/>
    <s v="805028530_FU10134649"/>
    <d v="2019-06-08T00:00:00"/>
    <d v="2019-07-08T00:00:00"/>
    <n v="2019"/>
    <m/>
    <n v="131543"/>
    <m/>
    <n v="131543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31543"/>
    <n v="131543"/>
    <n v="0"/>
    <n v="0"/>
    <n v="0"/>
    <n v="0"/>
    <m/>
    <m/>
    <m/>
    <m/>
    <n v="131543"/>
    <n v="131543"/>
    <n v="0"/>
    <n v="4800033725"/>
    <s v="REASIG. HOSP.ISAIAS DUARTE A B.AGRARIO"/>
    <d v="2019-08-27T00:00:00"/>
    <n v="2987503"/>
    <n v="0"/>
    <m/>
    <m/>
    <m/>
    <m/>
    <m/>
    <d v="2024-10-31T00:00:00"/>
  </r>
  <r>
    <n v="805028530"/>
    <s v="HOSP ISAIAS DUARTE CANCINO E.S.E"/>
    <s v="FU10137437"/>
    <s v="805028530_FU10137437"/>
    <d v="2019-06-15T00:00:00"/>
    <d v="2019-07-08T00:00:00"/>
    <n v="2019"/>
    <m/>
    <n v="460388"/>
    <m/>
    <n v="460388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460388"/>
    <n v="460388"/>
    <n v="0"/>
    <n v="0"/>
    <n v="0"/>
    <n v="0"/>
    <m/>
    <m/>
    <m/>
    <m/>
    <n v="460388"/>
    <n v="460388"/>
    <n v="0"/>
    <n v="4800033725"/>
    <s v="REASIG. HOSP.ISAIAS DUARTE A B.AGRARIO"/>
    <d v="2019-08-27T00:00:00"/>
    <n v="2987503"/>
    <n v="0"/>
    <m/>
    <m/>
    <m/>
    <m/>
    <m/>
    <d v="2024-10-31T00:00:00"/>
  </r>
  <r>
    <n v="805028530"/>
    <s v="HOSP ISAIAS DUARTE CANCINO E.S.E"/>
    <s v="FU10138616"/>
    <s v="805028530_FU10138616"/>
    <d v="2019-06-19T00:00:00"/>
    <d v="2019-07-08T00:00:00"/>
    <n v="2019"/>
    <m/>
    <n v="165700"/>
    <m/>
    <n v="1657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65700"/>
    <n v="165700"/>
    <n v="0"/>
    <n v="0"/>
    <n v="0"/>
    <n v="0"/>
    <m/>
    <m/>
    <m/>
    <m/>
    <n v="165700"/>
    <n v="165700"/>
    <n v="0"/>
    <n v="4800033725"/>
    <s v="REASIG. HOSP.ISAIAS DUARTE A B.AGRARIO"/>
    <d v="2019-08-27T00:00:00"/>
    <n v="2987503"/>
    <n v="0"/>
    <m/>
    <m/>
    <m/>
    <m/>
    <m/>
    <d v="2024-10-31T00:00:00"/>
  </r>
  <r>
    <n v="805028530"/>
    <s v="HOSP ISAIAS DUARTE CANCINO E.S.E"/>
    <s v="FU10139422"/>
    <s v="805028530_FU10139422"/>
    <d v="2019-06-20T00:00:00"/>
    <d v="2019-07-08T00:00:00"/>
    <n v="2019"/>
    <m/>
    <n v="105700"/>
    <m/>
    <n v="1057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05700"/>
    <n v="105700"/>
    <n v="0"/>
    <n v="0"/>
    <n v="0"/>
    <n v="0"/>
    <m/>
    <m/>
    <m/>
    <m/>
    <n v="105700"/>
    <n v="105700"/>
    <n v="0"/>
    <n v="4800033725"/>
    <s v="REASIG. HOSP.ISAIAS DUARTE A B.AGRARIO"/>
    <d v="2019-08-27T00:00:00"/>
    <n v="2987503"/>
    <n v="0"/>
    <m/>
    <m/>
    <m/>
    <m/>
    <m/>
    <d v="2024-10-31T00:00:00"/>
  </r>
  <r>
    <n v="805028530"/>
    <s v="HOSP ISAIAS DUARTE CANCINO E.S.E"/>
    <s v="FU10139920"/>
    <s v="805028530_FU10139920"/>
    <d v="2019-06-22T00:00:00"/>
    <d v="2019-07-08T00:00:00"/>
    <n v="2019"/>
    <m/>
    <n v="68359"/>
    <m/>
    <n v="68359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8359"/>
    <n v="68359"/>
    <n v="0"/>
    <n v="0"/>
    <n v="0"/>
    <n v="0"/>
    <m/>
    <m/>
    <m/>
    <m/>
    <n v="68359"/>
    <n v="68359"/>
    <n v="0"/>
    <n v="4800033725"/>
    <s v="REASIG. HOSP.ISAIAS DUARTE A B.AGRARIO"/>
    <d v="2019-08-27T00:00:00"/>
    <n v="2987503"/>
    <n v="0"/>
    <m/>
    <m/>
    <m/>
    <m/>
    <m/>
    <d v="2024-10-31T00:00:00"/>
  </r>
  <r>
    <n v="805028530"/>
    <s v="HOSP ISAIAS DUARTE CANCINO E.S.E"/>
    <s v="FU10141102"/>
    <s v="805028530_FU10141102"/>
    <d v="2019-06-26T00:00:00"/>
    <d v="2019-07-08T00:00:00"/>
    <n v="2019"/>
    <m/>
    <n v="558618"/>
    <m/>
    <n v="558618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58618"/>
    <n v="558618"/>
    <n v="0"/>
    <n v="0"/>
    <n v="0"/>
    <n v="0"/>
    <m/>
    <m/>
    <m/>
    <m/>
    <n v="558618"/>
    <n v="558618"/>
    <n v="0"/>
    <n v="4800033725"/>
    <s v="REASIG. HOSP.ISAIAS DUARTE A B.AGRARIO"/>
    <d v="2019-08-27T00:00:00"/>
    <n v="2987503"/>
    <n v="0"/>
    <m/>
    <m/>
    <m/>
    <m/>
    <m/>
    <d v="2024-10-31T00:00:00"/>
  </r>
  <r>
    <n v="805028530"/>
    <s v="HOSP ISAIAS DUARTE CANCINO E.S.E"/>
    <s v="FU10142739"/>
    <s v="805028530_FU10142739"/>
    <d v="2019-07-02T00:00:00"/>
    <d v="2019-07-08T00:00:00"/>
    <n v="2019"/>
    <m/>
    <n v="64402"/>
    <m/>
    <n v="64402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4402"/>
    <n v="64402"/>
    <n v="0"/>
    <n v="0"/>
    <n v="0"/>
    <n v="0"/>
    <m/>
    <m/>
    <m/>
    <m/>
    <n v="64402"/>
    <n v="64402"/>
    <n v="0"/>
    <n v="4800033725"/>
    <s v="REASIG. HOSP.ISAIAS DUARTE A B.AGRARIO"/>
    <d v="2019-08-27T00:00:00"/>
    <n v="2987503"/>
    <n v="0"/>
    <m/>
    <m/>
    <m/>
    <m/>
    <m/>
    <d v="2024-10-31T00:00:00"/>
  </r>
  <r>
    <n v="805028530"/>
    <s v="HOSP ISAIAS DUARTE CANCINO E.S.E"/>
    <s v="FU10144822"/>
    <s v="805028530_FU10144822"/>
    <d v="2019-07-08T00:00:00"/>
    <d v="2019-08-09T00:00:00"/>
    <n v="2019"/>
    <m/>
    <n v="380934"/>
    <m/>
    <n v="380934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80934"/>
    <n v="380934"/>
    <n v="0"/>
    <n v="0"/>
    <n v="0"/>
    <n v="0"/>
    <m/>
    <m/>
    <m/>
    <m/>
    <n v="380934"/>
    <n v="380934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44824"/>
    <s v="805028530_FU10144824"/>
    <d v="2019-07-08T00:00:00"/>
    <d v="2019-08-09T00:00:00"/>
    <n v="2019"/>
    <m/>
    <n v="61300"/>
    <m/>
    <n v="613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1300"/>
    <n v="61300"/>
    <n v="0"/>
    <n v="0"/>
    <n v="0"/>
    <n v="0"/>
    <m/>
    <m/>
    <m/>
    <m/>
    <n v="61300"/>
    <n v="61300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50261"/>
    <s v="805028530_FU10150261"/>
    <d v="2019-07-22T00:00:00"/>
    <d v="2019-08-09T00:00:00"/>
    <n v="2019"/>
    <m/>
    <n v="304009"/>
    <m/>
    <n v="304009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04009"/>
    <n v="304009"/>
    <n v="0"/>
    <n v="0"/>
    <n v="0"/>
    <n v="0"/>
    <m/>
    <m/>
    <m/>
    <m/>
    <n v="304009"/>
    <n v="304009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55115"/>
    <s v="805028530_FU10155115"/>
    <d v="2019-08-03T00:00:00"/>
    <d v="2019-09-10T00:00:00"/>
    <n v="2019"/>
    <m/>
    <n v="51300"/>
    <m/>
    <n v="513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1300"/>
    <n v="51300"/>
    <n v="0"/>
    <n v="0"/>
    <n v="0"/>
    <n v="0"/>
    <m/>
    <m/>
    <m/>
    <m/>
    <n v="51300"/>
    <n v="51300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55168"/>
    <s v="805028530_FU10155168"/>
    <d v="2019-08-04T00:00:00"/>
    <d v="2019-09-10T00:00:00"/>
    <n v="2019"/>
    <m/>
    <n v="285902"/>
    <m/>
    <n v="285902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85902"/>
    <n v="285902"/>
    <n v="0"/>
    <n v="0"/>
    <n v="0"/>
    <n v="0"/>
    <m/>
    <m/>
    <m/>
    <m/>
    <n v="285902"/>
    <n v="285902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56895"/>
    <s v="805028530_FU10156895"/>
    <d v="2019-08-09T00:00:00"/>
    <d v="2019-09-10T00:00:00"/>
    <n v="2019"/>
    <m/>
    <n v="120914"/>
    <m/>
    <n v="120914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20914"/>
    <n v="120914"/>
    <n v="0"/>
    <n v="0"/>
    <n v="0"/>
    <n v="0"/>
    <m/>
    <m/>
    <m/>
    <m/>
    <n v="120914"/>
    <n v="120914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59018"/>
    <s v="805028530_FU10159018"/>
    <d v="2019-08-17T00:00:00"/>
    <d v="2019-09-10T00:00:00"/>
    <n v="2019"/>
    <m/>
    <n v="349176"/>
    <m/>
    <n v="349176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49176"/>
    <n v="349176"/>
    <n v="0"/>
    <n v="0"/>
    <n v="0"/>
    <n v="0"/>
    <m/>
    <m/>
    <m/>
    <m/>
    <n v="349176"/>
    <n v="349176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59277"/>
    <s v="805028530_FU10159277"/>
    <d v="2019-08-18T00:00:00"/>
    <d v="2019-09-10T00:00:00"/>
    <n v="2019"/>
    <m/>
    <n v="82059"/>
    <m/>
    <n v="82059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82059"/>
    <n v="82059"/>
    <n v="0"/>
    <n v="0"/>
    <n v="0"/>
    <n v="0"/>
    <m/>
    <m/>
    <m/>
    <m/>
    <n v="82059"/>
    <n v="82059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78028"/>
    <s v="805028530_FU10178028"/>
    <d v="2019-10-12T00:00:00"/>
    <d v="2019-12-13T00:00:00"/>
    <n v="2019"/>
    <m/>
    <n v="283036"/>
    <m/>
    <n v="283036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83036"/>
    <n v="283036"/>
    <n v="0"/>
    <n v="0"/>
    <n v="0"/>
    <n v="0"/>
    <m/>
    <m/>
    <m/>
    <m/>
    <n v="283036"/>
    <n v="283036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92598"/>
    <s v="805028530_FU10192598"/>
    <d v="2019-11-27T00:00:00"/>
    <d v="2019-12-13T00:00:00"/>
    <n v="2019"/>
    <m/>
    <n v="110800"/>
    <m/>
    <n v="1108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10800"/>
    <n v="110800"/>
    <n v="0"/>
    <n v="0"/>
    <n v="0"/>
    <n v="0"/>
    <m/>
    <m/>
    <m/>
    <m/>
    <n v="110800"/>
    <n v="110800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93937"/>
    <s v="805028530_FU10193937"/>
    <d v="2019-12-01T00:00:00"/>
    <d v="2019-12-13T00:00:00"/>
    <n v="2019"/>
    <m/>
    <n v="217547"/>
    <m/>
    <n v="217547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17547"/>
    <n v="217547"/>
    <n v="0"/>
    <n v="0"/>
    <n v="0"/>
    <n v="0"/>
    <m/>
    <m/>
    <m/>
    <m/>
    <n v="217547"/>
    <n v="217547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95591"/>
    <s v="805028530_FU10195591"/>
    <d v="2019-12-05T00:00:00"/>
    <d v="2020-03-04T00:00:00"/>
    <n v="2019"/>
    <m/>
    <n v="55050"/>
    <m/>
    <n v="5505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5050"/>
    <n v="55050"/>
    <n v="0"/>
    <n v="0"/>
    <n v="0"/>
    <n v="0"/>
    <m/>
    <m/>
    <m/>
    <m/>
    <n v="55050"/>
    <n v="55050"/>
    <n v="0"/>
    <n v="4800037630"/>
    <s v="REASIG HOSP.ISAIAS DUARTE C.AL B.AGRARIO"/>
    <d v="2020-04-28T00:00:00"/>
    <n v="1595134"/>
    <n v="0"/>
    <m/>
    <m/>
    <m/>
    <m/>
    <m/>
    <d v="2024-10-31T00:00:00"/>
  </r>
  <r>
    <n v="805028530"/>
    <s v="HOSP ISAIAS DUARTE CANCINO E.S.E"/>
    <s v="FU10195861"/>
    <s v="805028530_FU10195861"/>
    <d v="2019-12-06T00:00:00"/>
    <d v="2019-12-18T00:00:00"/>
    <n v="2019"/>
    <m/>
    <n v="763195"/>
    <m/>
    <n v="763195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763195"/>
    <n v="763195"/>
    <n v="0"/>
    <n v="0"/>
    <n v="0"/>
    <n v="0"/>
    <m/>
    <m/>
    <m/>
    <m/>
    <n v="763195"/>
    <n v="763195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97454"/>
    <s v="805028530_FU10197454"/>
    <d v="2019-12-12T00:00:00"/>
    <d v="2019-12-18T00:00:00"/>
    <n v="2019"/>
    <m/>
    <n v="766500"/>
    <m/>
    <n v="7665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766500"/>
    <n v="766500"/>
    <n v="0"/>
    <n v="0"/>
    <n v="0"/>
    <n v="0"/>
    <m/>
    <m/>
    <m/>
    <m/>
    <n v="766500"/>
    <n v="766500"/>
    <n v="0"/>
    <n v="4800036172"/>
    <s v="REASIG.HOSP. ISAIAS DUARTE CANCINO AL B/AGRARIO"/>
    <d v="2020-01-30T00:00:00"/>
    <n v="3776672"/>
    <n v="0"/>
    <m/>
    <m/>
    <m/>
    <m/>
    <m/>
    <d v="2024-10-31T00:00:00"/>
  </r>
  <r>
    <n v="805028530"/>
    <s v="HOSP ISAIAS DUARTE CANCINO E.S.E"/>
    <s v="FU10199519"/>
    <s v="805028530_FU10199519"/>
    <d v="2019-12-17T00:00:00"/>
    <d v="2021-10-20T00:00:00"/>
    <n v="2019"/>
    <m/>
    <n v="70012"/>
    <m/>
    <m/>
    <n v="70012"/>
    <n v="0"/>
    <s v="Acep Dev."/>
    <m/>
    <x v="2"/>
    <s v="Finalizada"/>
    <s v="GLOSA ACEPTADA POR LA IPS"/>
    <m/>
    <m/>
    <m/>
    <m/>
    <n v="0"/>
    <n v="0"/>
    <n v="0"/>
    <n v="0"/>
    <n v="0"/>
    <n v="0"/>
    <n v="0"/>
    <n v="0"/>
    <n v="0"/>
    <n v="70012"/>
    <n v="70012"/>
    <n v="70012"/>
    <n v="0"/>
    <n v="0"/>
    <n v="0"/>
    <m/>
    <m/>
    <m/>
    <m/>
    <n v="0"/>
    <m/>
    <m/>
    <m/>
    <m/>
    <m/>
    <m/>
    <n v="0"/>
    <m/>
    <m/>
    <m/>
    <m/>
    <m/>
    <d v="2024-10-31T00:00:00"/>
  </r>
  <r>
    <n v="805028530"/>
    <s v="HOSP ISAIAS DUARTE CANCINO E.S.E"/>
    <s v="FU10200837"/>
    <s v="805028530_FU10200837"/>
    <d v="2019-12-20T00:00:00"/>
    <d v="2020-03-04T00:00:00"/>
    <n v="2019"/>
    <m/>
    <n v="81129"/>
    <m/>
    <n v="81129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81129"/>
    <n v="81129"/>
    <n v="0"/>
    <n v="0"/>
    <n v="0"/>
    <n v="0"/>
    <m/>
    <m/>
    <m/>
    <m/>
    <n v="81129"/>
    <n v="81129"/>
    <n v="0"/>
    <n v="4800037630"/>
    <s v="REASIG HOSP.ISAIAS DUARTE C.AL B.AGRARIO"/>
    <d v="2020-04-28T00:00:00"/>
    <n v="1595134"/>
    <n v="0"/>
    <m/>
    <m/>
    <m/>
    <m/>
    <m/>
    <d v="2024-10-31T00:00:00"/>
  </r>
  <r>
    <n v="805028530"/>
    <s v="HOSP ISAIAS DUARTE CANCINO E.S.E"/>
    <s v="FU10200849"/>
    <s v="805028530_FU10200849"/>
    <d v="2019-12-20T00:00:00"/>
    <d v="2020-03-04T00:00:00"/>
    <n v="2019"/>
    <m/>
    <n v="578490"/>
    <m/>
    <n v="57849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78490"/>
    <n v="578490"/>
    <n v="0"/>
    <n v="0"/>
    <n v="0"/>
    <n v="0"/>
    <m/>
    <m/>
    <m/>
    <m/>
    <n v="578490"/>
    <n v="578490"/>
    <n v="0"/>
    <n v="4800037630"/>
    <s v="REASIG HOSP.ISAIAS DUARTE C.AL B.AGRARIO"/>
    <d v="2020-04-28T00:00:00"/>
    <n v="1595134"/>
    <n v="0"/>
    <m/>
    <m/>
    <m/>
    <m/>
    <m/>
    <d v="2024-10-31T00:00:00"/>
  </r>
  <r>
    <n v="805028530"/>
    <s v="HOSP ISAIAS DUARTE CANCINO E.S.E"/>
    <s v="FU10201657"/>
    <s v="805028530_FU10201657"/>
    <d v="2019-12-24T00:00:00"/>
    <d v="2020-03-11T00:00:00"/>
    <n v="2019"/>
    <m/>
    <n v="373529"/>
    <m/>
    <n v="373529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73529"/>
    <n v="373529"/>
    <n v="0"/>
    <n v="0"/>
    <n v="0"/>
    <n v="0"/>
    <m/>
    <m/>
    <m/>
    <m/>
    <n v="373529"/>
    <n v="373529"/>
    <n v="0"/>
    <n v="4800037634"/>
    <s v="REASIG HOSP.ISAIAS DUARTE AL B.AGRARIO"/>
    <d v="2020-04-28T00:00:00"/>
    <n v="487874"/>
    <n v="0"/>
    <m/>
    <m/>
    <m/>
    <m/>
    <m/>
    <d v="2024-10-31T00:00:00"/>
  </r>
  <r>
    <n v="805028530"/>
    <s v="HOSP ISAIAS DUARTE CANCINO E.S.E"/>
    <s v="FU10202584"/>
    <s v="805028530_FU10202584"/>
    <d v="2019-12-30T00:00:00"/>
    <d v="2020-03-04T00:00:00"/>
    <n v="2019"/>
    <m/>
    <n v="276787"/>
    <m/>
    <n v="276787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76787"/>
    <n v="276787"/>
    <n v="0"/>
    <n v="0"/>
    <n v="0"/>
    <n v="0"/>
    <m/>
    <m/>
    <m/>
    <m/>
    <n v="276787"/>
    <n v="276787"/>
    <n v="0"/>
    <n v="4800037630"/>
    <s v="REASIG HOSP.ISAIAS DUARTE C.AL B.AGRARIO"/>
    <d v="2020-04-28T00:00:00"/>
    <n v="1595134"/>
    <n v="0"/>
    <m/>
    <m/>
    <m/>
    <m/>
    <m/>
    <d v="2024-10-31T00:00:00"/>
  </r>
  <r>
    <n v="805028530"/>
    <s v="HOSP ISAIAS DUARTE CANCINO E.S.E"/>
    <s v="FU10202687"/>
    <s v="805028530_FU10202687"/>
    <d v="2019-12-31T00:00:00"/>
    <d v="2020-03-04T00:00:00"/>
    <n v="2019"/>
    <m/>
    <n v="183759"/>
    <m/>
    <n v="183759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83759"/>
    <n v="183759"/>
    <n v="0"/>
    <n v="0"/>
    <n v="0"/>
    <n v="0"/>
    <m/>
    <m/>
    <m/>
    <m/>
    <n v="183759"/>
    <n v="183759"/>
    <n v="0"/>
    <n v="4800037630"/>
    <s v="REASIG HOSP.ISAIAS DUARTE C.AL B.AGRARIO"/>
    <d v="2020-04-28T00:00:00"/>
    <n v="1595134"/>
    <n v="0"/>
    <m/>
    <m/>
    <m/>
    <m/>
    <m/>
    <d v="2024-10-31T00:00:00"/>
  </r>
  <r>
    <n v="805028530"/>
    <s v="HOSP ISAIAS DUARTE CANCINO E.S.E"/>
    <s v="FU10206523"/>
    <s v="805028530_FU10206523"/>
    <d v="2020-01-19T00:00:00"/>
    <d v="2020-03-04T00:00:00"/>
    <n v="2020"/>
    <m/>
    <n v="243605"/>
    <m/>
    <n v="243605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43605"/>
    <n v="243605"/>
    <n v="0"/>
    <n v="0"/>
    <n v="0"/>
    <n v="0"/>
    <m/>
    <m/>
    <m/>
    <m/>
    <n v="243605"/>
    <n v="243605"/>
    <n v="0"/>
    <n v="4800037630"/>
    <s v="REASIG HOSP.ISAIAS DUARTE C.AL B.AGRARIO"/>
    <d v="2020-04-28T00:00:00"/>
    <n v="1595134"/>
    <n v="0"/>
    <m/>
    <m/>
    <m/>
    <m/>
    <m/>
    <d v="2024-10-31T00:00:00"/>
  </r>
  <r>
    <n v="805028530"/>
    <s v="HOSP ISAIAS DUARTE CANCINO E.S.E"/>
    <s v="FU10207459"/>
    <s v="805028530_FU10207459"/>
    <d v="2020-01-22T00:00:00"/>
    <d v="2020-03-04T00:00:00"/>
    <n v="2020"/>
    <m/>
    <n v="75444"/>
    <m/>
    <n v="75444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75444"/>
    <n v="75444"/>
    <n v="0"/>
    <n v="0"/>
    <n v="0"/>
    <n v="0"/>
    <m/>
    <m/>
    <m/>
    <m/>
    <n v="75444"/>
    <n v="75444"/>
    <n v="0"/>
    <n v="4800037630"/>
    <s v="REASIG HOSP.ISAIAS DUARTE C.AL B.AGRARIO"/>
    <d v="2020-04-28T00:00:00"/>
    <n v="1595134"/>
    <n v="0"/>
    <m/>
    <m/>
    <m/>
    <m/>
    <m/>
    <d v="2024-10-31T00:00:00"/>
  </r>
  <r>
    <n v="805028530"/>
    <s v="HOSP ISAIAS DUARTE CANCINO E.S.E"/>
    <s v="FU10212997"/>
    <s v="805028530_FU10212997"/>
    <d v="2020-02-07T00:00:00"/>
    <d v="2020-03-04T00:00:00"/>
    <n v="2020"/>
    <m/>
    <n v="100870"/>
    <m/>
    <n v="10087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00870"/>
    <n v="100870"/>
    <n v="0"/>
    <n v="0"/>
    <n v="0"/>
    <n v="0"/>
    <m/>
    <m/>
    <m/>
    <m/>
    <n v="100870"/>
    <n v="100870"/>
    <n v="0"/>
    <n v="4800037630"/>
    <s v="REASIG HOSP.ISAIAS DUARTE C.AL B.AGRARIO"/>
    <d v="2020-04-28T00:00:00"/>
    <n v="1595134"/>
    <n v="0"/>
    <m/>
    <m/>
    <m/>
    <m/>
    <m/>
    <d v="2024-10-31T00:00:00"/>
  </r>
  <r>
    <n v="805028530"/>
    <s v="HOSP ISAIAS DUARTE CANCINO E.S.E"/>
    <s v="FU10224436"/>
    <s v="805028530_FU10224436"/>
    <d v="2020-03-12T00:00:00"/>
    <d v="2020-08-15T00:00:00"/>
    <n v="2020"/>
    <m/>
    <n v="355007"/>
    <m/>
    <n v="355007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55007"/>
    <n v="355007"/>
    <n v="0"/>
    <n v="0"/>
    <n v="0"/>
    <n v="0"/>
    <m/>
    <m/>
    <m/>
    <m/>
    <n v="355007"/>
    <n v="355007"/>
    <n v="0"/>
    <n v="4800042032"/>
    <s v="REASIG HOSPITAL ISAIAS DUARTE CANCINO"/>
    <d v="2020-10-29T00:00:00"/>
    <n v="3304058"/>
    <n v="0"/>
    <m/>
    <m/>
    <m/>
    <m/>
    <m/>
    <d v="2024-10-31T00:00:00"/>
  </r>
  <r>
    <n v="805028530"/>
    <s v="HOSP ISAIAS DUARTE CANCINO E.S.E"/>
    <s v="FU10227851"/>
    <s v="805028530_FU10227851"/>
    <d v="2020-04-14T00:00:00"/>
    <d v="2020-08-25T00:00:00"/>
    <n v="2020"/>
    <m/>
    <n v="57600"/>
    <m/>
    <n v="576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7600"/>
    <n v="57600"/>
    <n v="0"/>
    <n v="0"/>
    <n v="0"/>
    <n v="0"/>
    <m/>
    <m/>
    <m/>
    <m/>
    <n v="57600"/>
    <n v="57600"/>
    <n v="0"/>
    <n v="4800042032"/>
    <s v="REASIG HOSPITAL ISAIAS DUARTE CANCINO"/>
    <d v="2020-10-29T00:00:00"/>
    <n v="3304058"/>
    <n v="0"/>
    <m/>
    <m/>
    <m/>
    <m/>
    <m/>
    <d v="2024-10-31T00:00:00"/>
  </r>
  <r>
    <n v="805028530"/>
    <s v="HOSP ISAIAS DUARTE CANCINO E.S.E"/>
    <s v="FU10227977"/>
    <s v="805028530_FU10227977"/>
    <d v="2020-04-16T00:00:00"/>
    <d v="2020-08-15T00:00:00"/>
    <n v="2020"/>
    <m/>
    <n v="218079"/>
    <m/>
    <n v="218079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18079"/>
    <n v="218079"/>
    <n v="0"/>
    <n v="0"/>
    <n v="0"/>
    <n v="0"/>
    <m/>
    <m/>
    <m/>
    <m/>
    <n v="218079"/>
    <n v="218079"/>
    <n v="0"/>
    <n v="4800042032"/>
    <s v="REASIG HOSPITAL ISAIAS DUARTE CANCINO"/>
    <d v="2020-10-29T00:00:00"/>
    <n v="3304058"/>
    <n v="0"/>
    <m/>
    <m/>
    <m/>
    <m/>
    <m/>
    <d v="2024-10-31T00:00:00"/>
  </r>
  <r>
    <n v="805028530"/>
    <s v="HOSP ISAIAS DUARTE CANCINO E.S.E"/>
    <s v="FU10231215"/>
    <s v="805028530_FU10231215"/>
    <d v="2020-05-22T00:00:00"/>
    <d v="2020-08-25T00:00:00"/>
    <n v="2020"/>
    <m/>
    <n v="58700"/>
    <m/>
    <n v="587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8700"/>
    <n v="58700"/>
    <n v="0"/>
    <n v="0"/>
    <n v="0"/>
    <n v="0"/>
    <m/>
    <m/>
    <m/>
    <m/>
    <n v="58700"/>
    <n v="58700"/>
    <n v="0"/>
    <n v="4800042032"/>
    <s v="REASIG HOSPITAL ISAIAS DUARTE CANCINO"/>
    <d v="2020-10-29T00:00:00"/>
    <n v="3304058"/>
    <n v="0"/>
    <m/>
    <m/>
    <m/>
    <m/>
    <m/>
    <d v="2024-10-31T00:00:00"/>
  </r>
  <r>
    <n v="805028530"/>
    <s v="HOSP ISAIAS DUARTE CANCINO E.S.E"/>
    <s v="FU10231642"/>
    <s v="805028530_FU10231642"/>
    <d v="2020-05-27T00:00:00"/>
    <d v="2021-10-20T00:00:00"/>
    <n v="2020"/>
    <m/>
    <n v="572246"/>
    <m/>
    <n v="572246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72246"/>
    <n v="572246"/>
    <n v="0"/>
    <n v="0"/>
    <n v="0"/>
    <n v="0"/>
    <m/>
    <m/>
    <m/>
    <m/>
    <n v="572246"/>
    <n v="572246"/>
    <n v="0"/>
    <n v="4800056006"/>
    <s v="REASIG HOSPITAL ISAIAS DUARTE CANCINO"/>
    <d v="2022-07-14T00:00:00"/>
    <n v="4003523"/>
    <n v="0"/>
    <m/>
    <m/>
    <m/>
    <m/>
    <m/>
    <d v="2024-10-31T00:00:00"/>
  </r>
  <r>
    <n v="805028530"/>
    <s v="HOSP ISAIAS DUARTE CANCINO E.S.E"/>
    <s v="FU10231656"/>
    <s v="805028530_FU10231656"/>
    <d v="2020-05-27T00:00:00"/>
    <d v="2021-10-20T00:00:00"/>
    <n v="2020"/>
    <m/>
    <n v="114750"/>
    <m/>
    <n v="114750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14750"/>
    <n v="114750"/>
    <n v="0"/>
    <n v="0"/>
    <n v="0"/>
    <n v="0"/>
    <m/>
    <m/>
    <m/>
    <m/>
    <n v="114750"/>
    <n v="114750"/>
    <n v="0"/>
    <n v="4800056006"/>
    <s v="REASIG HOSPITAL ISAIAS DUARTE CANCINO"/>
    <d v="2022-07-14T00:00:00"/>
    <n v="4003523"/>
    <n v="0"/>
    <m/>
    <m/>
    <m/>
    <m/>
    <m/>
    <d v="2024-10-31T00:00:00"/>
  </r>
  <r>
    <n v="805028530"/>
    <s v="HOSP ISAIAS DUARTE CANCINO E.S.E"/>
    <s v="FU10232093"/>
    <s v="805028530_FU10232093"/>
    <d v="2020-05-29T00:00:00"/>
    <d v="2020-06-10T00:00:00"/>
    <n v="2020"/>
    <m/>
    <n v="802962"/>
    <m/>
    <n v="802962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802962"/>
    <n v="802962"/>
    <n v="0"/>
    <n v="0"/>
    <n v="0"/>
    <n v="0"/>
    <m/>
    <m/>
    <m/>
    <m/>
    <n v="802962"/>
    <n v="802962"/>
    <n v="0"/>
    <n v="4800042032"/>
    <s v="REASIG HOSPITAL ISAIAS DUARTE CANCINO"/>
    <d v="2020-10-29T00:00:00"/>
    <n v="3304058"/>
    <n v="0"/>
    <m/>
    <m/>
    <m/>
    <m/>
    <m/>
    <d v="2024-10-31T00:00:00"/>
  </r>
  <r>
    <n v="805028530"/>
    <s v="HOSP ISAIAS DUARTE CANCINO E.S.E"/>
    <s v="FU10235884"/>
    <s v="805028530_FU10235884"/>
    <d v="2020-06-26T00:00:00"/>
    <d v="2020-08-25T00:00:00"/>
    <n v="2020"/>
    <m/>
    <n v="137917"/>
    <m/>
    <n v="137917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37917"/>
    <n v="137917"/>
    <n v="0"/>
    <n v="0"/>
    <n v="0"/>
    <n v="0"/>
    <m/>
    <m/>
    <m/>
    <m/>
    <n v="137917"/>
    <n v="137917"/>
    <n v="0"/>
    <n v="4800042032"/>
    <s v="REASIG HOSPITAL ISAIAS DUARTE CANCINO"/>
    <d v="2020-10-29T00:00:00"/>
    <n v="3304058"/>
    <n v="0"/>
    <m/>
    <m/>
    <m/>
    <m/>
    <m/>
    <d v="2024-10-31T00:00:00"/>
  </r>
  <r>
    <n v="805028530"/>
    <s v="HOSP ISAIAS DUARTE CANCINO E.S.E"/>
    <s v="FU10236113"/>
    <s v="805028530_FU10236113"/>
    <d v="2020-06-27T00:00:00"/>
    <d v="2020-07-10T00:00:00"/>
    <n v="2020"/>
    <m/>
    <n v="817240"/>
    <m/>
    <n v="81724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817240"/>
    <n v="817240"/>
    <n v="0"/>
    <n v="0"/>
    <n v="0"/>
    <n v="0"/>
    <m/>
    <m/>
    <m/>
    <m/>
    <n v="817240"/>
    <n v="817240"/>
    <n v="0"/>
    <n v="4800042032"/>
    <s v="REASIG HOSPITAL ISAIAS DUARTE CANCINO"/>
    <d v="2020-10-29T00:00:00"/>
    <n v="3304058"/>
    <n v="0"/>
    <m/>
    <m/>
    <m/>
    <m/>
    <m/>
    <d v="2024-10-31T00:00:00"/>
  </r>
  <r>
    <n v="805028530"/>
    <s v="HOSP ISAIAS DUARTE CANCINO E.S.E"/>
    <s v="FU10239973"/>
    <s v="805028530_FU10239973"/>
    <d v="2020-07-24T00:00:00"/>
    <d v="2020-08-15T00:00:00"/>
    <n v="2020"/>
    <m/>
    <n v="337600"/>
    <m/>
    <n v="33760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37600"/>
    <n v="337600"/>
    <n v="0"/>
    <n v="0"/>
    <n v="0"/>
    <n v="0"/>
    <m/>
    <m/>
    <m/>
    <m/>
    <n v="337600"/>
    <n v="337600"/>
    <n v="0"/>
    <n v="4800042032"/>
    <s v="REASIG HOSPITAL ISAIAS DUARTE CANCINO"/>
    <d v="2020-10-29T00:00:00"/>
    <n v="3304058"/>
    <n v="0"/>
    <m/>
    <m/>
    <m/>
    <m/>
    <m/>
    <d v="2024-10-31T00:00:00"/>
  </r>
  <r>
    <n v="805028530"/>
    <s v="HOSP ISAIAS DUARTE CANCINO E.S.E"/>
    <s v="FU10241024"/>
    <s v="805028530_FU10241024"/>
    <d v="2020-07-29T00:00:00"/>
    <d v="2020-08-15T00:00:00"/>
    <n v="2020"/>
    <m/>
    <n v="411523"/>
    <m/>
    <n v="411523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411523"/>
    <n v="411523"/>
    <n v="0"/>
    <n v="0"/>
    <n v="0"/>
    <n v="0"/>
    <m/>
    <m/>
    <m/>
    <m/>
    <n v="411523"/>
    <n v="411523"/>
    <n v="0"/>
    <n v="4800042032"/>
    <s v="REASIG HOSPITAL ISAIAS DUARTE CANCINO"/>
    <d v="2020-10-29T00:00:00"/>
    <n v="3304058"/>
    <n v="0"/>
    <m/>
    <m/>
    <m/>
    <m/>
    <m/>
    <d v="2024-10-31T00:00:00"/>
  </r>
  <r>
    <n v="805028530"/>
    <s v="HOSP ISAIAS DUARTE CANCINO E.S.E"/>
    <s v="FU10241517"/>
    <s v="805028530_FU10241517"/>
    <d v="2020-07-31T00:00:00"/>
    <d v="2020-08-15T00:00:00"/>
    <n v="2020"/>
    <m/>
    <n v="107430"/>
    <m/>
    <n v="107430"/>
    <m/>
    <n v="0"/>
    <s v="Pago deposito - verificado ok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07430"/>
    <n v="107430"/>
    <n v="0"/>
    <n v="0"/>
    <n v="0"/>
    <n v="0"/>
    <m/>
    <m/>
    <m/>
    <m/>
    <n v="107430"/>
    <n v="107430"/>
    <n v="0"/>
    <n v="4800042032"/>
    <s v="REASIG HOSPITAL ISAIAS DUARTE CANCINO"/>
    <d v="2020-10-29T00:00:00"/>
    <n v="3304058"/>
    <n v="0"/>
    <m/>
    <m/>
    <m/>
    <m/>
    <m/>
    <d v="2024-10-31T00:00:00"/>
  </r>
  <r>
    <n v="805028530"/>
    <s v="HOSP ISAIAS DUARTE CANCINO E.S.E"/>
    <s v="FU10243052"/>
    <s v="805028530_FU10243052"/>
    <d v="2020-08-11T00:00:00"/>
    <d v="2020-10-21T00:00:00"/>
    <n v="2020"/>
    <m/>
    <n v="1694308"/>
    <m/>
    <n v="1694308"/>
    <m/>
    <n v="0"/>
    <s v="pago deposito -pendiente Verificar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694308"/>
    <n v="1694308"/>
    <n v="0"/>
    <n v="0"/>
    <n v="0"/>
    <n v="0"/>
    <m/>
    <m/>
    <m/>
    <m/>
    <n v="1694308"/>
    <n v="1694308"/>
    <n v="0"/>
    <n v="4800043730"/>
    <m/>
    <d v="2020-12-28T00:00:00"/>
    <n v="3366410"/>
    <n v="0"/>
    <m/>
    <m/>
    <m/>
    <m/>
    <m/>
    <d v="2024-10-31T00:00:00"/>
  </r>
  <r>
    <n v="805028530"/>
    <s v="HOSP ISAIAS DUARTE CANCINO E.S.E"/>
    <s v="FU10247665"/>
    <s v="805028530_FU10247665"/>
    <d v="2020-09-06T00:00:00"/>
    <d v="2020-10-21T00:00:00"/>
    <n v="2020"/>
    <m/>
    <n v="109100"/>
    <m/>
    <n v="109100"/>
    <m/>
    <n v="0"/>
    <s v="pago deposito -pendiente Verificar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09100"/>
    <n v="109100"/>
    <n v="0"/>
    <n v="0"/>
    <n v="0"/>
    <n v="0"/>
    <m/>
    <m/>
    <m/>
    <m/>
    <n v="109100"/>
    <n v="109100"/>
    <n v="0"/>
    <n v="4800043730"/>
    <m/>
    <d v="2020-12-28T00:00:00"/>
    <n v="3366410"/>
    <n v="0"/>
    <m/>
    <m/>
    <m/>
    <m/>
    <m/>
    <d v="2024-10-31T00:00:00"/>
  </r>
  <r>
    <n v="805028530"/>
    <s v="HOSP ISAIAS DUARTE CANCINO E.S.E"/>
    <s v="FH40000417"/>
    <s v="805028530_FH40000417"/>
    <d v="2020-09-24T00:00:00"/>
    <m/>
    <n v="2020"/>
    <m/>
    <n v="107110245"/>
    <n v="3915938"/>
    <n v="103194307"/>
    <m/>
    <n v="0"/>
    <s v="pago deposito -pendiente Verificar"/>
    <m/>
    <x v="0"/>
    <s v="N/A"/>
    <e v="#N/A"/>
    <m/>
    <m/>
    <m/>
    <m/>
    <n v="0"/>
    <n v="0"/>
    <n v="0"/>
    <n v="0"/>
    <n v="0"/>
    <n v="0"/>
    <n v="0"/>
    <n v="0"/>
    <n v="0"/>
    <n v="0"/>
    <n v="0"/>
    <n v="0"/>
    <n v="0"/>
    <n v="0"/>
    <n v="0"/>
    <m/>
    <m/>
    <m/>
    <m/>
    <n v="0"/>
    <m/>
    <m/>
    <m/>
    <m/>
    <m/>
    <m/>
    <n v="0"/>
    <m/>
    <m/>
    <m/>
    <m/>
    <m/>
    <d v="2024-10-31T00:00:00"/>
  </r>
  <r>
    <n v="805028530"/>
    <s v="HOSP ISAIAS DUARTE CANCINO E.S.E"/>
    <s v="FEU1131"/>
    <s v="805028530_FEU1131"/>
    <d v="2020-10-09T00:00:00"/>
    <d v="2020-11-21T00:00:00"/>
    <n v="2020"/>
    <m/>
    <n v="690982"/>
    <m/>
    <n v="690982"/>
    <m/>
    <n v="0"/>
    <s v="pago deposito -pendiente Verificar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00082"/>
    <n v="600082"/>
    <n v="0"/>
    <n v="0"/>
    <n v="0"/>
    <n v="0"/>
    <m/>
    <m/>
    <m/>
    <m/>
    <n v="600082"/>
    <n v="600082"/>
    <n v="0"/>
    <n v="4800048568"/>
    <s v="REASIG HOSP.ISAIAS DUARTE CANC/A BCO.AGRARIO DE CB"/>
    <d v="2021-06-30T00:00:00"/>
    <n v="117446706"/>
    <n v="0"/>
    <m/>
    <m/>
    <m/>
    <m/>
    <m/>
    <d v="2024-10-31T00:00:00"/>
  </r>
  <r>
    <n v="805028530"/>
    <s v="HOSP ISAIAS DUARTE CANCINO E.S.E"/>
    <s v="FEU3771"/>
    <s v="805028530_FEU3771"/>
    <d v="2020-10-23T00:00:00"/>
    <d v="2020-11-21T00:00:00"/>
    <n v="2020"/>
    <m/>
    <n v="436339"/>
    <m/>
    <n v="436339"/>
    <m/>
    <n v="0"/>
    <s v="pago deposito -pendiente Verificar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436339"/>
    <n v="436339"/>
    <n v="0"/>
    <n v="0"/>
    <n v="0"/>
    <n v="0"/>
    <m/>
    <m/>
    <m/>
    <m/>
    <n v="436339"/>
    <n v="436339"/>
    <n v="0"/>
    <n v="4800048568"/>
    <s v="REASIG HOSP.ISAIAS DUARTE CANC/A BCO.AGRARIO DE CB"/>
    <d v="2021-06-30T00:00:00"/>
    <n v="117446706"/>
    <n v="0"/>
    <m/>
    <m/>
    <m/>
    <m/>
    <m/>
    <d v="2024-10-31T00:00:00"/>
  </r>
  <r>
    <n v="805028530"/>
    <s v="HOSP ISAIAS DUARTE CANCINO E.S.E"/>
    <s v="FEU4658"/>
    <s v="805028530_FEU4658"/>
    <d v="2020-10-29T00:00:00"/>
    <d v="2020-11-21T00:00:00"/>
    <n v="2020"/>
    <m/>
    <n v="1494489"/>
    <m/>
    <n v="1494489"/>
    <m/>
    <n v="0"/>
    <s v="pago deposito -pendiente Verificar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494489"/>
    <n v="1494489"/>
    <n v="0"/>
    <n v="0"/>
    <n v="0"/>
    <n v="0"/>
    <m/>
    <m/>
    <m/>
    <m/>
    <n v="1494489"/>
    <n v="1494489"/>
    <n v="0"/>
    <n v="4800048568"/>
    <s v="REASIG HOSP.ISAIAS DUARTE CANC/A BCO.AGRARIO DE CB"/>
    <d v="2021-06-30T00:00:00"/>
    <n v="117446706"/>
    <n v="0"/>
    <m/>
    <m/>
    <m/>
    <m/>
    <m/>
    <d v="2024-10-31T00:00:00"/>
  </r>
  <r>
    <n v="805028530"/>
    <s v="HOSP ISAIAS DUARTE CANCINO E.S.E"/>
    <s v="FEU5168"/>
    <s v="805028530_FEU5168"/>
    <d v="2020-10-31T00:00:00"/>
    <d v="2020-11-21T00:00:00"/>
    <n v="2020"/>
    <m/>
    <n v="681726"/>
    <m/>
    <n v="681726"/>
    <m/>
    <n v="0"/>
    <s v="pago deposito -pendiente Verificar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81726"/>
    <n v="681726"/>
    <n v="0"/>
    <n v="0"/>
    <n v="0"/>
    <n v="0"/>
    <m/>
    <m/>
    <m/>
    <m/>
    <n v="681726"/>
    <n v="681726"/>
    <n v="0"/>
    <n v="4800048568"/>
    <s v="REASIG HOSP.ISAIAS DUARTE CANC/A BCO.AGRARIO DE CB"/>
    <d v="2021-06-30T00:00:00"/>
    <n v="117446706"/>
    <n v="0"/>
    <m/>
    <m/>
    <m/>
    <m/>
    <m/>
    <d v="2024-10-31T00:00:00"/>
  </r>
  <r>
    <n v="805028530"/>
    <s v="HOSP ISAIAS DUARTE CANCINO E.S.E"/>
    <s v="FEU5191"/>
    <s v="805028530_FEU5191"/>
    <d v="2020-10-31T00:00:00"/>
    <d v="2020-11-21T00:00:00"/>
    <n v="2020"/>
    <m/>
    <n v="1766105"/>
    <m/>
    <n v="1563002"/>
    <m/>
    <n v="203103"/>
    <s v="Acep Dev."/>
    <m/>
    <x v="1"/>
    <s v="Finalizada"/>
    <s v="FACTURA CANCELADA"/>
    <n v="0"/>
    <n v="0"/>
    <n v="0"/>
    <n v="0"/>
    <n v="203103"/>
    <n v="0"/>
    <n v="0"/>
    <n v="0"/>
    <n v="0"/>
    <n v="0"/>
    <n v="0"/>
    <n v="0"/>
    <n v="0"/>
    <n v="1766105"/>
    <n v="1766105"/>
    <n v="0"/>
    <n v="0"/>
    <n v="0"/>
    <n v="0"/>
    <m/>
    <m/>
    <m/>
    <m/>
    <n v="1563002"/>
    <n v="1563002"/>
    <n v="0"/>
    <n v="4800048568"/>
    <s v="REASIG HOSP.ISAIAS DUARTE CANC/A BCO.AGRARIO DE CB"/>
    <d v="2021-06-30T00:00:00"/>
    <n v="117446706"/>
    <n v="0"/>
    <m/>
    <m/>
    <m/>
    <m/>
    <m/>
    <d v="2024-10-31T00:00:00"/>
  </r>
  <r>
    <n v="805028530"/>
    <s v="HOSP ISAIAS DUARTE CANCINO E.S.E"/>
    <s v="FEH68"/>
    <s v="805028530_FEH68"/>
    <d v="2020-11-18T00:00:00"/>
    <d v="2020-12-10T00:00:00"/>
    <n v="2020"/>
    <m/>
    <n v="851600"/>
    <m/>
    <m/>
    <n v="851600"/>
    <n v="0"/>
    <s v="Acep Dev."/>
    <m/>
    <x v="2"/>
    <s v="Finalizada"/>
    <s v="GLOSA ACEPTADA POR LA IPS"/>
    <m/>
    <m/>
    <m/>
    <m/>
    <m/>
    <m/>
    <m/>
    <n v="0"/>
    <m/>
    <m/>
    <m/>
    <m/>
    <m/>
    <n v="851600"/>
    <n v="851600"/>
    <n v="851600"/>
    <n v="0"/>
    <n v="0"/>
    <n v="0"/>
    <m/>
    <m/>
    <m/>
    <m/>
    <n v="0"/>
    <m/>
    <m/>
    <m/>
    <m/>
    <m/>
    <m/>
    <n v="0"/>
    <m/>
    <m/>
    <m/>
    <m/>
    <m/>
    <d v="2024-10-31T00:00:00"/>
  </r>
  <r>
    <n v="805028530"/>
    <s v="HOSP ISAIAS DUARTE CANCINO E.S.E"/>
    <s v="FEU10175"/>
    <s v="805028530_FEU10175"/>
    <d v="2020-12-07T00:00:00"/>
    <d v="2021-01-12T00:00:00"/>
    <n v="2020"/>
    <m/>
    <n v="507704"/>
    <m/>
    <n v="507704"/>
    <m/>
    <n v="0"/>
    <s v="Acep Dev.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07704"/>
    <n v="507704"/>
    <n v="0"/>
    <n v="0"/>
    <n v="0"/>
    <n v="0"/>
    <m/>
    <m/>
    <m/>
    <m/>
    <n v="507704"/>
    <n v="507704"/>
    <n v="0"/>
    <n v="4800048568"/>
    <s v="REASIG HOSP.ISAIAS DUARTE CANC/A BCO.AGRARIO DE CB"/>
    <d v="2021-06-30T00:00:00"/>
    <n v="117446706"/>
    <n v="0"/>
    <m/>
    <m/>
    <m/>
    <m/>
    <m/>
    <d v="2024-10-31T00:00:00"/>
  </r>
  <r>
    <n v="805028530"/>
    <s v="HOSP ISAIAS DUARTE CANCINO E.S.E"/>
    <s v="FEH143"/>
    <s v="805028530_FEH143"/>
    <d v="2020-12-15T00:00:00"/>
    <d v="2021-01-12T00:00:00"/>
    <n v="2020"/>
    <m/>
    <n v="23889798"/>
    <n v="284816"/>
    <n v="23604982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3889798"/>
    <n v="23889798"/>
    <n v="284816"/>
    <n v="0"/>
    <n v="0"/>
    <n v="0"/>
    <m/>
    <m/>
    <m/>
    <m/>
    <n v="23604982"/>
    <n v="23434767"/>
    <n v="0"/>
    <n v="4800052341"/>
    <s v="REASIG HOSP.ISAIAS DUARTE CANCINO a BCO AGRARIO"/>
    <d v="2022-01-03T00:00:00"/>
    <n v="30443224"/>
    <n v="170215"/>
    <n v="0"/>
    <n v="4800056006"/>
    <s v="REASIG HOSPITAL ISAIAS DUARTE CANCINO"/>
    <s v="14.07.2022"/>
    <n v="4003523"/>
    <d v="2024-10-31T00:00:00"/>
  </r>
  <r>
    <n v="805028530"/>
    <s v="HOSP ISAIAS DUARTE CANCINO E.S.E"/>
    <s v="FEH144"/>
    <s v="805028530_FEH144"/>
    <d v="2020-12-15T00:00:00"/>
    <d v="2021-01-12T00:00:00"/>
    <n v="2020"/>
    <m/>
    <n v="456300"/>
    <m/>
    <m/>
    <n v="456300"/>
    <n v="0"/>
    <s v="Acep Dev."/>
    <m/>
    <x v="2"/>
    <s v="Finalizada"/>
    <s v="GLOSA ACEPTADA POR LA IPS"/>
    <m/>
    <m/>
    <m/>
    <m/>
    <m/>
    <m/>
    <m/>
    <n v="0"/>
    <m/>
    <m/>
    <m/>
    <m/>
    <m/>
    <n v="456300"/>
    <n v="456300"/>
    <n v="456300"/>
    <n v="0"/>
    <n v="0"/>
    <n v="0"/>
    <m/>
    <m/>
    <m/>
    <m/>
    <n v="0"/>
    <m/>
    <m/>
    <m/>
    <m/>
    <m/>
    <m/>
    <n v="0"/>
    <m/>
    <m/>
    <m/>
    <m/>
    <m/>
    <d v="2024-10-31T00:00:00"/>
  </r>
  <r>
    <n v="805028530"/>
    <s v="HOSP ISAIAS DUARTE CANCINO E.S.E"/>
    <s v="FEH145"/>
    <s v="805028530_FEH145"/>
    <d v="2020-12-15T00:00:00"/>
    <d v="2021-01-12T00:00:00"/>
    <n v="2020"/>
    <m/>
    <n v="1361888"/>
    <m/>
    <m/>
    <n v="1361888"/>
    <n v="0"/>
    <s v="Acep Dev."/>
    <m/>
    <x v="2"/>
    <s v="Finalizada"/>
    <s v="GLOSA ACEPTADA POR LA IPS"/>
    <m/>
    <m/>
    <m/>
    <m/>
    <m/>
    <m/>
    <m/>
    <n v="0"/>
    <m/>
    <m/>
    <m/>
    <m/>
    <m/>
    <n v="1361888"/>
    <n v="1361888"/>
    <n v="1361888"/>
    <n v="0"/>
    <n v="0"/>
    <n v="0"/>
    <m/>
    <m/>
    <m/>
    <m/>
    <n v="0"/>
    <m/>
    <m/>
    <m/>
    <m/>
    <m/>
    <m/>
    <n v="0"/>
    <m/>
    <m/>
    <m/>
    <m/>
    <m/>
    <d v="2024-10-31T00:00:00"/>
  </r>
  <r>
    <n v="805028530"/>
    <s v="HOSP ISAIAS DUARTE CANCINO E.S.E"/>
    <s v="FEU12401"/>
    <s v="805028530_FEU12401"/>
    <d v="2020-12-22T00:00:00"/>
    <d v="2021-01-12T00:00:00"/>
    <n v="2020"/>
    <m/>
    <n v="6131140"/>
    <n v="611600"/>
    <n v="5267611"/>
    <m/>
    <n v="251929"/>
    <s v="pago aplicado pendiente verificar "/>
    <m/>
    <x v="2"/>
    <s v="Finalizada"/>
    <s v="FACTURA CANCELADA PARCIALMENTE - GLOSA ACEPTADA POR LA IPS"/>
    <m/>
    <m/>
    <m/>
    <m/>
    <m/>
    <m/>
    <m/>
    <n v="251929"/>
    <m/>
    <m/>
    <m/>
    <m/>
    <m/>
    <n v="5879211"/>
    <n v="5879211"/>
    <n v="611600"/>
    <n v="0"/>
    <n v="0"/>
    <n v="0"/>
    <m/>
    <m/>
    <m/>
    <m/>
    <n v="5267611"/>
    <n v="4557211"/>
    <n v="0"/>
    <n v="4800052341"/>
    <s v="REASIG HOSP.ISAIAS DUARTE CANCINO a BCO AGRARIO"/>
    <d v="2022-01-03T00:00:00"/>
    <n v="30443224"/>
    <n v="710400"/>
    <n v="0"/>
    <n v="4800056006"/>
    <s v="REASIG HOSPITAL ISAIAS DUARTE CANCINO"/>
    <s v="14.07.2022"/>
    <n v="4003523"/>
    <d v="2024-10-31T00:00:00"/>
  </r>
  <r>
    <n v="805028530"/>
    <s v="HOSP ISAIAS DUARTE CANCINO E.S.E"/>
    <s v="FEU15062"/>
    <s v="805028530_FEU15062"/>
    <d v="2021-01-20T00:00:00"/>
    <d v="2021-02-19T00:00:00"/>
    <n v="2021"/>
    <m/>
    <n v="245018"/>
    <m/>
    <n v="245018"/>
    <m/>
    <n v="0"/>
    <s v="pago deposito -pendiente Verificar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45018"/>
    <n v="245018"/>
    <n v="0"/>
    <n v="0"/>
    <n v="0"/>
    <n v="0"/>
    <m/>
    <m/>
    <m/>
    <m/>
    <n v="245018"/>
    <n v="245018"/>
    <n v="0"/>
    <n v="4800048568"/>
    <s v="REASIG HOSP.ISAIAS DUARTE CANC/A BCO.AGRARIO DE CB"/>
    <d v="2021-06-30T00:00:00"/>
    <n v="117446706"/>
    <n v="0"/>
    <m/>
    <m/>
    <m/>
    <m/>
    <m/>
    <d v="2024-10-31T00:00:00"/>
  </r>
  <r>
    <n v="805028530"/>
    <s v="HOSP ISAIAS DUARTE CANCINO E.S.E"/>
    <s v="FEU15561"/>
    <s v="805028530_FEU15561"/>
    <d v="2021-01-23T00:00:00"/>
    <d v="2021-02-19T00:00:00"/>
    <n v="2021"/>
    <m/>
    <n v="386737"/>
    <m/>
    <n v="386737"/>
    <m/>
    <n v="0"/>
    <s v="pago deposito -pendiente Verificar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86737"/>
    <n v="386737"/>
    <n v="0"/>
    <n v="0"/>
    <n v="0"/>
    <n v="0"/>
    <m/>
    <m/>
    <m/>
    <m/>
    <n v="386737"/>
    <n v="386737"/>
    <n v="0"/>
    <n v="4800048568"/>
    <s v="REASIG HOSP.ISAIAS DUARTE CANC/A BCO.AGRARIO DE CB"/>
    <d v="2021-06-30T00:00:00"/>
    <n v="117446706"/>
    <n v="0"/>
    <m/>
    <m/>
    <m/>
    <m/>
    <m/>
    <d v="2024-10-31T00:00:00"/>
  </r>
  <r>
    <n v="805028530"/>
    <s v="HOSP ISAIAS DUARTE CANCINO E.S.E"/>
    <s v="FEU15967"/>
    <s v="805028530_FEU15967"/>
    <d v="2021-01-27T00:00:00"/>
    <d v="2021-02-19T00:00:00"/>
    <n v="2021"/>
    <m/>
    <n v="358465"/>
    <m/>
    <n v="358465"/>
    <m/>
    <n v="0"/>
    <s v="pago deposito -pendiente Verificar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58465"/>
    <n v="358465"/>
    <n v="0"/>
    <n v="0"/>
    <n v="0"/>
    <n v="0"/>
    <m/>
    <m/>
    <m/>
    <m/>
    <n v="358465"/>
    <n v="358465"/>
    <n v="0"/>
    <n v="4800048568"/>
    <s v="REASIG HOSP.ISAIAS DUARTE CANC/A BCO.AGRARIO DE CB"/>
    <d v="2021-06-30T00:00:00"/>
    <n v="117446706"/>
    <n v="0"/>
    <m/>
    <m/>
    <m/>
    <m/>
    <m/>
    <d v="2024-10-31T00:00:00"/>
  </r>
  <r>
    <n v="805028530"/>
    <s v="HOSP ISAIAS DUARTE CANCINO E.S.E"/>
    <s v="FEU16367"/>
    <s v="805028530_FEU16367"/>
    <d v="2021-01-30T00:00:00"/>
    <d v="2021-02-19T00:00:00"/>
    <n v="2021"/>
    <m/>
    <n v="301570"/>
    <m/>
    <n v="301570"/>
    <m/>
    <n v="0"/>
    <s v="pago deposito -pendiente Verificar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01570"/>
    <n v="301570"/>
    <n v="0"/>
    <n v="0"/>
    <n v="0"/>
    <n v="0"/>
    <m/>
    <m/>
    <m/>
    <m/>
    <n v="301570"/>
    <n v="301570"/>
    <n v="0"/>
    <n v="4800048568"/>
    <s v="REASIG HOSP.ISAIAS DUARTE CANC/A BCO.AGRARIO DE CB"/>
    <d v="2021-06-30T00:00:00"/>
    <n v="117446706"/>
    <n v="0"/>
    <m/>
    <m/>
    <m/>
    <m/>
    <m/>
    <d v="2024-10-31T00:00:00"/>
  </r>
  <r>
    <n v="805028530"/>
    <s v="HOSP ISAIAS DUARTE CANCINO E.S.E"/>
    <s v="FEU17354"/>
    <s v="805028530_FEU17354"/>
    <d v="2021-02-08T00:00:00"/>
    <d v="2021-04-13T00:00:00"/>
    <n v="2021"/>
    <m/>
    <n v="5525771"/>
    <n v="441394"/>
    <n v="5084377"/>
    <m/>
    <n v="0"/>
    <s v="pago deposito -pendiente Verificar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525771"/>
    <n v="5525771"/>
    <n v="441394"/>
    <n v="0"/>
    <n v="0"/>
    <n v="0"/>
    <m/>
    <m/>
    <m/>
    <m/>
    <n v="5084377"/>
    <n v="4569787"/>
    <n v="0"/>
    <n v="4800048568"/>
    <s v="REASIG HOSP.ISAIAS DUARTE CANC/A BCO.AGRARIO DE CB"/>
    <d v="2021-06-30T00:00:00"/>
    <n v="117446706"/>
    <n v="514590"/>
    <n v="0"/>
    <n v="4800052341"/>
    <s v="REASIG HOSP.ISAIAS DUARTE CANCINO a BCO AGRARIO"/>
    <s v="03.01.2022"/>
    <n v="30443224"/>
    <d v="2024-10-31T00:00:00"/>
  </r>
  <r>
    <n v="805028530"/>
    <s v="HOSP ISAIAS DUARTE CANCINO E.S.E"/>
    <s v="FEU17433"/>
    <s v="805028530_FEU17433"/>
    <d v="2021-02-09T00:00:00"/>
    <d v="2021-07-08T00:00:00"/>
    <n v="2021"/>
    <m/>
    <n v="208298"/>
    <m/>
    <n v="208298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08298"/>
    <n v="208298"/>
    <n v="0"/>
    <n v="0"/>
    <n v="0"/>
    <n v="0"/>
    <m/>
    <m/>
    <m/>
    <m/>
    <n v="208298"/>
    <n v="208298"/>
    <n v="0"/>
    <n v="4800052341"/>
    <s v="REASIG HOSP.ISAIAS DUARTE CANCINO a BCO AGRARIO"/>
    <d v="2022-01-03T00:00:00"/>
    <n v="30443224"/>
    <n v="0"/>
    <m/>
    <m/>
    <m/>
    <m/>
    <m/>
    <d v="2024-10-31T00:00:00"/>
  </r>
  <r>
    <n v="805028530"/>
    <s v="HOSP ISAIAS DUARTE CANCINO E.S.E"/>
    <s v="FEU18237"/>
    <s v="805028530_FEU18237"/>
    <d v="2021-02-15T00:00:00"/>
    <d v="2021-03-10T00:00:00"/>
    <n v="2021"/>
    <m/>
    <n v="1304072"/>
    <m/>
    <n v="1304072"/>
    <m/>
    <n v="0"/>
    <s v="pago deposito -pendiente Verificar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304072"/>
    <n v="1304072"/>
    <n v="0"/>
    <n v="0"/>
    <n v="0"/>
    <n v="0"/>
    <m/>
    <m/>
    <m/>
    <m/>
    <n v="1304072"/>
    <n v="1304072"/>
    <n v="0"/>
    <n v="4800048568"/>
    <s v="REASIG HOSP.ISAIAS DUARTE CANC/A BCO.AGRARIO DE CB"/>
    <d v="2021-06-30T00:00:00"/>
    <n v="117446706"/>
    <n v="0"/>
    <m/>
    <m/>
    <m/>
    <m/>
    <m/>
    <d v="2024-10-31T00:00:00"/>
  </r>
  <r>
    <n v="805028530"/>
    <s v="HOSP ISAIAS DUARTE CANCINO E.S.E"/>
    <s v="FEU18940"/>
    <s v="805028530_FEU18940"/>
    <d v="2021-02-21T00:00:00"/>
    <d v="2021-07-08T00:00:00"/>
    <n v="2021"/>
    <m/>
    <n v="515789"/>
    <m/>
    <n v="515789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15789"/>
    <n v="515789"/>
    <n v="0"/>
    <n v="0"/>
    <n v="0"/>
    <n v="0"/>
    <m/>
    <m/>
    <m/>
    <m/>
    <n v="515789"/>
    <n v="515789"/>
    <n v="0"/>
    <n v="4800052341"/>
    <s v="REASIG HOSP.ISAIAS DUARTE CANCINO a BCO AGRARIO"/>
    <d v="2022-01-03T00:00:00"/>
    <n v="30443224"/>
    <n v="0"/>
    <m/>
    <m/>
    <m/>
    <m/>
    <m/>
    <d v="2024-10-31T00:00:00"/>
  </r>
  <r>
    <n v="805028530"/>
    <s v="HOSP ISAIAS DUARTE CANCINO E.S.E"/>
    <s v="FEU27380"/>
    <s v="805028530_FEU27380"/>
    <d v="2021-05-08T00:00:00"/>
    <d v="2021-07-08T00:00:00"/>
    <n v="2021"/>
    <m/>
    <n v="177397"/>
    <m/>
    <n v="177397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77397"/>
    <n v="177397"/>
    <n v="0"/>
    <n v="0"/>
    <n v="0"/>
    <n v="0"/>
    <m/>
    <m/>
    <m/>
    <m/>
    <n v="177397"/>
    <n v="177397"/>
    <n v="0"/>
    <n v="4800052341"/>
    <s v="REASIG HOSP.ISAIAS DUARTE CANCINO a BCO AGRARIO"/>
    <d v="2022-01-03T00:00:00"/>
    <n v="30443224"/>
    <n v="0"/>
    <m/>
    <m/>
    <m/>
    <m/>
    <m/>
    <d v="2024-10-31T00:00:00"/>
  </r>
  <r>
    <n v="805028530"/>
    <s v="HOSP ISAIAS DUARTE CANCINO E.S.E"/>
    <s v="FEU27531"/>
    <s v="805028530_FEU27531"/>
    <d v="2021-05-12T00:00:00"/>
    <d v="2021-07-08T00:00:00"/>
    <n v="2021"/>
    <m/>
    <n v="117902"/>
    <m/>
    <n v="117902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17902"/>
    <n v="117902"/>
    <n v="0"/>
    <n v="0"/>
    <n v="0"/>
    <n v="0"/>
    <m/>
    <m/>
    <m/>
    <m/>
    <n v="117902"/>
    <n v="117902"/>
    <n v="0"/>
    <n v="4800052341"/>
    <s v="REASIG HOSP.ISAIAS DUARTE CANCINO a BCO AGRARIO"/>
    <d v="2022-01-03T00:00:00"/>
    <n v="30443224"/>
    <n v="0"/>
    <m/>
    <m/>
    <m/>
    <m/>
    <m/>
    <d v="2024-10-31T00:00:00"/>
  </r>
  <r>
    <n v="805028530"/>
    <s v="HOSP ISAIAS DUARTE CANCINO E.S.E"/>
    <s v="FEU27499"/>
    <s v="805028530_FEU27499"/>
    <d v="2021-05-12T00:00:00"/>
    <d v="2021-10-20T00:00:00"/>
    <n v="2021"/>
    <m/>
    <n v="111986"/>
    <m/>
    <n v="111986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11986"/>
    <n v="111986"/>
    <n v="0"/>
    <n v="0"/>
    <n v="0"/>
    <n v="0"/>
    <m/>
    <m/>
    <m/>
    <m/>
    <n v="111986"/>
    <n v="111986"/>
    <n v="0"/>
    <n v="4800056006"/>
    <s v="REASIG HOSPITAL ISAIAS DUARTE CANCINO"/>
    <d v="2022-07-14T00:00:00"/>
    <n v="4003523"/>
    <n v="0"/>
    <m/>
    <m/>
    <m/>
    <m/>
    <m/>
    <d v="2024-10-31T00:00:00"/>
  </r>
  <r>
    <n v="805028530"/>
    <s v="HOSP ISAIAS DUARTE CANCINO E.S.E"/>
    <s v="FEU33131"/>
    <s v="805028530_FEU33131"/>
    <d v="2021-07-04T00:00:00"/>
    <d v="2021-08-26T00:00:00"/>
    <n v="2021"/>
    <m/>
    <n v="507957"/>
    <m/>
    <n v="507957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07957"/>
    <n v="507957"/>
    <n v="0"/>
    <n v="0"/>
    <n v="0"/>
    <n v="0"/>
    <m/>
    <m/>
    <m/>
    <m/>
    <n v="507957"/>
    <n v="507957"/>
    <n v="0"/>
    <n v="4800052341"/>
    <s v="REASIG HOSP.ISAIAS DUARTE CANCINO a BCO AGRARIO"/>
    <d v="2022-01-03T00:00:00"/>
    <n v="30443224"/>
    <n v="0"/>
    <m/>
    <m/>
    <m/>
    <m/>
    <m/>
    <d v="2024-10-31T00:00:00"/>
  </r>
  <r>
    <n v="805028530"/>
    <s v="HOSP ISAIAS DUARTE CANCINO E.S.E"/>
    <s v="FEU41283"/>
    <s v="805028530_FEU41283"/>
    <d v="2021-09-05T00:00:00"/>
    <d v="2021-09-13T00:00:00"/>
    <n v="2021"/>
    <m/>
    <n v="409313"/>
    <m/>
    <n v="409313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409313"/>
    <n v="409313"/>
    <n v="0"/>
    <n v="0"/>
    <n v="0"/>
    <n v="0"/>
    <m/>
    <m/>
    <m/>
    <m/>
    <n v="409313"/>
    <n v="409313"/>
    <n v="0"/>
    <n v="4800052341"/>
    <s v="REASIG HOSP.ISAIAS DUARTE CANCINO a BCO AGRARIO"/>
    <d v="2022-01-03T00:00:00"/>
    <n v="30443224"/>
    <n v="0"/>
    <m/>
    <m/>
    <m/>
    <m/>
    <m/>
    <d v="2024-10-31T00:00:00"/>
  </r>
  <r>
    <n v="805028530"/>
    <s v="HOSP ISAIAS DUARTE CANCINO E.S.E"/>
    <s v="FEU43100"/>
    <s v="805028530_FEU43100"/>
    <d v="2021-09-16T00:00:00"/>
    <d v="2021-10-20T00:00:00"/>
    <n v="2021"/>
    <m/>
    <n v="327244"/>
    <m/>
    <n v="327244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27244"/>
    <n v="327244"/>
    <n v="0"/>
    <n v="0"/>
    <n v="0"/>
    <n v="0"/>
    <m/>
    <m/>
    <m/>
    <m/>
    <n v="327244"/>
    <n v="327244"/>
    <n v="0"/>
    <n v="4800056006"/>
    <s v="REASIG HOSPITAL ISAIAS DUARTE CANCINO"/>
    <d v="2022-07-14T00:00:00"/>
    <n v="4003523"/>
    <n v="0"/>
    <m/>
    <m/>
    <m/>
    <m/>
    <m/>
    <d v="2024-10-31T00:00:00"/>
  </r>
  <r>
    <n v="805028530"/>
    <s v="HOSP ISAIAS DUARTE CANCINO E.S.E"/>
    <s v="FEU44905"/>
    <s v="805028530_FEU44905"/>
    <d v="2021-09-25T00:00:00"/>
    <d v="2021-11-22T00:00:00"/>
    <n v="2021"/>
    <m/>
    <n v="1190146"/>
    <m/>
    <n v="1190146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190146"/>
    <n v="1190146"/>
    <n v="0"/>
    <n v="0"/>
    <n v="0"/>
    <n v="0"/>
    <m/>
    <m/>
    <m/>
    <m/>
    <n v="1190146"/>
    <n v="1190146"/>
    <n v="0"/>
    <n v="4800056006"/>
    <s v="REASIG HOSPITAL ISAIAS DUARTE CANCINO"/>
    <d v="2022-07-14T00:00:00"/>
    <n v="4003523"/>
    <n v="0"/>
    <m/>
    <m/>
    <m/>
    <m/>
    <m/>
    <d v="2024-10-31T00:00:00"/>
  </r>
  <r>
    <n v="805028530"/>
    <s v="HOSP ISAIAS DUARTE CANCINO E.S.E"/>
    <s v="FEU45134"/>
    <s v="805028530_FEU45134"/>
    <d v="2021-09-27T00:00:00"/>
    <d v="2021-10-20T00:00:00"/>
    <n v="2021"/>
    <m/>
    <n v="167044"/>
    <m/>
    <n v="167044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67044"/>
    <n v="167044"/>
    <n v="0"/>
    <n v="0"/>
    <n v="0"/>
    <n v="0"/>
    <m/>
    <m/>
    <m/>
    <m/>
    <n v="167044"/>
    <n v="167044"/>
    <n v="0"/>
    <n v="4800056006"/>
    <s v="REASIG HOSPITAL ISAIAS DUARTE CANCINO"/>
    <d v="2022-07-14T00:00:00"/>
    <n v="4003523"/>
    <n v="0"/>
    <m/>
    <m/>
    <m/>
    <m/>
    <m/>
    <d v="2024-10-31T00:00:00"/>
  </r>
  <r>
    <n v="805028530"/>
    <s v="HOSP ISAIAS DUARTE CANCINO E.S.E"/>
    <s v="FEU48107"/>
    <s v="805028530_FEU48107"/>
    <d v="2021-10-19T00:00:00"/>
    <d v="2021-12-10T00:00:00"/>
    <n v="2021"/>
    <m/>
    <n v="345793"/>
    <m/>
    <n v="345793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45793"/>
    <n v="345793"/>
    <n v="0"/>
    <n v="0"/>
    <n v="0"/>
    <n v="0"/>
    <m/>
    <m/>
    <m/>
    <m/>
    <n v="345793"/>
    <n v="345793"/>
    <n v="0"/>
    <n v="4800056006"/>
    <s v="REASIG HOSPITAL ISAIAS DUARTE CANCINO"/>
    <d v="2022-07-14T00:00:00"/>
    <n v="4003523"/>
    <n v="0"/>
    <m/>
    <m/>
    <m/>
    <m/>
    <m/>
    <d v="2024-10-31T00:00:00"/>
  </r>
  <r>
    <n v="805028530"/>
    <s v="HOSP ISAIAS DUARTE CANCINO E.S.E"/>
    <s v="FEU48635"/>
    <s v="805028530_FEU48635"/>
    <d v="2021-10-21T00:00:00"/>
    <d v="2021-11-22T00:00:00"/>
    <n v="2021"/>
    <m/>
    <n v="131396"/>
    <m/>
    <n v="131396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31396"/>
    <n v="131396"/>
    <n v="0"/>
    <n v="0"/>
    <n v="0"/>
    <n v="0"/>
    <m/>
    <m/>
    <m/>
    <m/>
    <n v="131396"/>
    <n v="131396"/>
    <n v="0"/>
    <n v="4800056006"/>
    <s v="REASIG HOSPITAL ISAIAS DUARTE CANCINO"/>
    <d v="2022-07-14T00:00:00"/>
    <n v="4003523"/>
    <n v="0"/>
    <m/>
    <m/>
    <m/>
    <m/>
    <m/>
    <d v="2024-10-31T00:00:00"/>
  </r>
  <r>
    <n v="805028530"/>
    <s v="HOSP ISAIAS DUARTE CANCINO E.S.E"/>
    <s v="FEU54595"/>
    <s v="805028530_FEU54595"/>
    <d v="2021-12-01T00:00:00"/>
    <d v="2022-01-12T00:00:00"/>
    <n v="2021"/>
    <m/>
    <n v="162303"/>
    <m/>
    <n v="162303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62303"/>
    <n v="162303"/>
    <n v="0"/>
    <n v="0"/>
    <n v="0"/>
    <n v="0"/>
    <m/>
    <m/>
    <m/>
    <m/>
    <n v="162303"/>
    <n v="162303"/>
    <n v="0"/>
    <n v="4800056006"/>
    <s v="REASIG HOSPITAL ISAIAS DUARTE CANCINO"/>
    <d v="2022-07-14T00:00:00"/>
    <n v="4003523"/>
    <n v="0"/>
    <m/>
    <m/>
    <m/>
    <m/>
    <m/>
    <d v="2024-10-31T00:00:00"/>
  </r>
  <r>
    <n v="805028530"/>
    <s v="HOSP ISAIAS DUARTE CANCINO E.S.E"/>
    <s v="FEU58588"/>
    <s v="805028530_FEU58588"/>
    <d v="2021-12-30T00:00:00"/>
    <d v="2022-03-10T00:00:00"/>
    <n v="2021"/>
    <m/>
    <n v="222942"/>
    <m/>
    <n v="222942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22942"/>
    <n v="222942"/>
    <n v="0"/>
    <n v="0"/>
    <n v="0"/>
    <n v="0"/>
    <m/>
    <m/>
    <m/>
    <m/>
    <n v="222942"/>
    <n v="222942"/>
    <n v="0"/>
    <n v="4800057243"/>
    <s v="REASIG HOSPITAL HOSPITAL ISAIAS DUARTE CANCINO"/>
    <d v="2022-09-22T00:00:00"/>
    <n v="6731891"/>
    <n v="0"/>
    <m/>
    <m/>
    <m/>
    <m/>
    <m/>
    <d v="2024-10-31T00:00:00"/>
  </r>
  <r>
    <n v="805028530"/>
    <s v="HOSP ISAIAS DUARTE CANCINO E.S.E"/>
    <s v="FEU60872"/>
    <s v="805028530_FEU60872"/>
    <d v="2022-01-20T00:00:00"/>
    <d v="2022-02-11T00:00:00"/>
    <n v="2022"/>
    <m/>
    <n v="696522"/>
    <m/>
    <n v="696522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96522"/>
    <n v="696522"/>
    <n v="0"/>
    <n v="0"/>
    <n v="0"/>
    <n v="0"/>
    <m/>
    <m/>
    <m/>
    <m/>
    <n v="696522"/>
    <n v="696522"/>
    <n v="0"/>
    <n v="4800057243"/>
    <s v="REASIG HOSPITAL HOSPITAL ISAIAS DUARTE CANCINO"/>
    <d v="2022-09-22T00:00:00"/>
    <n v="6731891"/>
    <n v="0"/>
    <m/>
    <m/>
    <m/>
    <m/>
    <m/>
    <d v="2024-10-31T00:00:00"/>
  </r>
  <r>
    <n v="805028530"/>
    <s v="HOSP ISAIAS DUARTE CANCINO E.S.E"/>
    <s v="FEU62934"/>
    <s v="805028530_FEU62934"/>
    <d v="2022-02-06T00:00:00"/>
    <d v="2022-03-10T00:00:00"/>
    <n v="2022"/>
    <m/>
    <n v="88489"/>
    <m/>
    <n v="88489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88489"/>
    <n v="88489"/>
    <n v="0"/>
    <n v="0"/>
    <n v="0"/>
    <n v="0"/>
    <m/>
    <m/>
    <m/>
    <m/>
    <n v="88489"/>
    <n v="88489"/>
    <n v="0"/>
    <n v="4800057243"/>
    <s v="REASIG HOSPITAL HOSPITAL ISAIAS DUARTE CANCINO"/>
    <d v="2022-09-22T00:00:00"/>
    <n v="6731891"/>
    <n v="0"/>
    <m/>
    <m/>
    <m/>
    <m/>
    <m/>
    <d v="2024-10-31T00:00:00"/>
  </r>
  <r>
    <n v="805028530"/>
    <s v="HOSP ISAIAS DUARTE CANCINO E.S.E"/>
    <s v="FEU64158"/>
    <s v="805028530_FEU64158"/>
    <d v="2022-02-14T00:00:00"/>
    <d v="2022-03-10T00:00:00"/>
    <n v="2022"/>
    <m/>
    <n v="158081"/>
    <m/>
    <n v="158081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58081"/>
    <n v="158081"/>
    <n v="0"/>
    <n v="0"/>
    <n v="0"/>
    <n v="0"/>
    <m/>
    <m/>
    <m/>
    <m/>
    <n v="158081"/>
    <n v="158081"/>
    <n v="0"/>
    <n v="4800057243"/>
    <s v="REASIG HOSPITAL HOSPITAL ISAIAS DUARTE CANCINO"/>
    <d v="2022-09-22T00:00:00"/>
    <n v="6731891"/>
    <n v="0"/>
    <m/>
    <m/>
    <m/>
    <m/>
    <m/>
    <d v="2024-10-31T00:00:00"/>
  </r>
  <r>
    <n v="805028530"/>
    <s v="HOSP ISAIAS DUARTE CANCINO E.S.E"/>
    <s v="FEU64154"/>
    <s v="805028530_FEU64154"/>
    <d v="2022-02-14T00:00:00"/>
    <d v="2022-12-17T00:00:00"/>
    <n v="2022"/>
    <m/>
    <n v="216408"/>
    <m/>
    <n v="216408"/>
    <m/>
    <n v="0"/>
    <m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16408"/>
    <n v="216408"/>
    <n v="0"/>
    <n v="0"/>
    <n v="0"/>
    <n v="0"/>
    <m/>
    <m/>
    <m/>
    <m/>
    <n v="216408"/>
    <n v="216408"/>
    <m/>
    <n v="2201481823"/>
    <m/>
    <d v="2024-02-19T00:00:00"/>
    <m/>
    <n v="0"/>
    <m/>
    <m/>
    <m/>
    <m/>
    <m/>
    <d v="2024-10-31T00:00:00"/>
  </r>
  <r>
    <n v="805028530"/>
    <s v="HOSP ISAIAS DUARTE CANCINO E.S.E"/>
    <s v="FEU64901"/>
    <s v="805028530_FEU64901"/>
    <d v="2022-02-20T00:00:00"/>
    <d v="2022-03-10T00:00:00"/>
    <n v="2022"/>
    <m/>
    <n v="446131"/>
    <m/>
    <n v="446131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446131"/>
    <n v="446131"/>
    <n v="0"/>
    <n v="0"/>
    <n v="0"/>
    <n v="0"/>
    <m/>
    <m/>
    <m/>
    <m/>
    <n v="446131"/>
    <n v="446131"/>
    <n v="0"/>
    <n v="4800057243"/>
    <s v="REASIG HOSPITAL HOSPITAL ISAIAS DUARTE CANCINO"/>
    <d v="2022-09-22T00:00:00"/>
    <n v="6731891"/>
    <n v="0"/>
    <m/>
    <m/>
    <m/>
    <m/>
    <m/>
    <d v="2024-10-31T00:00:00"/>
  </r>
  <r>
    <n v="805028530"/>
    <s v="HOSP ISAIAS DUARTE CANCINO E.S.E"/>
    <s v="FEU65079"/>
    <s v="805028530_FEU65079"/>
    <d v="2022-02-22T00:00:00"/>
    <d v="2022-03-10T00:00:00"/>
    <n v="2022"/>
    <m/>
    <n v="354231"/>
    <m/>
    <n v="354231"/>
    <m/>
    <n v="0"/>
    <m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54231"/>
    <n v="354231"/>
    <n v="0"/>
    <n v="0"/>
    <n v="0"/>
    <n v="0"/>
    <m/>
    <m/>
    <m/>
    <m/>
    <n v="354231"/>
    <n v="354231"/>
    <n v="0"/>
    <n v="4800057243"/>
    <s v="REASIG HOSPITAL HOSPITAL ISAIAS DUARTE CANCINO"/>
    <d v="2022-09-22T00:00:00"/>
    <n v="6731891"/>
    <n v="0"/>
    <m/>
    <m/>
    <m/>
    <m/>
    <m/>
    <d v="2024-10-31T00:00:00"/>
  </r>
  <r>
    <n v="805028530"/>
    <s v="HOSP ISAIAS DUARTE CANCINO E.S.E"/>
    <s v="FEU65323"/>
    <s v="805028530_FEU65323"/>
    <d v="2022-02-22T00:00:00"/>
    <d v="2022-03-10T00:00:00"/>
    <n v="2022"/>
    <m/>
    <n v="240922"/>
    <m/>
    <n v="240922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40922"/>
    <n v="240922"/>
    <n v="0"/>
    <n v="0"/>
    <n v="0"/>
    <n v="0"/>
    <m/>
    <m/>
    <m/>
    <m/>
    <n v="240922"/>
    <n v="240922"/>
    <n v="0"/>
    <n v="4800057243"/>
    <s v="REASIG HOSPITAL HOSPITAL ISAIAS DUARTE CANCINO"/>
    <d v="2022-09-22T00:00:00"/>
    <n v="6731891"/>
    <n v="0"/>
    <m/>
    <m/>
    <m/>
    <m/>
    <m/>
    <d v="2024-10-31T00:00:00"/>
  </r>
  <r>
    <n v="805028530"/>
    <s v="HOSP ISAIAS DUARTE CANCINO E.S.E"/>
    <s v="FEU77311"/>
    <s v="805028530_FEU77311"/>
    <d v="2022-05-13T00:00:00"/>
    <d v="2022-07-22T00:00:00"/>
    <n v="2022"/>
    <m/>
    <n v="354775"/>
    <m/>
    <n v="354775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54775"/>
    <n v="354775"/>
    <n v="0"/>
    <n v="0"/>
    <n v="0"/>
    <n v="0"/>
    <m/>
    <m/>
    <m/>
    <m/>
    <n v="354775"/>
    <n v="354775"/>
    <n v="0"/>
    <n v="4800057243"/>
    <s v="REASIG HOSPITAL HOSPITAL ISAIAS DUARTE CANCINO"/>
    <d v="2022-09-22T00:00:00"/>
    <n v="6731891"/>
    <n v="0"/>
    <m/>
    <m/>
    <m/>
    <m/>
    <m/>
    <d v="2024-10-31T00:00:00"/>
  </r>
  <r>
    <n v="805028530"/>
    <s v="HOSP ISAIAS DUARTE CANCINO E.S.E"/>
    <s v="FEU77309"/>
    <s v="805028530_FEU77309"/>
    <d v="2022-05-13T00:00:00"/>
    <d v="2022-07-22T00:00:00"/>
    <n v="2022"/>
    <m/>
    <n v="338914"/>
    <m/>
    <n v="338914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338914"/>
    <n v="338914"/>
    <n v="0"/>
    <n v="0"/>
    <n v="0"/>
    <n v="0"/>
    <m/>
    <m/>
    <m/>
    <m/>
    <n v="338914"/>
    <n v="338914"/>
    <n v="0"/>
    <n v="4800057243"/>
    <s v="REASIG HOSPITAL HOSPITAL ISAIAS DUARTE CANCINO"/>
    <d v="2022-09-22T00:00:00"/>
    <n v="6731891"/>
    <n v="0"/>
    <m/>
    <m/>
    <m/>
    <m/>
    <m/>
    <d v="2024-10-31T00:00:00"/>
  </r>
  <r>
    <n v="805028530"/>
    <s v="HOSP ISAIAS DUARTE CANCINO E.S.E"/>
    <s v="FEU77310"/>
    <s v="805028530_FEU77310"/>
    <d v="2022-05-13T00:00:00"/>
    <d v="2022-07-22T00:00:00"/>
    <n v="2022"/>
    <m/>
    <n v="291220"/>
    <m/>
    <n v="291220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291220"/>
    <n v="291220"/>
    <n v="0"/>
    <n v="0"/>
    <n v="0"/>
    <n v="0"/>
    <m/>
    <m/>
    <m/>
    <m/>
    <n v="291220"/>
    <n v="291220"/>
    <n v="0"/>
    <n v="4800057243"/>
    <s v="REASIG HOSPITAL HOSPITAL ISAIAS DUARTE CANCINO"/>
    <d v="2022-09-22T00:00:00"/>
    <n v="6731891"/>
    <n v="0"/>
    <m/>
    <m/>
    <m/>
    <m/>
    <m/>
    <d v="2024-10-31T00:00:00"/>
  </r>
  <r>
    <n v="805028530"/>
    <s v="HOSP ISAIAS DUARTE CANCINO E.S.E"/>
    <s v="FEU85514"/>
    <s v="805028530_FEU85514"/>
    <d v="2022-06-30T00:00:00"/>
    <d v="2022-07-22T00:00:00"/>
    <n v="2022"/>
    <m/>
    <n v="172807"/>
    <m/>
    <n v="172807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72807"/>
    <n v="172807"/>
    <n v="0"/>
    <n v="0"/>
    <n v="0"/>
    <n v="0"/>
    <m/>
    <m/>
    <m/>
    <m/>
    <n v="172807"/>
    <n v="172807"/>
    <n v="0"/>
    <n v="4800057243"/>
    <s v="REASIG HOSPITAL HOSPITAL ISAIAS DUARTE CANCINO"/>
    <d v="2022-09-22T00:00:00"/>
    <n v="6731891"/>
    <n v="0"/>
    <m/>
    <m/>
    <m/>
    <m/>
    <m/>
    <d v="2024-10-31T00:00:00"/>
  </r>
  <r>
    <n v="805028530"/>
    <s v="HOSP ISAIAS DUARTE CANCINO E.S.E"/>
    <s v="FEU88784"/>
    <s v="805028530_FEU88784"/>
    <d v="2022-07-21T00:00:00"/>
    <d v="2022-08-17T00:00:00"/>
    <n v="2022"/>
    <m/>
    <n v="194270"/>
    <m/>
    <n v="194270"/>
    <m/>
    <n v="0"/>
    <s v="pago aplicado pendiente verificar "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194270"/>
    <n v="194270"/>
    <n v="0"/>
    <n v="0"/>
    <n v="0"/>
    <n v="0"/>
    <m/>
    <m/>
    <m/>
    <m/>
    <n v="194270"/>
    <n v="194270"/>
    <n v="0"/>
    <n v="4800057243"/>
    <s v="REASIG HOSPITAL HOSPITAL ISAIAS DUARTE CANCINO"/>
    <d v="2022-09-22T00:00:00"/>
    <n v="6731891"/>
    <n v="0"/>
    <m/>
    <m/>
    <m/>
    <m/>
    <m/>
    <d v="2024-10-31T00:00:00"/>
  </r>
  <r>
    <n v="805028530"/>
    <s v="HOSP ISAIAS DUARTE CANCINO E.S.E"/>
    <s v="FEU91790"/>
    <s v="805028530_FEU91790"/>
    <d v="2022-08-11T00:00:00"/>
    <m/>
    <n v="2022"/>
    <m/>
    <n v="502555"/>
    <m/>
    <m/>
    <m/>
    <n v="502555"/>
    <m/>
    <s v="No radicado"/>
    <x v="0"/>
    <s v="N/A"/>
    <s v="FACTURA NO RADICADA"/>
    <m/>
    <m/>
    <m/>
    <m/>
    <n v="0"/>
    <n v="0"/>
    <n v="502555"/>
    <n v="0"/>
    <m/>
    <m/>
    <m/>
    <m/>
    <m/>
    <n v="0"/>
    <n v="0"/>
    <n v="0"/>
    <n v="0"/>
    <n v="0"/>
    <n v="0"/>
    <m/>
    <m/>
    <m/>
    <m/>
    <n v="0"/>
    <m/>
    <m/>
    <m/>
    <m/>
    <m/>
    <m/>
    <n v="0"/>
    <m/>
    <m/>
    <m/>
    <m/>
    <m/>
    <d v="2024-10-31T00:00:00"/>
  </r>
  <r>
    <n v="805028530"/>
    <s v="HOSP ISAIAS DUARTE CANCINO E.S.E"/>
    <s v="FEU95641"/>
    <s v="805028530_FEU95641"/>
    <d v="2022-11-15T00:00:00"/>
    <d v="2022-12-17T00:00:00"/>
    <n v="2022"/>
    <m/>
    <n v="623695"/>
    <m/>
    <n v="623695"/>
    <m/>
    <n v="0"/>
    <m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623695"/>
    <n v="623695"/>
    <n v="0"/>
    <n v="0"/>
    <n v="0"/>
    <n v="0"/>
    <m/>
    <m/>
    <m/>
    <m/>
    <n v="623695"/>
    <n v="623695"/>
    <m/>
    <n v="2201481823"/>
    <m/>
    <d v="2024-02-19T00:00:00"/>
    <m/>
    <n v="0"/>
    <m/>
    <m/>
    <m/>
    <m/>
    <m/>
    <d v="2024-10-31T00:00:00"/>
  </r>
  <r>
    <n v="805028530"/>
    <s v="HOSP ISAIAS DUARTE CANCINO E.S.E"/>
    <s v="FEU97158"/>
    <s v="805028530_FEU97158"/>
    <d v="2022-12-31T00:00:00"/>
    <d v="2023-05-16T00:00:00"/>
    <n v="2022"/>
    <m/>
    <n v="59957"/>
    <m/>
    <n v="59957"/>
    <m/>
    <n v="0"/>
    <m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59957"/>
    <n v="59957"/>
    <n v="0"/>
    <n v="0"/>
    <n v="0"/>
    <n v="0"/>
    <m/>
    <m/>
    <m/>
    <m/>
    <n v="59957"/>
    <n v="59957"/>
    <m/>
    <n v="2201506702"/>
    <m/>
    <s v="29.04.2024"/>
    <m/>
    <n v="0"/>
    <m/>
    <m/>
    <m/>
    <m/>
    <m/>
    <d v="2024-10-31T00:00:00"/>
  </r>
  <r>
    <n v="805028530"/>
    <s v="HOSP ISAIAS DUARTE CANCINO E.S.E"/>
    <s v="FEU100629"/>
    <s v="805028530_FEU100629"/>
    <d v="2023-04-26T00:00:00"/>
    <m/>
    <n v="2023"/>
    <m/>
    <n v="1442370"/>
    <m/>
    <m/>
    <m/>
    <n v="1442370"/>
    <m/>
    <s v="No radicado"/>
    <x v="0"/>
    <s v="N/A"/>
    <s v="FACTURA NO RADICADA"/>
    <m/>
    <m/>
    <m/>
    <m/>
    <m/>
    <m/>
    <n v="1442370"/>
    <m/>
    <m/>
    <m/>
    <m/>
    <m/>
    <m/>
    <n v="0"/>
    <n v="0"/>
    <n v="0"/>
    <n v="0"/>
    <n v="0"/>
    <n v="0"/>
    <m/>
    <m/>
    <m/>
    <m/>
    <n v="0"/>
    <m/>
    <m/>
    <m/>
    <m/>
    <m/>
    <m/>
    <n v="0"/>
    <m/>
    <m/>
    <m/>
    <m/>
    <m/>
    <d v="2024-10-31T00:00:00"/>
  </r>
  <r>
    <n v="805028530"/>
    <s v="HOSP ISAIAS DUARTE CANCINO E.S.E"/>
    <s v="FEU103780"/>
    <s v="805028530_FEU103780"/>
    <d v="2023-08-08T00:00:00"/>
    <m/>
    <n v="2023"/>
    <m/>
    <n v="566961"/>
    <m/>
    <m/>
    <m/>
    <n v="566961"/>
    <m/>
    <s v="No radicado"/>
    <x v="0"/>
    <s v="N/A"/>
    <s v="FACTURA NO RADICADA"/>
    <m/>
    <m/>
    <m/>
    <m/>
    <m/>
    <m/>
    <n v="566961"/>
    <m/>
    <m/>
    <m/>
    <m/>
    <m/>
    <m/>
    <n v="0"/>
    <n v="0"/>
    <n v="0"/>
    <n v="0"/>
    <n v="0"/>
    <n v="0"/>
    <m/>
    <m/>
    <m/>
    <m/>
    <n v="0"/>
    <m/>
    <m/>
    <m/>
    <m/>
    <m/>
    <m/>
    <n v="0"/>
    <m/>
    <m/>
    <m/>
    <m/>
    <m/>
    <d v="2024-10-31T00:00:00"/>
  </r>
  <r>
    <n v="805028530"/>
    <s v="HOSP ISAIAS DUARTE CANCINO E.S.E"/>
    <s v="FEU104244"/>
    <s v="805028530_FEU104244"/>
    <d v="2023-08-25T00:00:00"/>
    <m/>
    <n v="2023"/>
    <m/>
    <n v="1301783"/>
    <m/>
    <m/>
    <m/>
    <n v="1301783"/>
    <m/>
    <s v="No radicado"/>
    <x v="0"/>
    <s v="N/A"/>
    <s v="FACTURA NO RADICADA"/>
    <m/>
    <m/>
    <m/>
    <m/>
    <m/>
    <m/>
    <n v="1301783"/>
    <m/>
    <m/>
    <m/>
    <m/>
    <m/>
    <m/>
    <n v="0"/>
    <n v="0"/>
    <n v="0"/>
    <n v="0"/>
    <n v="0"/>
    <n v="0"/>
    <m/>
    <m/>
    <m/>
    <m/>
    <n v="0"/>
    <m/>
    <m/>
    <m/>
    <m/>
    <m/>
    <m/>
    <n v="0"/>
    <m/>
    <m/>
    <m/>
    <m/>
    <m/>
    <d v="2024-10-31T00:00:00"/>
  </r>
  <r>
    <n v="805028530"/>
    <s v="HOSP ISAIAS DUARTE CANCINO E.S.E"/>
    <s v="FEU104981"/>
    <s v="805028530_FEU104981"/>
    <d v="2023-09-26T00:00:00"/>
    <d v="2024-05-15T00:00:00"/>
    <n v="2023"/>
    <m/>
    <n v="68556"/>
    <m/>
    <m/>
    <m/>
    <n v="68556"/>
    <m/>
    <m/>
    <x v="3"/>
    <s v="Finalizada"/>
    <s v="FACTURA PENDIENTE EN PROGRAMACION DE PAGO"/>
    <m/>
    <m/>
    <m/>
    <m/>
    <m/>
    <m/>
    <m/>
    <m/>
    <m/>
    <m/>
    <n v="68556"/>
    <m/>
    <m/>
    <n v="68556"/>
    <n v="68556"/>
    <n v="0"/>
    <n v="0"/>
    <n v="0"/>
    <n v="0"/>
    <m/>
    <m/>
    <m/>
    <m/>
    <n v="68556"/>
    <m/>
    <m/>
    <m/>
    <m/>
    <m/>
    <m/>
    <n v="0"/>
    <m/>
    <m/>
    <m/>
    <m/>
    <m/>
    <d v="2024-10-31T00:00:00"/>
  </r>
  <r>
    <n v="805028530"/>
    <s v="HOSP ISAIAS DUARTE CANCINO E.S.E"/>
    <s v="FEU106225"/>
    <s v="805028530_FEU106225"/>
    <d v="2023-11-22T00:00:00"/>
    <d v="2024-05-15T00:00:00"/>
    <n v="2023"/>
    <m/>
    <n v="292517"/>
    <m/>
    <m/>
    <m/>
    <n v="292517"/>
    <m/>
    <m/>
    <x v="1"/>
    <s v="Finalizada"/>
    <s v="FACTURA PENDIENTE EN PROGRAMACION DE PAGO"/>
    <m/>
    <m/>
    <m/>
    <m/>
    <n v="292517"/>
    <m/>
    <m/>
    <m/>
    <m/>
    <m/>
    <m/>
    <m/>
    <m/>
    <n v="292517"/>
    <n v="292517"/>
    <n v="0"/>
    <n v="0"/>
    <n v="0"/>
    <n v="0"/>
    <m/>
    <m/>
    <m/>
    <m/>
    <n v="292517"/>
    <n v="292517"/>
    <m/>
    <n v="2201561947"/>
    <m/>
    <s v="30.10.2024"/>
    <n v="980357"/>
    <n v="0"/>
    <m/>
    <m/>
    <m/>
    <m/>
    <m/>
    <d v="2024-10-31T00:00:00"/>
  </r>
  <r>
    <n v="805028530"/>
    <s v="HOSP ISAIAS DUARTE CANCINO E.S.E"/>
    <s v="FEU108387"/>
    <s v="805028530_FEU108387"/>
    <d v="2024-01-25T21:49:00"/>
    <d v="2024-05-15T00:00:00"/>
    <n v="2024"/>
    <m/>
    <n v="284965"/>
    <m/>
    <m/>
    <m/>
    <n v="284965"/>
    <m/>
    <m/>
    <x v="3"/>
    <s v="Finalizada"/>
    <s v="FACTURA PENDIENTE EN PROGRAMACION DE PAGO"/>
    <m/>
    <m/>
    <m/>
    <m/>
    <m/>
    <m/>
    <m/>
    <m/>
    <m/>
    <m/>
    <n v="284965"/>
    <m/>
    <m/>
    <n v="284965"/>
    <n v="284965"/>
    <n v="0"/>
    <n v="0"/>
    <n v="0"/>
    <n v="0"/>
    <m/>
    <m/>
    <m/>
    <m/>
    <n v="284965"/>
    <m/>
    <m/>
    <m/>
    <m/>
    <m/>
    <m/>
    <n v="0"/>
    <m/>
    <m/>
    <m/>
    <m/>
    <m/>
    <d v="2024-10-31T00:00:00"/>
  </r>
  <r>
    <n v="805028530"/>
    <s v="HOSP ISAIAS DUARTE CANCINO E.S.E"/>
    <s v="FEU110886"/>
    <s v="805028530_FEU110886"/>
    <d v="2024-04-17T06:41:00"/>
    <d v="2024-05-15T00:00:00"/>
    <n v="2024"/>
    <m/>
    <n v="87700"/>
    <m/>
    <n v="87700"/>
    <m/>
    <n v="0"/>
    <m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87700"/>
    <n v="87700"/>
    <n v="0"/>
    <n v="0"/>
    <n v="0"/>
    <n v="0"/>
    <m/>
    <m/>
    <m/>
    <m/>
    <n v="87700"/>
    <n v="87700"/>
    <m/>
    <n v="2201520906"/>
    <m/>
    <s v="26.06.2024"/>
    <m/>
    <n v="0"/>
    <m/>
    <m/>
    <m/>
    <m/>
    <m/>
    <d v="2024-10-31T00:00:00"/>
  </r>
  <r>
    <n v="805028530"/>
    <s v="HOSP ISAIAS DUARTE CANCINO E.S.E"/>
    <s v="FEU121372"/>
    <s v="805028530_FEU121372"/>
    <d v="2024-06-19T07:03:00"/>
    <d v="2024-07-08T00:00:00"/>
    <n v="2024"/>
    <m/>
    <n v="734700"/>
    <m/>
    <n v="734700"/>
    <m/>
    <n v="0"/>
    <m/>
    <m/>
    <x v="1"/>
    <s v="Finalizada"/>
    <s v="FACTURA CANCELADA"/>
    <n v="0"/>
    <n v="0"/>
    <n v="0"/>
    <n v="0"/>
    <n v="0"/>
    <n v="0"/>
    <n v="0"/>
    <n v="0"/>
    <n v="0"/>
    <n v="0"/>
    <n v="0"/>
    <n v="0"/>
    <n v="0"/>
    <n v="734700"/>
    <n v="734700"/>
    <n v="0"/>
    <n v="0"/>
    <n v="0"/>
    <n v="0"/>
    <m/>
    <m/>
    <m/>
    <m/>
    <n v="734700"/>
    <n v="734700"/>
    <m/>
    <n v="2201539566"/>
    <m/>
    <s v="20.08.2024"/>
    <m/>
    <n v="0"/>
    <m/>
    <m/>
    <m/>
    <m/>
    <m/>
    <d v="2024-10-31T00:00:00"/>
  </r>
  <r>
    <n v="805028530"/>
    <s v="HOSP ISAIAS DUARTE CANCINO E.S.E"/>
    <s v="FEU123860"/>
    <s v="805028530_FEU123860"/>
    <d v="2024-06-30T13:46:00"/>
    <d v="2024-07-08T00:00:00"/>
    <n v="2024"/>
    <m/>
    <n v="115200"/>
    <m/>
    <m/>
    <m/>
    <n v="115200"/>
    <m/>
    <m/>
    <x v="3"/>
    <s v="Finalizada"/>
    <s v="FACTURA PENDIENTE EN PROGRAMACION DE PAGO"/>
    <m/>
    <m/>
    <m/>
    <m/>
    <m/>
    <m/>
    <m/>
    <m/>
    <m/>
    <m/>
    <n v="115200"/>
    <m/>
    <m/>
    <n v="115200"/>
    <n v="115200"/>
    <n v="0"/>
    <n v="0"/>
    <n v="0"/>
    <n v="0"/>
    <m/>
    <m/>
    <m/>
    <m/>
    <n v="115200"/>
    <m/>
    <m/>
    <m/>
    <m/>
    <m/>
    <m/>
    <n v="0"/>
    <m/>
    <m/>
    <m/>
    <m/>
    <m/>
    <d v="2024-10-31T00:00:00"/>
  </r>
  <r>
    <n v="805028530"/>
    <s v="HOSP ISAIAS DUARTE CANCINO E.S.E"/>
    <s v="FEU126588"/>
    <s v="805028530_FEU126588"/>
    <d v="2024-07-11T15:46:00"/>
    <d v="2024-08-08T00:00:00"/>
    <n v="2024"/>
    <m/>
    <n v="687840"/>
    <m/>
    <m/>
    <m/>
    <n v="687840"/>
    <m/>
    <m/>
    <x v="1"/>
    <s v="Finalizada"/>
    <s v="FACTURA EN PROCESO INTERNO"/>
    <m/>
    <m/>
    <m/>
    <m/>
    <n v="687840"/>
    <m/>
    <m/>
    <m/>
    <m/>
    <m/>
    <m/>
    <m/>
    <m/>
    <n v="687840"/>
    <n v="687840"/>
    <n v="0"/>
    <n v="0"/>
    <n v="0"/>
    <n v="0"/>
    <m/>
    <m/>
    <m/>
    <m/>
    <n v="687840"/>
    <n v="687840"/>
    <m/>
    <n v="2201561947"/>
    <m/>
    <s v="30.10.2024"/>
    <n v="980357"/>
    <n v="0"/>
    <m/>
    <m/>
    <m/>
    <m/>
    <m/>
    <d v="2024-10-31T00:00:00"/>
  </r>
  <r>
    <n v="805028530"/>
    <s v="HOSP ISAIAS DUARTE CANCINO E.S.E"/>
    <s v="FEU128499"/>
    <s v="805028530_FEU128499"/>
    <d v="2024-07-21T04:16:00"/>
    <d v="2024-08-06T00:00:00"/>
    <n v="2024"/>
    <m/>
    <n v="76800"/>
    <m/>
    <m/>
    <m/>
    <n v="76800"/>
    <m/>
    <m/>
    <x v="3"/>
    <s v="Finalizada"/>
    <s v="FACTURA PENDIENTE EN PROGRAMACION DE PAGO"/>
    <n v="76800"/>
    <n v="1222498874"/>
    <m/>
    <m/>
    <m/>
    <m/>
    <m/>
    <m/>
    <m/>
    <m/>
    <n v="76800"/>
    <m/>
    <m/>
    <n v="76800"/>
    <n v="76800"/>
    <n v="0"/>
    <n v="0"/>
    <n v="0"/>
    <n v="0"/>
    <m/>
    <m/>
    <m/>
    <m/>
    <n v="76800"/>
    <m/>
    <m/>
    <m/>
    <m/>
    <m/>
    <m/>
    <n v="0"/>
    <m/>
    <m/>
    <m/>
    <m/>
    <m/>
    <d v="2024-10-31T00:00:00"/>
  </r>
  <r>
    <n v="805028530"/>
    <s v="HOSP ISAIAS DUARTE CANCINO E.S.E"/>
    <s v="FEU129797"/>
    <s v="805028530_FEU129797"/>
    <d v="2024-07-26T01:11:00"/>
    <d v="2024-08-06T00:00:00"/>
    <n v="2024"/>
    <m/>
    <n v="238840"/>
    <m/>
    <m/>
    <m/>
    <n v="238840"/>
    <m/>
    <m/>
    <x v="3"/>
    <s v="Finalizada"/>
    <s v="FACTURA PENDIENTE EN PROGRAMACION DE PAGO"/>
    <n v="238840"/>
    <n v="1222501865"/>
    <m/>
    <m/>
    <m/>
    <m/>
    <m/>
    <m/>
    <m/>
    <m/>
    <n v="238840"/>
    <m/>
    <m/>
    <n v="238840"/>
    <n v="238840"/>
    <n v="0"/>
    <n v="0"/>
    <n v="0"/>
    <n v="0"/>
    <m/>
    <m/>
    <m/>
    <m/>
    <n v="238840"/>
    <m/>
    <m/>
    <m/>
    <m/>
    <m/>
    <m/>
    <n v="0"/>
    <m/>
    <m/>
    <m/>
    <m/>
    <m/>
    <d v="2024-10-31T00:00:00"/>
  </r>
  <r>
    <n v="805028530"/>
    <s v="HOSP ISAIAS DUARTE CANCINO E.S.E"/>
    <s v="FEU133203"/>
    <s v="805028530_FEU133203"/>
    <d v="2024-08-10T06:31:00"/>
    <d v="2024-10-09T00:00:00"/>
    <n v="2024"/>
    <m/>
    <n v="76800"/>
    <m/>
    <m/>
    <m/>
    <n v="76800"/>
    <m/>
    <m/>
    <x v="3"/>
    <s v="Finalizada"/>
    <e v="#N/A"/>
    <n v="76800"/>
    <n v="1222530819"/>
    <m/>
    <m/>
    <m/>
    <m/>
    <m/>
    <m/>
    <m/>
    <m/>
    <n v="76800"/>
    <m/>
    <m/>
    <n v="76800"/>
    <n v="76800"/>
    <n v="0"/>
    <n v="0"/>
    <n v="0"/>
    <n v="0"/>
    <m/>
    <m/>
    <m/>
    <m/>
    <n v="76800"/>
    <m/>
    <m/>
    <m/>
    <m/>
    <m/>
    <m/>
    <n v="0"/>
    <m/>
    <m/>
    <m/>
    <m/>
    <m/>
    <d v="2024-10-31T00:00:00"/>
  </r>
  <r>
    <n v="805028530"/>
    <s v="HOSP ISAIAS DUARTE CANCINO E.S.E"/>
    <s v="FEU135361"/>
    <s v="805028530_FEU135361"/>
    <d v="2024-08-21T02:58:00"/>
    <d v="2024-09-09T00:00:00"/>
    <n v="2024"/>
    <m/>
    <n v="76800"/>
    <m/>
    <m/>
    <m/>
    <n v="76800"/>
    <m/>
    <m/>
    <x v="3"/>
    <s v="Finalizada"/>
    <e v="#N/A"/>
    <n v="76800"/>
    <n v="1222512973"/>
    <m/>
    <m/>
    <m/>
    <m/>
    <m/>
    <m/>
    <m/>
    <m/>
    <n v="76800"/>
    <m/>
    <m/>
    <n v="76800"/>
    <n v="76800"/>
    <n v="0"/>
    <n v="0"/>
    <n v="0"/>
    <n v="0"/>
    <m/>
    <m/>
    <m/>
    <m/>
    <n v="76800"/>
    <m/>
    <m/>
    <m/>
    <m/>
    <m/>
    <m/>
    <n v="0"/>
    <m/>
    <m/>
    <m/>
    <m/>
    <m/>
    <d v="2024-10-31T00:00:00"/>
  </r>
  <r>
    <n v="805028530"/>
    <s v="HOSP ISAIAS DUARTE CANCINO E.S.E"/>
    <s v="FEU143386"/>
    <s v="805028530_FEU143386"/>
    <d v="2024-09-20T20:29:00"/>
    <d v="2024-10-09T00:00:00"/>
    <n v="2024"/>
    <m/>
    <n v="165600"/>
    <m/>
    <m/>
    <m/>
    <n v="165600"/>
    <m/>
    <m/>
    <x v="3"/>
    <s v="Finalizada"/>
    <e v="#N/A"/>
    <n v="165600"/>
    <n v="1222530820"/>
    <m/>
    <m/>
    <m/>
    <m/>
    <m/>
    <m/>
    <m/>
    <m/>
    <n v="165600"/>
    <m/>
    <m/>
    <n v="165600"/>
    <n v="165600"/>
    <n v="0"/>
    <n v="0"/>
    <n v="0"/>
    <n v="0"/>
    <m/>
    <m/>
    <m/>
    <m/>
    <n v="165600"/>
    <m/>
    <m/>
    <m/>
    <m/>
    <m/>
    <m/>
    <n v="0"/>
    <m/>
    <m/>
    <m/>
    <m/>
    <m/>
    <d v="2024-10-31T00:00:00"/>
  </r>
  <r>
    <n v="805028530"/>
    <s v="HOSP ISAIAS DUARTE CANCINO E.S.E"/>
    <s v="FEU144856"/>
    <s v="805028530_FEU144856"/>
    <d v="2024-09-27T02:42:00"/>
    <d v="2024-10-09T00:00:00"/>
    <n v="2024"/>
    <m/>
    <n v="89900"/>
    <m/>
    <m/>
    <m/>
    <n v="89900"/>
    <m/>
    <m/>
    <x v="3"/>
    <s v="Finalizada"/>
    <e v="#N/A"/>
    <n v="89900"/>
    <n v="1222528872"/>
    <m/>
    <m/>
    <m/>
    <m/>
    <m/>
    <m/>
    <m/>
    <m/>
    <n v="89900"/>
    <m/>
    <m/>
    <n v="89900"/>
    <n v="89900"/>
    <n v="0"/>
    <n v="0"/>
    <n v="0"/>
    <n v="0"/>
    <m/>
    <m/>
    <m/>
    <m/>
    <n v="89900"/>
    <m/>
    <m/>
    <m/>
    <m/>
    <m/>
    <m/>
    <n v="0"/>
    <m/>
    <m/>
    <m/>
    <m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55">
    <pivotField showAll="0"/>
    <pivotField showAll="0"/>
    <pivotField showAll="0"/>
    <pivotField showAll="0"/>
    <pivotField numFmtId="14" showAll="0"/>
    <pivotField showAll="0"/>
    <pivotField showAll="0"/>
    <pivotField showAll="0"/>
    <pivotField numFmtId="166" showAll="0"/>
    <pivotField showAll="0"/>
    <pivotField showAll="0"/>
    <pivotField showAll="0"/>
    <pivotField dataField="1" showAll="0"/>
    <pivotField showAll="0"/>
    <pivotField showAll="0"/>
    <pivotField axis="axisRow" dataField="1" showAll="0">
      <items count="5">
        <item x="1"/>
        <item x="0"/>
        <item x="3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numFmtId="166" showAll="0"/>
    <pivotField showAll="0"/>
    <pivotField showAll="0"/>
    <pivotField showAll="0"/>
    <pivotField showAll="0"/>
    <pivotField showAll="0"/>
    <pivotField showAll="0"/>
    <pivotField numFmtId="166"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2" baseField="0" baseItem="0" numFmtId="166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5" type="button" dataOnly="0" labelOnly="1" outline="0" axis="axisRow" fieldPosition="0"/>
    </format>
    <format dxfId="7">
      <pivotArea dataOnly="0" labelOnly="1" fieldPosition="0">
        <references count="1">
          <reference field="15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4"/>
  <sheetViews>
    <sheetView workbookViewId="0">
      <selection activeCell="C13" sqref="C13"/>
    </sheetView>
  </sheetViews>
  <sheetFormatPr baseColWidth="10" defaultRowHeight="14.5" x14ac:dyDescent="0.35"/>
  <cols>
    <col min="2" max="2" width="17.1796875" customWidth="1"/>
    <col min="3" max="3" width="21.26953125" customWidth="1"/>
  </cols>
  <sheetData>
    <row r="2" spans="2:11" ht="15" thickBot="1" x14ac:dyDescent="0.4"/>
    <row r="3" spans="2:11" ht="29.5" thickBot="1" x14ac:dyDescent="0.4">
      <c r="B3" s="22" t="s">
        <v>142</v>
      </c>
      <c r="C3" s="23" t="s">
        <v>143</v>
      </c>
    </row>
    <row r="4" spans="2:11" ht="15" thickBot="1" x14ac:dyDescent="0.4">
      <c r="B4" s="24">
        <v>4800028818</v>
      </c>
      <c r="C4" s="25">
        <v>1103995</v>
      </c>
    </row>
    <row r="5" spans="2:11" ht="15" thickBot="1" x14ac:dyDescent="0.4">
      <c r="B5" s="24">
        <v>4800032769</v>
      </c>
      <c r="C5" s="26">
        <v>5275173</v>
      </c>
      <c r="D5" t="s">
        <v>144</v>
      </c>
    </row>
    <row r="6" spans="2:11" ht="15" thickBot="1" x14ac:dyDescent="0.4">
      <c r="B6" s="24">
        <v>4800033725</v>
      </c>
      <c r="C6" s="26">
        <v>2987503</v>
      </c>
      <c r="D6" t="s">
        <v>144</v>
      </c>
    </row>
    <row r="7" spans="2:11" ht="15" thickBot="1" x14ac:dyDescent="0.4">
      <c r="B7" s="24">
        <v>4800036172</v>
      </c>
      <c r="C7" s="26">
        <v>3776672</v>
      </c>
      <c r="D7" t="s">
        <v>144</v>
      </c>
    </row>
    <row r="8" spans="2:11" ht="15" thickBot="1" x14ac:dyDescent="0.4">
      <c r="B8" s="24">
        <v>4800037630</v>
      </c>
      <c r="C8" s="26">
        <v>1595134</v>
      </c>
      <c r="D8" t="s">
        <v>144</v>
      </c>
      <c r="I8" s="26">
        <v>1595134</v>
      </c>
    </row>
    <row r="9" spans="2:11" ht="15" thickBot="1" x14ac:dyDescent="0.4">
      <c r="B9" s="24">
        <v>4800037634</v>
      </c>
      <c r="C9" s="26">
        <v>487874</v>
      </c>
      <c r="D9" t="s">
        <v>144</v>
      </c>
      <c r="I9" s="26">
        <v>487874</v>
      </c>
    </row>
    <row r="10" spans="2:11" ht="15" thickBot="1" x14ac:dyDescent="0.4">
      <c r="B10" s="24">
        <v>4800042032</v>
      </c>
      <c r="C10" s="26">
        <v>3304058</v>
      </c>
      <c r="D10" t="s">
        <v>144</v>
      </c>
      <c r="I10" s="25">
        <v>3304058</v>
      </c>
    </row>
    <row r="11" spans="2:11" ht="15" thickBot="1" x14ac:dyDescent="0.4">
      <c r="B11" s="24">
        <v>4800048568</v>
      </c>
      <c r="C11" s="29">
        <v>117446706</v>
      </c>
      <c r="D11" t="s">
        <v>147</v>
      </c>
      <c r="I11" s="26">
        <v>3776672</v>
      </c>
    </row>
    <row r="12" spans="2:11" ht="15" thickBot="1" x14ac:dyDescent="0.4">
      <c r="B12" s="24">
        <v>4800052341</v>
      </c>
      <c r="C12" s="29">
        <v>30443224</v>
      </c>
      <c r="D12" t="s">
        <v>147</v>
      </c>
      <c r="I12" s="27">
        <f>SUM(I8:I11)</f>
        <v>9163738</v>
      </c>
      <c r="J12" s="28">
        <v>10292658</v>
      </c>
      <c r="K12" s="28">
        <f>I12-J12</f>
        <v>-1128920</v>
      </c>
    </row>
    <row r="13" spans="2:11" ht="15" thickBot="1" x14ac:dyDescent="0.4">
      <c r="B13" s="24">
        <v>4800056006</v>
      </c>
      <c r="C13" s="29">
        <v>4003523</v>
      </c>
      <c r="D13" t="s">
        <v>147</v>
      </c>
    </row>
    <row r="14" spans="2:11" ht="15" thickBot="1" x14ac:dyDescent="0.4">
      <c r="B14" s="24">
        <v>4800057243</v>
      </c>
      <c r="C14" s="29">
        <v>6731891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4"/>
  <sheetViews>
    <sheetView zoomScale="80" zoomScaleNormal="80" workbookViewId="0">
      <pane ySplit="9" topLeftCell="A10" activePane="bottomLeft" state="frozen"/>
      <selection pane="bottomLeft" activeCell="B16" sqref="B16"/>
    </sheetView>
  </sheetViews>
  <sheetFormatPr baseColWidth="10" defaultRowHeight="14.5" x14ac:dyDescent="0.35"/>
  <cols>
    <col min="1" max="1" width="19.81640625" customWidth="1"/>
    <col min="2" max="2" width="19.81640625" bestFit="1" customWidth="1"/>
    <col min="3" max="3" width="17.81640625" customWidth="1"/>
    <col min="4" max="4" width="14.26953125" customWidth="1"/>
    <col min="5" max="5" width="19.7265625" customWidth="1"/>
    <col min="6" max="6" width="14.7265625" customWidth="1"/>
    <col min="7" max="7" width="17.54296875" customWidth="1"/>
    <col min="8" max="8" width="16.453125" customWidth="1"/>
    <col min="9" max="9" width="22.1796875" customWidth="1"/>
    <col min="10" max="10" width="0" hidden="1" customWidth="1"/>
    <col min="12" max="12" width="13.7265625" customWidth="1"/>
  </cols>
  <sheetData>
    <row r="1" spans="1:10" ht="17.5" x14ac:dyDescent="0.45">
      <c r="A1" s="1"/>
      <c r="B1" s="1"/>
      <c r="C1" s="1"/>
      <c r="D1" s="1"/>
      <c r="E1" s="2"/>
      <c r="F1" s="2"/>
      <c r="G1" s="2"/>
      <c r="H1" s="2"/>
      <c r="I1" s="2"/>
    </row>
    <row r="2" spans="1:10" ht="17.5" x14ac:dyDescent="0.45">
      <c r="A2" s="3" t="s">
        <v>13</v>
      </c>
      <c r="B2" s="4"/>
      <c r="C2" s="4"/>
      <c r="D2" s="4"/>
      <c r="E2" s="5"/>
      <c r="F2" s="6"/>
      <c r="G2" s="7"/>
      <c r="H2" s="8"/>
      <c r="I2" s="2"/>
      <c r="J2" s="2"/>
    </row>
    <row r="3" spans="1:10" ht="17.5" x14ac:dyDescent="0.45">
      <c r="A3" s="3" t="s">
        <v>14</v>
      </c>
      <c r="B3" s="4"/>
      <c r="C3" s="4"/>
      <c r="D3" s="4"/>
      <c r="E3" s="5"/>
      <c r="F3" s="6"/>
      <c r="G3" s="7"/>
      <c r="H3" s="8"/>
      <c r="I3" s="2"/>
      <c r="J3" s="2"/>
    </row>
    <row r="4" spans="1:10" ht="17.5" x14ac:dyDescent="0.45">
      <c r="A4" s="3" t="s">
        <v>0</v>
      </c>
      <c r="B4" s="4"/>
      <c r="C4" s="4"/>
      <c r="D4" s="4"/>
      <c r="E4" s="5"/>
      <c r="G4" s="7"/>
      <c r="H4" s="8"/>
      <c r="I4" s="2"/>
      <c r="J4" s="2"/>
    </row>
    <row r="5" spans="1:10" ht="17.5" x14ac:dyDescent="0.45">
      <c r="A5" s="3" t="s">
        <v>1</v>
      </c>
      <c r="B5" s="15" t="s">
        <v>15</v>
      </c>
      <c r="C5" s="15"/>
      <c r="D5" s="15"/>
      <c r="E5" s="6"/>
      <c r="F5" s="7"/>
      <c r="G5" s="8"/>
      <c r="H5" s="2"/>
      <c r="I5" s="2"/>
      <c r="J5" s="1"/>
    </row>
    <row r="6" spans="1:10" ht="17.5" x14ac:dyDescent="0.45">
      <c r="A6" s="3" t="s">
        <v>2</v>
      </c>
      <c r="B6" s="15">
        <v>45565</v>
      </c>
      <c r="C6" s="15"/>
      <c r="D6" s="4"/>
      <c r="E6" s="9"/>
      <c r="F6" s="7"/>
      <c r="G6" s="7"/>
      <c r="H6" s="8"/>
      <c r="I6" s="2"/>
      <c r="J6" s="2"/>
    </row>
    <row r="7" spans="1:10" ht="19" x14ac:dyDescent="0.45">
      <c r="A7" s="3" t="s">
        <v>3</v>
      </c>
      <c r="B7" s="14">
        <f>I8</f>
        <v>6442519</v>
      </c>
      <c r="C7" s="10"/>
      <c r="D7" s="4"/>
      <c r="E7" s="9"/>
      <c r="F7" s="7"/>
      <c r="G7" s="7"/>
      <c r="H7" s="8"/>
      <c r="I7" s="2"/>
      <c r="J7" s="2"/>
    </row>
    <row r="8" spans="1:10" ht="17.5" x14ac:dyDescent="0.35">
      <c r="A8" s="4"/>
      <c r="B8" s="4"/>
      <c r="C8" s="4"/>
      <c r="D8" s="11"/>
      <c r="E8" s="21">
        <f>+SUBTOTAL(9,E9:E1048576)</f>
        <v>193926729</v>
      </c>
      <c r="F8" s="21">
        <f>+SUBTOTAL(9,F9:F1048576)</f>
        <v>5253748</v>
      </c>
      <c r="G8" s="21">
        <f>+SUBTOTAL(9,G9:G1048576)</f>
        <v>179057876</v>
      </c>
      <c r="H8" s="21">
        <f>+SUBTOTAL(9,H9:H1048576)</f>
        <v>3172586</v>
      </c>
      <c r="I8" s="21">
        <f>+SUBTOTAL(9,I9:I1048576)</f>
        <v>6442519</v>
      </c>
    </row>
    <row r="9" spans="1:10" ht="33" x14ac:dyDescent="0.35">
      <c r="A9" s="16" t="s">
        <v>4</v>
      </c>
      <c r="B9" s="16" t="s">
        <v>5</v>
      </c>
      <c r="C9" s="16" t="s">
        <v>6</v>
      </c>
      <c r="D9" s="16" t="s">
        <v>7</v>
      </c>
      <c r="E9" s="17" t="s">
        <v>8</v>
      </c>
      <c r="F9" s="17" t="s">
        <v>9</v>
      </c>
      <c r="G9" s="17" t="s">
        <v>10</v>
      </c>
      <c r="H9" s="17" t="s">
        <v>11</v>
      </c>
      <c r="I9" s="17" t="s">
        <v>12</v>
      </c>
    </row>
    <row r="10" spans="1:10" x14ac:dyDescent="0.35">
      <c r="A10" s="12" t="s">
        <v>55</v>
      </c>
      <c r="B10" s="13">
        <v>42887</v>
      </c>
      <c r="C10" s="12">
        <v>2017</v>
      </c>
      <c r="D10" s="12"/>
      <c r="E10" s="20">
        <v>3605373</v>
      </c>
      <c r="F10" s="20"/>
      <c r="G10" s="20">
        <v>3172587</v>
      </c>
      <c r="H10" s="20">
        <v>432786</v>
      </c>
      <c r="I10" s="20">
        <f>E10-F10-G10-H10</f>
        <v>0</v>
      </c>
      <c r="J10" t="s">
        <v>141</v>
      </c>
    </row>
    <row r="11" spans="1:10" x14ac:dyDescent="0.35">
      <c r="A11" s="12" t="s">
        <v>117</v>
      </c>
      <c r="B11" s="13">
        <v>43182</v>
      </c>
      <c r="C11" s="12">
        <v>2018</v>
      </c>
      <c r="D11" s="12"/>
      <c r="E11" s="20">
        <v>181859</v>
      </c>
      <c r="F11" s="20"/>
      <c r="G11" s="20">
        <v>181859</v>
      </c>
      <c r="H11" s="20"/>
      <c r="I11" s="20">
        <f t="shared" ref="I11:I74" si="0">E11-F11-G11-H11</f>
        <v>0</v>
      </c>
    </row>
    <row r="12" spans="1:10" x14ac:dyDescent="0.35">
      <c r="A12" s="12" t="s">
        <v>118</v>
      </c>
      <c r="B12" s="13">
        <v>43185</v>
      </c>
      <c r="C12" s="12">
        <v>2018</v>
      </c>
      <c r="D12" s="12"/>
      <c r="E12" s="20">
        <v>53100</v>
      </c>
      <c r="F12" s="20"/>
      <c r="G12" s="20">
        <v>53100</v>
      </c>
      <c r="H12" s="20"/>
      <c r="I12" s="20">
        <f t="shared" si="0"/>
        <v>0</v>
      </c>
    </row>
    <row r="13" spans="1:10" x14ac:dyDescent="0.35">
      <c r="A13" s="12" t="s">
        <v>119</v>
      </c>
      <c r="B13" s="13">
        <v>43193</v>
      </c>
      <c r="C13" s="12">
        <v>2018</v>
      </c>
      <c r="D13" s="12"/>
      <c r="E13" s="20">
        <v>52900</v>
      </c>
      <c r="F13" s="20"/>
      <c r="G13" s="20">
        <v>52900</v>
      </c>
      <c r="H13" s="20"/>
      <c r="I13" s="20">
        <f t="shared" si="0"/>
        <v>0</v>
      </c>
    </row>
    <row r="14" spans="1:10" x14ac:dyDescent="0.35">
      <c r="A14" s="12" t="s">
        <v>120</v>
      </c>
      <c r="B14" s="13">
        <v>43205</v>
      </c>
      <c r="C14" s="12">
        <v>2018</v>
      </c>
      <c r="D14" s="12"/>
      <c r="E14" s="20">
        <v>481000</v>
      </c>
      <c r="F14" s="20"/>
      <c r="G14" s="20">
        <v>481000</v>
      </c>
      <c r="H14" s="20"/>
      <c r="I14" s="20">
        <f t="shared" si="0"/>
        <v>0</v>
      </c>
    </row>
    <row r="15" spans="1:10" x14ac:dyDescent="0.35">
      <c r="A15" s="12" t="s">
        <v>121</v>
      </c>
      <c r="B15" s="13">
        <v>43216</v>
      </c>
      <c r="C15" s="12">
        <v>2018</v>
      </c>
      <c r="D15" s="12"/>
      <c r="E15" s="20">
        <v>423899</v>
      </c>
      <c r="F15" s="20"/>
      <c r="G15" s="20">
        <v>423899</v>
      </c>
      <c r="H15" s="20"/>
      <c r="I15" s="20">
        <f t="shared" si="0"/>
        <v>0</v>
      </c>
    </row>
    <row r="16" spans="1:10" x14ac:dyDescent="0.35">
      <c r="A16" s="12" t="s">
        <v>85</v>
      </c>
      <c r="B16" s="13">
        <v>43307</v>
      </c>
      <c r="C16" s="12">
        <v>2018</v>
      </c>
      <c r="D16" s="12"/>
      <c r="E16" s="20">
        <v>64300</v>
      </c>
      <c r="F16" s="20"/>
      <c r="G16" s="20">
        <v>64300</v>
      </c>
      <c r="H16" s="20"/>
      <c r="I16" s="20">
        <f t="shared" si="0"/>
        <v>0</v>
      </c>
      <c r="J16" t="s">
        <v>145</v>
      </c>
    </row>
    <row r="17" spans="1:10" x14ac:dyDescent="0.35">
      <c r="A17" s="12" t="s">
        <v>86</v>
      </c>
      <c r="B17" s="13">
        <v>43432</v>
      </c>
      <c r="C17" s="12">
        <v>2018</v>
      </c>
      <c r="D17" s="12"/>
      <c r="E17" s="20">
        <v>206159</v>
      </c>
      <c r="F17" s="20"/>
      <c r="G17" s="20">
        <v>206159</v>
      </c>
      <c r="H17" s="20"/>
      <c r="I17" s="20">
        <f t="shared" si="0"/>
        <v>0</v>
      </c>
      <c r="J17" t="s">
        <v>146</v>
      </c>
    </row>
    <row r="18" spans="1:10" x14ac:dyDescent="0.35">
      <c r="A18" s="12" t="s">
        <v>87</v>
      </c>
      <c r="B18" s="13">
        <v>43433</v>
      </c>
      <c r="C18" s="12">
        <v>2018</v>
      </c>
      <c r="D18" s="12"/>
      <c r="E18" s="20">
        <v>64700</v>
      </c>
      <c r="F18" s="20"/>
      <c r="G18" s="20">
        <v>64700</v>
      </c>
      <c r="H18" s="20"/>
      <c r="I18" s="20">
        <f t="shared" si="0"/>
        <v>0</v>
      </c>
      <c r="J18" t="s">
        <v>146</v>
      </c>
    </row>
    <row r="19" spans="1:10" x14ac:dyDescent="0.35">
      <c r="A19" s="12" t="s">
        <v>88</v>
      </c>
      <c r="B19" s="13">
        <v>43465</v>
      </c>
      <c r="C19" s="12">
        <v>2018</v>
      </c>
      <c r="D19" s="12"/>
      <c r="E19" s="20">
        <v>649877</v>
      </c>
      <c r="F19" s="20"/>
      <c r="G19" s="20">
        <v>649877</v>
      </c>
      <c r="H19" s="20"/>
      <c r="I19" s="20">
        <f t="shared" si="0"/>
        <v>0</v>
      </c>
      <c r="J19" t="s">
        <v>146</v>
      </c>
    </row>
    <row r="20" spans="1:10" x14ac:dyDescent="0.35">
      <c r="A20" s="12" t="s">
        <v>89</v>
      </c>
      <c r="B20" s="13">
        <v>43468</v>
      </c>
      <c r="C20" s="12">
        <v>2019</v>
      </c>
      <c r="D20" s="12"/>
      <c r="E20" s="20">
        <v>200799</v>
      </c>
      <c r="F20" s="20"/>
      <c r="G20" s="20">
        <v>200799</v>
      </c>
      <c r="H20" s="20"/>
      <c r="I20" s="20">
        <f t="shared" si="0"/>
        <v>0</v>
      </c>
      <c r="J20" t="s">
        <v>146</v>
      </c>
    </row>
    <row r="21" spans="1:10" x14ac:dyDescent="0.35">
      <c r="A21" s="12" t="s">
        <v>90</v>
      </c>
      <c r="B21" s="13">
        <v>43489</v>
      </c>
      <c r="C21" s="12">
        <v>2019</v>
      </c>
      <c r="D21" s="12"/>
      <c r="E21" s="20">
        <v>52400</v>
      </c>
      <c r="F21" s="20"/>
      <c r="G21" s="20">
        <v>52400</v>
      </c>
      <c r="H21" s="20"/>
      <c r="I21" s="20">
        <f t="shared" si="0"/>
        <v>0</v>
      </c>
      <c r="J21" t="s">
        <v>146</v>
      </c>
    </row>
    <row r="22" spans="1:10" x14ac:dyDescent="0.35">
      <c r="A22" s="12" t="s">
        <v>91</v>
      </c>
      <c r="B22" s="13">
        <v>43495</v>
      </c>
      <c r="C22" s="12">
        <v>2019</v>
      </c>
      <c r="D22" s="12"/>
      <c r="E22" s="20">
        <v>1075793</v>
      </c>
      <c r="F22" s="20"/>
      <c r="G22" s="20">
        <v>1075793</v>
      </c>
      <c r="H22" s="20"/>
      <c r="I22" s="20">
        <f t="shared" si="0"/>
        <v>0</v>
      </c>
      <c r="J22" t="s">
        <v>146</v>
      </c>
    </row>
    <row r="23" spans="1:10" x14ac:dyDescent="0.35">
      <c r="A23" s="12" t="s">
        <v>92</v>
      </c>
      <c r="B23" s="13">
        <v>43527</v>
      </c>
      <c r="C23" s="12">
        <v>2019</v>
      </c>
      <c r="D23" s="12"/>
      <c r="E23" s="20">
        <v>254714</v>
      </c>
      <c r="F23" s="20"/>
      <c r="G23" s="20">
        <v>254714</v>
      </c>
      <c r="H23" s="20"/>
      <c r="I23" s="20">
        <f t="shared" si="0"/>
        <v>0</v>
      </c>
      <c r="J23" t="s">
        <v>146</v>
      </c>
    </row>
    <row r="24" spans="1:10" x14ac:dyDescent="0.35">
      <c r="A24" s="12" t="s">
        <v>93</v>
      </c>
      <c r="B24" s="13">
        <v>43551</v>
      </c>
      <c r="C24" s="12">
        <v>2019</v>
      </c>
      <c r="D24" s="12"/>
      <c r="E24" s="20">
        <v>52400</v>
      </c>
      <c r="F24" s="20"/>
      <c r="G24" s="20">
        <v>52400</v>
      </c>
      <c r="H24" s="20"/>
      <c r="I24" s="20">
        <f t="shared" si="0"/>
        <v>0</v>
      </c>
      <c r="J24" t="s">
        <v>146</v>
      </c>
    </row>
    <row r="25" spans="1:10" x14ac:dyDescent="0.35">
      <c r="A25" s="12" t="s">
        <v>94</v>
      </c>
      <c r="B25" s="13">
        <v>43553</v>
      </c>
      <c r="C25" s="12">
        <v>2019</v>
      </c>
      <c r="D25" s="12"/>
      <c r="E25" s="20">
        <v>248949</v>
      </c>
      <c r="F25" s="20"/>
      <c r="G25" s="20">
        <v>248949</v>
      </c>
      <c r="H25" s="20"/>
      <c r="I25" s="20">
        <f t="shared" si="0"/>
        <v>0</v>
      </c>
      <c r="J25" t="s">
        <v>146</v>
      </c>
    </row>
    <row r="26" spans="1:10" x14ac:dyDescent="0.35">
      <c r="A26" s="12" t="s">
        <v>95</v>
      </c>
      <c r="B26" s="13">
        <v>43556</v>
      </c>
      <c r="C26" s="12">
        <v>2019</v>
      </c>
      <c r="D26" s="12"/>
      <c r="E26" s="20">
        <v>506456</v>
      </c>
      <c r="F26" s="20"/>
      <c r="G26" s="20">
        <v>506456</v>
      </c>
      <c r="H26" s="20"/>
      <c r="I26" s="20">
        <f t="shared" si="0"/>
        <v>0</v>
      </c>
      <c r="J26" t="s">
        <v>146</v>
      </c>
    </row>
    <row r="27" spans="1:10" x14ac:dyDescent="0.35">
      <c r="A27" s="12" t="s">
        <v>96</v>
      </c>
      <c r="B27" s="13">
        <v>43572</v>
      </c>
      <c r="C27" s="12">
        <v>2019</v>
      </c>
      <c r="D27" s="12"/>
      <c r="E27" s="20">
        <v>73300</v>
      </c>
      <c r="F27" s="20"/>
      <c r="G27" s="20">
        <v>73300</v>
      </c>
      <c r="H27" s="20"/>
      <c r="I27" s="20">
        <f t="shared" si="0"/>
        <v>0</v>
      </c>
      <c r="J27" t="s">
        <v>146</v>
      </c>
    </row>
    <row r="28" spans="1:10" x14ac:dyDescent="0.35">
      <c r="A28" s="12" t="s">
        <v>97</v>
      </c>
      <c r="B28" s="13">
        <v>43573</v>
      </c>
      <c r="C28" s="12">
        <v>2019</v>
      </c>
      <c r="D28" s="12"/>
      <c r="E28" s="20">
        <v>102100</v>
      </c>
      <c r="F28" s="20"/>
      <c r="G28" s="20">
        <v>102100</v>
      </c>
      <c r="H28" s="20"/>
      <c r="I28" s="20">
        <f t="shared" si="0"/>
        <v>0</v>
      </c>
      <c r="J28" t="s">
        <v>146</v>
      </c>
    </row>
    <row r="29" spans="1:10" x14ac:dyDescent="0.35">
      <c r="A29" s="12" t="s">
        <v>98</v>
      </c>
      <c r="B29" s="13">
        <v>43576</v>
      </c>
      <c r="C29" s="12">
        <v>2019</v>
      </c>
      <c r="D29" s="12"/>
      <c r="E29" s="20">
        <v>165314</v>
      </c>
      <c r="F29" s="20"/>
      <c r="G29" s="20">
        <v>165314</v>
      </c>
      <c r="H29" s="20"/>
      <c r="I29" s="20">
        <f t="shared" si="0"/>
        <v>0</v>
      </c>
      <c r="J29" t="s">
        <v>146</v>
      </c>
    </row>
    <row r="30" spans="1:10" x14ac:dyDescent="0.35">
      <c r="A30" s="12" t="s">
        <v>99</v>
      </c>
      <c r="B30" s="13">
        <v>43583</v>
      </c>
      <c r="C30" s="12">
        <v>2019</v>
      </c>
      <c r="D30" s="12"/>
      <c r="E30" s="20">
        <v>450309</v>
      </c>
      <c r="F30" s="20"/>
      <c r="G30" s="20">
        <v>450309</v>
      </c>
      <c r="H30" s="20"/>
      <c r="I30" s="20">
        <f t="shared" si="0"/>
        <v>0</v>
      </c>
      <c r="J30" t="s">
        <v>146</v>
      </c>
    </row>
    <row r="31" spans="1:10" x14ac:dyDescent="0.35">
      <c r="A31" s="12" t="s">
        <v>100</v>
      </c>
      <c r="B31" s="13">
        <v>43583</v>
      </c>
      <c r="C31" s="12">
        <v>2019</v>
      </c>
      <c r="D31" s="12"/>
      <c r="E31" s="20">
        <v>1107603</v>
      </c>
      <c r="F31" s="20"/>
      <c r="G31" s="20">
        <v>1107603</v>
      </c>
      <c r="H31" s="20"/>
      <c r="I31" s="20">
        <f t="shared" si="0"/>
        <v>0</v>
      </c>
      <c r="J31" t="s">
        <v>146</v>
      </c>
    </row>
    <row r="32" spans="1:10" x14ac:dyDescent="0.35">
      <c r="A32" s="12" t="s">
        <v>101</v>
      </c>
      <c r="B32" s="13">
        <v>43600</v>
      </c>
      <c r="C32" s="12">
        <v>2019</v>
      </c>
      <c r="D32" s="12"/>
      <c r="E32" s="20">
        <v>674818</v>
      </c>
      <c r="F32" s="20"/>
      <c r="G32" s="20">
        <v>674818</v>
      </c>
      <c r="H32" s="20"/>
      <c r="I32" s="20">
        <f t="shared" si="0"/>
        <v>0</v>
      </c>
      <c r="J32" t="s">
        <v>146</v>
      </c>
    </row>
    <row r="33" spans="1:10" x14ac:dyDescent="0.35">
      <c r="A33" s="12" t="s">
        <v>102</v>
      </c>
      <c r="B33" s="13">
        <v>43603</v>
      </c>
      <c r="C33" s="12">
        <v>2019</v>
      </c>
      <c r="D33" s="12"/>
      <c r="E33" s="20">
        <v>63200</v>
      </c>
      <c r="F33" s="20"/>
      <c r="G33" s="20">
        <v>63200</v>
      </c>
      <c r="H33" s="20"/>
      <c r="I33" s="20">
        <f t="shared" si="0"/>
        <v>0</v>
      </c>
      <c r="J33" t="s">
        <v>146</v>
      </c>
    </row>
    <row r="34" spans="1:10" x14ac:dyDescent="0.35">
      <c r="A34" s="12" t="s">
        <v>103</v>
      </c>
      <c r="B34" s="13">
        <v>43608</v>
      </c>
      <c r="C34" s="12">
        <v>2019</v>
      </c>
      <c r="D34" s="12"/>
      <c r="E34" s="20">
        <v>52400</v>
      </c>
      <c r="F34" s="20"/>
      <c r="G34" s="20">
        <v>52400</v>
      </c>
      <c r="H34" s="20"/>
      <c r="I34" s="20">
        <f t="shared" si="0"/>
        <v>0</v>
      </c>
      <c r="J34" t="s">
        <v>146</v>
      </c>
    </row>
    <row r="35" spans="1:10" x14ac:dyDescent="0.35">
      <c r="A35" s="12" t="s">
        <v>104</v>
      </c>
      <c r="B35" s="13">
        <v>43610</v>
      </c>
      <c r="C35" s="12">
        <v>2019</v>
      </c>
      <c r="D35" s="12"/>
      <c r="E35" s="20">
        <v>581075</v>
      </c>
      <c r="F35" s="20"/>
      <c r="G35" s="20">
        <v>581075</v>
      </c>
      <c r="H35" s="20"/>
      <c r="I35" s="20">
        <f t="shared" si="0"/>
        <v>0</v>
      </c>
      <c r="J35" t="s">
        <v>146</v>
      </c>
    </row>
    <row r="36" spans="1:10" x14ac:dyDescent="0.35">
      <c r="A36" s="12" t="s">
        <v>105</v>
      </c>
      <c r="B36" s="13">
        <v>43611</v>
      </c>
      <c r="C36" s="12">
        <v>2019</v>
      </c>
      <c r="D36" s="12"/>
      <c r="E36" s="20">
        <v>61300</v>
      </c>
      <c r="F36" s="20"/>
      <c r="G36" s="20">
        <v>61300</v>
      </c>
      <c r="H36" s="20"/>
      <c r="I36" s="20">
        <f t="shared" si="0"/>
        <v>0</v>
      </c>
      <c r="J36" t="s">
        <v>146</v>
      </c>
    </row>
    <row r="37" spans="1:10" x14ac:dyDescent="0.35">
      <c r="A37" s="12" t="s">
        <v>106</v>
      </c>
      <c r="B37" s="13">
        <v>43614</v>
      </c>
      <c r="C37" s="12">
        <v>2019</v>
      </c>
      <c r="D37" s="12"/>
      <c r="E37" s="20">
        <v>114345</v>
      </c>
      <c r="F37" s="20"/>
      <c r="G37" s="20">
        <v>114345</v>
      </c>
      <c r="H37" s="20"/>
      <c r="I37" s="20">
        <f t="shared" si="0"/>
        <v>0</v>
      </c>
      <c r="J37" t="s">
        <v>146</v>
      </c>
    </row>
    <row r="38" spans="1:10" x14ac:dyDescent="0.35">
      <c r="A38" s="12" t="s">
        <v>107</v>
      </c>
      <c r="B38" s="13">
        <v>43624</v>
      </c>
      <c r="C38" s="12">
        <v>2019</v>
      </c>
      <c r="D38" s="12"/>
      <c r="E38" s="20">
        <v>131543</v>
      </c>
      <c r="F38" s="20"/>
      <c r="G38" s="20">
        <v>131543</v>
      </c>
      <c r="H38" s="20"/>
      <c r="I38" s="20">
        <f t="shared" si="0"/>
        <v>0</v>
      </c>
      <c r="J38" t="s">
        <v>146</v>
      </c>
    </row>
    <row r="39" spans="1:10" x14ac:dyDescent="0.35">
      <c r="A39" s="12" t="s">
        <v>108</v>
      </c>
      <c r="B39" s="13">
        <v>43631</v>
      </c>
      <c r="C39" s="12">
        <v>2019</v>
      </c>
      <c r="D39" s="12"/>
      <c r="E39" s="20">
        <v>460388</v>
      </c>
      <c r="F39" s="20"/>
      <c r="G39" s="20">
        <v>460388</v>
      </c>
      <c r="H39" s="20"/>
      <c r="I39" s="20">
        <f t="shared" si="0"/>
        <v>0</v>
      </c>
      <c r="J39" t="s">
        <v>146</v>
      </c>
    </row>
    <row r="40" spans="1:10" x14ac:dyDescent="0.35">
      <c r="A40" s="12" t="s">
        <v>109</v>
      </c>
      <c r="B40" s="13">
        <v>43635</v>
      </c>
      <c r="C40" s="12">
        <v>2019</v>
      </c>
      <c r="D40" s="12"/>
      <c r="E40" s="20">
        <v>165700</v>
      </c>
      <c r="F40" s="20"/>
      <c r="G40" s="20">
        <v>165700</v>
      </c>
      <c r="H40" s="20"/>
      <c r="I40" s="20">
        <f t="shared" si="0"/>
        <v>0</v>
      </c>
      <c r="J40" t="s">
        <v>146</v>
      </c>
    </row>
    <row r="41" spans="1:10" x14ac:dyDescent="0.35">
      <c r="A41" s="12" t="s">
        <v>110</v>
      </c>
      <c r="B41" s="13">
        <v>43636</v>
      </c>
      <c r="C41" s="12">
        <v>2019</v>
      </c>
      <c r="D41" s="12"/>
      <c r="E41" s="20">
        <v>105700</v>
      </c>
      <c r="F41" s="20"/>
      <c r="G41" s="20">
        <v>105700</v>
      </c>
      <c r="H41" s="20"/>
      <c r="I41" s="20">
        <f t="shared" si="0"/>
        <v>0</v>
      </c>
      <c r="J41" t="s">
        <v>146</v>
      </c>
    </row>
    <row r="42" spans="1:10" x14ac:dyDescent="0.35">
      <c r="A42" s="12" t="s">
        <v>111</v>
      </c>
      <c r="B42" s="13">
        <v>43638</v>
      </c>
      <c r="C42" s="12">
        <v>2019</v>
      </c>
      <c r="D42" s="12"/>
      <c r="E42" s="20">
        <v>68359</v>
      </c>
      <c r="F42" s="20"/>
      <c r="G42" s="20">
        <v>68359</v>
      </c>
      <c r="H42" s="20"/>
      <c r="I42" s="20">
        <f t="shared" si="0"/>
        <v>0</v>
      </c>
      <c r="J42" t="s">
        <v>146</v>
      </c>
    </row>
    <row r="43" spans="1:10" x14ac:dyDescent="0.35">
      <c r="A43" s="12" t="s">
        <v>112</v>
      </c>
      <c r="B43" s="13">
        <v>43642</v>
      </c>
      <c r="C43" s="12">
        <v>2019</v>
      </c>
      <c r="D43" s="12"/>
      <c r="E43" s="20">
        <v>558618</v>
      </c>
      <c r="F43" s="20"/>
      <c r="G43" s="20">
        <v>558618</v>
      </c>
      <c r="H43" s="20"/>
      <c r="I43" s="20">
        <f t="shared" si="0"/>
        <v>0</v>
      </c>
      <c r="J43" t="s">
        <v>146</v>
      </c>
    </row>
    <row r="44" spans="1:10" x14ac:dyDescent="0.35">
      <c r="A44" s="12" t="s">
        <v>113</v>
      </c>
      <c r="B44" s="13">
        <v>43648</v>
      </c>
      <c r="C44" s="12">
        <v>2019</v>
      </c>
      <c r="D44" s="12"/>
      <c r="E44" s="20">
        <v>64402</v>
      </c>
      <c r="F44" s="20"/>
      <c r="G44" s="20">
        <v>64402</v>
      </c>
      <c r="H44" s="20"/>
      <c r="I44" s="20">
        <f t="shared" si="0"/>
        <v>0</v>
      </c>
      <c r="J44" t="s">
        <v>146</v>
      </c>
    </row>
    <row r="45" spans="1:10" x14ac:dyDescent="0.35">
      <c r="A45" s="12" t="s">
        <v>114</v>
      </c>
      <c r="B45" s="13">
        <v>43654</v>
      </c>
      <c r="C45" s="12">
        <v>2019</v>
      </c>
      <c r="D45" s="12"/>
      <c r="E45" s="20">
        <v>380934</v>
      </c>
      <c r="F45" s="20"/>
      <c r="G45" s="20">
        <v>380934</v>
      </c>
      <c r="H45" s="20"/>
      <c r="I45" s="20">
        <f t="shared" si="0"/>
        <v>0</v>
      </c>
      <c r="J45" t="s">
        <v>146</v>
      </c>
    </row>
    <row r="46" spans="1:10" x14ac:dyDescent="0.35">
      <c r="A46" s="12" t="s">
        <v>115</v>
      </c>
      <c r="B46" s="13">
        <v>43654</v>
      </c>
      <c r="C46" s="12">
        <v>2019</v>
      </c>
      <c r="D46" s="12"/>
      <c r="E46" s="20">
        <v>61300</v>
      </c>
      <c r="F46" s="20"/>
      <c r="G46" s="20">
        <v>61300</v>
      </c>
      <c r="H46" s="20"/>
      <c r="I46" s="20">
        <f t="shared" si="0"/>
        <v>0</v>
      </c>
      <c r="J46" t="s">
        <v>146</v>
      </c>
    </row>
    <row r="47" spans="1:10" x14ac:dyDescent="0.35">
      <c r="A47" s="12" t="s">
        <v>116</v>
      </c>
      <c r="B47" s="13">
        <v>43668</v>
      </c>
      <c r="C47" s="12">
        <v>2019</v>
      </c>
      <c r="D47" s="12"/>
      <c r="E47" s="20">
        <v>304009</v>
      </c>
      <c r="F47" s="20"/>
      <c r="G47" s="20">
        <v>304009</v>
      </c>
      <c r="H47" s="20"/>
      <c r="I47" s="20">
        <f t="shared" si="0"/>
        <v>0</v>
      </c>
      <c r="J47" t="s">
        <v>146</v>
      </c>
    </row>
    <row r="48" spans="1:10" x14ac:dyDescent="0.35">
      <c r="A48" s="12" t="s">
        <v>122</v>
      </c>
      <c r="B48" s="13">
        <v>43680</v>
      </c>
      <c r="C48" s="12">
        <v>2019</v>
      </c>
      <c r="D48" s="12"/>
      <c r="E48" s="20">
        <v>51300</v>
      </c>
      <c r="F48" s="20"/>
      <c r="G48" s="20">
        <v>51300</v>
      </c>
      <c r="H48" s="20"/>
      <c r="I48" s="20">
        <f t="shared" si="0"/>
        <v>0</v>
      </c>
      <c r="J48" t="s">
        <v>146</v>
      </c>
    </row>
    <row r="49" spans="1:10" x14ac:dyDescent="0.35">
      <c r="A49" s="12" t="s">
        <v>123</v>
      </c>
      <c r="B49" s="13">
        <v>43681</v>
      </c>
      <c r="C49" s="12">
        <v>2019</v>
      </c>
      <c r="D49" s="12"/>
      <c r="E49" s="20">
        <v>285902</v>
      </c>
      <c r="F49" s="20"/>
      <c r="G49" s="20">
        <v>285902</v>
      </c>
      <c r="H49" s="20"/>
      <c r="I49" s="20">
        <f t="shared" si="0"/>
        <v>0</v>
      </c>
      <c r="J49" t="s">
        <v>146</v>
      </c>
    </row>
    <row r="50" spans="1:10" x14ac:dyDescent="0.35">
      <c r="A50" s="12" t="s">
        <v>124</v>
      </c>
      <c r="B50" s="13">
        <v>43686</v>
      </c>
      <c r="C50" s="12">
        <v>2019</v>
      </c>
      <c r="D50" s="12"/>
      <c r="E50" s="20">
        <v>120914</v>
      </c>
      <c r="F50" s="20"/>
      <c r="G50" s="20">
        <v>120914</v>
      </c>
      <c r="H50" s="20"/>
      <c r="I50" s="20">
        <f t="shared" si="0"/>
        <v>0</v>
      </c>
      <c r="J50" t="s">
        <v>146</v>
      </c>
    </row>
    <row r="51" spans="1:10" x14ac:dyDescent="0.35">
      <c r="A51" s="12" t="s">
        <v>125</v>
      </c>
      <c r="B51" s="13">
        <v>43694</v>
      </c>
      <c r="C51" s="12">
        <v>2019</v>
      </c>
      <c r="D51" s="12"/>
      <c r="E51" s="20">
        <v>349176</v>
      </c>
      <c r="F51" s="20"/>
      <c r="G51" s="20">
        <v>349176</v>
      </c>
      <c r="H51" s="20"/>
      <c r="I51" s="20">
        <f t="shared" si="0"/>
        <v>0</v>
      </c>
      <c r="J51" t="s">
        <v>146</v>
      </c>
    </row>
    <row r="52" spans="1:10" x14ac:dyDescent="0.35">
      <c r="A52" s="12" t="s">
        <v>126</v>
      </c>
      <c r="B52" s="13">
        <v>43695</v>
      </c>
      <c r="C52" s="12">
        <v>2019</v>
      </c>
      <c r="D52" s="12"/>
      <c r="E52" s="20">
        <v>82059</v>
      </c>
      <c r="F52" s="20"/>
      <c r="G52" s="20">
        <v>82059</v>
      </c>
      <c r="H52" s="20"/>
      <c r="I52" s="20">
        <f t="shared" si="0"/>
        <v>0</v>
      </c>
      <c r="J52" t="s">
        <v>146</v>
      </c>
    </row>
    <row r="53" spans="1:10" x14ac:dyDescent="0.35">
      <c r="A53" s="12" t="s">
        <v>16</v>
      </c>
      <c r="B53" s="13">
        <v>43750</v>
      </c>
      <c r="C53" s="12">
        <v>2019</v>
      </c>
      <c r="D53" s="12"/>
      <c r="E53" s="20">
        <v>283036</v>
      </c>
      <c r="F53" s="20"/>
      <c r="G53" s="20">
        <v>283036</v>
      </c>
      <c r="H53" s="20"/>
      <c r="I53" s="20">
        <f t="shared" si="0"/>
        <v>0</v>
      </c>
      <c r="J53" t="s">
        <v>146</v>
      </c>
    </row>
    <row r="54" spans="1:10" x14ac:dyDescent="0.35">
      <c r="A54" s="12" t="s">
        <v>17</v>
      </c>
      <c r="B54" s="13">
        <v>43796</v>
      </c>
      <c r="C54" s="12">
        <v>2019</v>
      </c>
      <c r="D54" s="12"/>
      <c r="E54" s="20">
        <v>110800</v>
      </c>
      <c r="F54" s="20"/>
      <c r="G54" s="20">
        <v>110800</v>
      </c>
      <c r="H54" s="20"/>
      <c r="I54" s="20">
        <f t="shared" si="0"/>
        <v>0</v>
      </c>
      <c r="J54" t="s">
        <v>146</v>
      </c>
    </row>
    <row r="55" spans="1:10" x14ac:dyDescent="0.35">
      <c r="A55" s="12" t="s">
        <v>18</v>
      </c>
      <c r="B55" s="13">
        <v>43800</v>
      </c>
      <c r="C55" s="12">
        <v>2019</v>
      </c>
      <c r="D55" s="12"/>
      <c r="E55" s="20">
        <v>217547</v>
      </c>
      <c r="F55" s="20"/>
      <c r="G55" s="20">
        <v>217547</v>
      </c>
      <c r="H55" s="20"/>
      <c r="I55" s="20">
        <f t="shared" si="0"/>
        <v>0</v>
      </c>
      <c r="J55" t="s">
        <v>146</v>
      </c>
    </row>
    <row r="56" spans="1:10" x14ac:dyDescent="0.35">
      <c r="A56" s="12" t="s">
        <v>21</v>
      </c>
      <c r="B56" s="13">
        <v>43804</v>
      </c>
      <c r="C56" s="12">
        <v>2019</v>
      </c>
      <c r="D56" s="12"/>
      <c r="E56" s="20">
        <v>55050</v>
      </c>
      <c r="F56" s="20"/>
      <c r="G56" s="20">
        <v>55050</v>
      </c>
      <c r="H56" s="20"/>
      <c r="I56" s="20">
        <f t="shared" si="0"/>
        <v>0</v>
      </c>
      <c r="J56" t="s">
        <v>146</v>
      </c>
    </row>
    <row r="57" spans="1:10" x14ac:dyDescent="0.35">
      <c r="A57" s="12" t="s">
        <v>19</v>
      </c>
      <c r="B57" s="13">
        <v>43805</v>
      </c>
      <c r="C57" s="12">
        <v>2019</v>
      </c>
      <c r="D57" s="12"/>
      <c r="E57" s="20">
        <v>763195</v>
      </c>
      <c r="F57" s="20"/>
      <c r="G57" s="20">
        <v>763195</v>
      </c>
      <c r="H57" s="20"/>
      <c r="I57" s="20">
        <f t="shared" si="0"/>
        <v>0</v>
      </c>
      <c r="J57" t="s">
        <v>146</v>
      </c>
    </row>
    <row r="58" spans="1:10" x14ac:dyDescent="0.35">
      <c r="A58" s="12" t="s">
        <v>20</v>
      </c>
      <c r="B58" s="13">
        <v>43811</v>
      </c>
      <c r="C58" s="12">
        <v>2019</v>
      </c>
      <c r="D58" s="12"/>
      <c r="E58" s="20">
        <v>766500</v>
      </c>
      <c r="F58" s="20"/>
      <c r="G58" s="20">
        <v>766500</v>
      </c>
      <c r="H58" s="20"/>
      <c r="I58" s="20">
        <f t="shared" si="0"/>
        <v>0</v>
      </c>
      <c r="J58" t="s">
        <v>146</v>
      </c>
    </row>
    <row r="59" spans="1:10" x14ac:dyDescent="0.35">
      <c r="A59" s="12" t="s">
        <v>131</v>
      </c>
      <c r="B59" s="13">
        <v>43816</v>
      </c>
      <c r="C59" s="12">
        <v>2019</v>
      </c>
      <c r="D59" s="12"/>
      <c r="E59" s="20">
        <v>70012</v>
      </c>
      <c r="F59" s="20"/>
      <c r="G59" s="20"/>
      <c r="H59" s="20">
        <v>70012</v>
      </c>
      <c r="I59" s="20">
        <f t="shared" si="0"/>
        <v>0</v>
      </c>
      <c r="J59" t="s">
        <v>141</v>
      </c>
    </row>
    <row r="60" spans="1:10" x14ac:dyDescent="0.35">
      <c r="A60" s="12" t="s">
        <v>22</v>
      </c>
      <c r="B60" s="13">
        <v>43819</v>
      </c>
      <c r="C60" s="12">
        <v>2019</v>
      </c>
      <c r="D60" s="12"/>
      <c r="E60" s="20">
        <v>81129</v>
      </c>
      <c r="F60" s="20"/>
      <c r="G60" s="20">
        <v>81129</v>
      </c>
      <c r="H60" s="20"/>
      <c r="I60" s="20">
        <f t="shared" si="0"/>
        <v>0</v>
      </c>
      <c r="J60" t="s">
        <v>146</v>
      </c>
    </row>
    <row r="61" spans="1:10" x14ac:dyDescent="0.35">
      <c r="A61" s="12" t="s">
        <v>23</v>
      </c>
      <c r="B61" s="13">
        <v>43819</v>
      </c>
      <c r="C61" s="12">
        <v>2019</v>
      </c>
      <c r="D61" s="12"/>
      <c r="E61" s="20">
        <v>578490</v>
      </c>
      <c r="F61" s="20"/>
      <c r="G61" s="20">
        <v>578490</v>
      </c>
      <c r="H61" s="20"/>
      <c r="I61" s="20">
        <f t="shared" si="0"/>
        <v>0</v>
      </c>
      <c r="J61" t="s">
        <v>146</v>
      </c>
    </row>
    <row r="62" spans="1:10" x14ac:dyDescent="0.35">
      <c r="A62" s="12" t="s">
        <v>24</v>
      </c>
      <c r="B62" s="13">
        <v>43823</v>
      </c>
      <c r="C62" s="12">
        <v>2019</v>
      </c>
      <c r="D62" s="12"/>
      <c r="E62" s="20">
        <v>373529</v>
      </c>
      <c r="F62" s="20"/>
      <c r="G62" s="20">
        <v>373529</v>
      </c>
      <c r="H62" s="20"/>
      <c r="I62" s="20">
        <f t="shared" si="0"/>
        <v>0</v>
      </c>
      <c r="J62" t="s">
        <v>146</v>
      </c>
    </row>
    <row r="63" spans="1:10" x14ac:dyDescent="0.35">
      <c r="A63" s="12" t="s">
        <v>25</v>
      </c>
      <c r="B63" s="13">
        <v>43829</v>
      </c>
      <c r="C63" s="12">
        <v>2019</v>
      </c>
      <c r="D63" s="12"/>
      <c r="E63" s="20">
        <v>276787</v>
      </c>
      <c r="F63" s="20"/>
      <c r="G63" s="20">
        <v>276787</v>
      </c>
      <c r="H63" s="20"/>
      <c r="I63" s="20">
        <f t="shared" si="0"/>
        <v>0</v>
      </c>
      <c r="J63" t="s">
        <v>146</v>
      </c>
    </row>
    <row r="64" spans="1:10" x14ac:dyDescent="0.35">
      <c r="A64" s="12" t="s">
        <v>26</v>
      </c>
      <c r="B64" s="13">
        <v>43830</v>
      </c>
      <c r="C64" s="12">
        <v>2019</v>
      </c>
      <c r="D64" s="12"/>
      <c r="E64" s="20">
        <v>183759</v>
      </c>
      <c r="F64" s="20"/>
      <c r="G64" s="20">
        <v>183759</v>
      </c>
      <c r="H64" s="20"/>
      <c r="I64" s="20">
        <f t="shared" si="0"/>
        <v>0</v>
      </c>
      <c r="J64" t="s">
        <v>146</v>
      </c>
    </row>
    <row r="65" spans="1:10" x14ac:dyDescent="0.35">
      <c r="A65" s="12" t="s">
        <v>27</v>
      </c>
      <c r="B65" s="13">
        <v>43849</v>
      </c>
      <c r="C65" s="12">
        <v>2020</v>
      </c>
      <c r="D65" s="12"/>
      <c r="E65" s="20">
        <v>243605</v>
      </c>
      <c r="F65" s="20"/>
      <c r="G65" s="20">
        <v>243605</v>
      </c>
      <c r="H65" s="20"/>
      <c r="I65" s="20">
        <f t="shared" si="0"/>
        <v>0</v>
      </c>
      <c r="J65" t="s">
        <v>146</v>
      </c>
    </row>
    <row r="66" spans="1:10" x14ac:dyDescent="0.35">
      <c r="A66" s="12" t="s">
        <v>28</v>
      </c>
      <c r="B66" s="13">
        <v>43852</v>
      </c>
      <c r="C66" s="12">
        <v>2020</v>
      </c>
      <c r="D66" s="12"/>
      <c r="E66" s="20">
        <v>75444</v>
      </c>
      <c r="F66" s="20"/>
      <c r="G66" s="20">
        <v>75444</v>
      </c>
      <c r="H66" s="20"/>
      <c r="I66" s="20">
        <f t="shared" si="0"/>
        <v>0</v>
      </c>
      <c r="J66" t="s">
        <v>146</v>
      </c>
    </row>
    <row r="67" spans="1:10" x14ac:dyDescent="0.35">
      <c r="A67" s="12" t="s">
        <v>29</v>
      </c>
      <c r="B67" s="13">
        <v>43868</v>
      </c>
      <c r="C67" s="12">
        <v>2020</v>
      </c>
      <c r="D67" s="12"/>
      <c r="E67" s="20">
        <v>100870</v>
      </c>
      <c r="F67" s="20"/>
      <c r="G67" s="20">
        <v>100870</v>
      </c>
      <c r="H67" s="20"/>
      <c r="I67" s="20">
        <f t="shared" si="0"/>
        <v>0</v>
      </c>
      <c r="J67" t="s">
        <v>146</v>
      </c>
    </row>
    <row r="68" spans="1:10" x14ac:dyDescent="0.35">
      <c r="A68" s="12" t="s">
        <v>30</v>
      </c>
      <c r="B68" s="13">
        <v>43902</v>
      </c>
      <c r="C68" s="12">
        <v>2020</v>
      </c>
      <c r="D68" s="12"/>
      <c r="E68" s="20">
        <v>355007</v>
      </c>
      <c r="F68" s="20"/>
      <c r="G68" s="20">
        <v>355007</v>
      </c>
      <c r="H68" s="20"/>
      <c r="I68" s="20">
        <f t="shared" si="0"/>
        <v>0</v>
      </c>
      <c r="J68" t="s">
        <v>146</v>
      </c>
    </row>
    <row r="69" spans="1:10" x14ac:dyDescent="0.35">
      <c r="A69" s="12" t="s">
        <v>31</v>
      </c>
      <c r="B69" s="13">
        <v>43935</v>
      </c>
      <c r="C69" s="12">
        <v>2020</v>
      </c>
      <c r="D69" s="12"/>
      <c r="E69" s="20">
        <v>57600</v>
      </c>
      <c r="F69" s="20"/>
      <c r="G69" s="20">
        <v>57600</v>
      </c>
      <c r="H69" s="20"/>
      <c r="I69" s="20">
        <f t="shared" si="0"/>
        <v>0</v>
      </c>
      <c r="J69" t="s">
        <v>146</v>
      </c>
    </row>
    <row r="70" spans="1:10" x14ac:dyDescent="0.35">
      <c r="A70" s="12" t="s">
        <v>32</v>
      </c>
      <c r="B70" s="13">
        <v>43937</v>
      </c>
      <c r="C70" s="12">
        <v>2020</v>
      </c>
      <c r="D70" s="12"/>
      <c r="E70" s="20">
        <v>218079</v>
      </c>
      <c r="F70" s="20"/>
      <c r="G70" s="20">
        <v>218079</v>
      </c>
      <c r="H70" s="20"/>
      <c r="I70" s="20">
        <f t="shared" si="0"/>
        <v>0</v>
      </c>
      <c r="J70" t="s">
        <v>146</v>
      </c>
    </row>
    <row r="71" spans="1:10" x14ac:dyDescent="0.35">
      <c r="A71" s="12" t="s">
        <v>33</v>
      </c>
      <c r="B71" s="13">
        <v>43973</v>
      </c>
      <c r="C71" s="12">
        <v>2020</v>
      </c>
      <c r="D71" s="12"/>
      <c r="E71" s="20">
        <v>58700</v>
      </c>
      <c r="F71" s="20"/>
      <c r="G71" s="20">
        <v>58700</v>
      </c>
      <c r="H71" s="20"/>
      <c r="I71" s="20">
        <f t="shared" si="0"/>
        <v>0</v>
      </c>
      <c r="J71" t="s">
        <v>146</v>
      </c>
    </row>
    <row r="72" spans="1:10" x14ac:dyDescent="0.35">
      <c r="A72" s="12" t="s">
        <v>34</v>
      </c>
      <c r="B72" s="13">
        <v>43978</v>
      </c>
      <c r="C72" s="12">
        <v>2020</v>
      </c>
      <c r="D72" s="12"/>
      <c r="E72" s="20">
        <v>572246</v>
      </c>
      <c r="F72" s="20"/>
      <c r="G72" s="20">
        <v>572246</v>
      </c>
      <c r="H72" s="20"/>
      <c r="I72" s="20">
        <f t="shared" si="0"/>
        <v>0</v>
      </c>
      <c r="J72" t="s">
        <v>146</v>
      </c>
    </row>
    <row r="73" spans="1:10" x14ac:dyDescent="0.35">
      <c r="A73" s="12" t="s">
        <v>35</v>
      </c>
      <c r="B73" s="13">
        <v>43978</v>
      </c>
      <c r="C73" s="12">
        <v>2020</v>
      </c>
      <c r="D73" s="12"/>
      <c r="E73" s="20">
        <v>114750</v>
      </c>
      <c r="F73" s="20"/>
      <c r="G73" s="20">
        <v>114750</v>
      </c>
      <c r="H73" s="20"/>
      <c r="I73" s="20">
        <f t="shared" si="0"/>
        <v>0</v>
      </c>
      <c r="J73" t="s">
        <v>149</v>
      </c>
    </row>
    <row r="74" spans="1:10" x14ac:dyDescent="0.35">
      <c r="A74" s="12" t="s">
        <v>36</v>
      </c>
      <c r="B74" s="13">
        <v>43980</v>
      </c>
      <c r="C74" s="12">
        <v>2020</v>
      </c>
      <c r="D74" s="12"/>
      <c r="E74" s="20">
        <v>802962</v>
      </c>
      <c r="F74" s="20"/>
      <c r="G74" s="20">
        <v>802962</v>
      </c>
      <c r="H74" s="20"/>
      <c r="I74" s="20">
        <f t="shared" si="0"/>
        <v>0</v>
      </c>
      <c r="J74" t="s">
        <v>146</v>
      </c>
    </row>
    <row r="75" spans="1:10" x14ac:dyDescent="0.35">
      <c r="A75" s="12" t="s">
        <v>38</v>
      </c>
      <c r="B75" s="13">
        <v>44008</v>
      </c>
      <c r="C75" s="12">
        <v>2020</v>
      </c>
      <c r="D75" s="12"/>
      <c r="E75" s="20">
        <v>137917</v>
      </c>
      <c r="F75" s="20"/>
      <c r="G75" s="20">
        <v>137917</v>
      </c>
      <c r="H75" s="20"/>
      <c r="I75" s="20">
        <f t="shared" ref="I75:I134" si="1">E75-F75-G75-H75</f>
        <v>0</v>
      </c>
      <c r="J75" t="s">
        <v>146</v>
      </c>
    </row>
    <row r="76" spans="1:10" x14ac:dyDescent="0.35">
      <c r="A76" s="12" t="s">
        <v>37</v>
      </c>
      <c r="B76" s="13">
        <v>44009</v>
      </c>
      <c r="C76" s="12">
        <v>2020</v>
      </c>
      <c r="D76" s="12"/>
      <c r="E76" s="20">
        <v>817240</v>
      </c>
      <c r="F76" s="20"/>
      <c r="G76" s="20">
        <v>817240</v>
      </c>
      <c r="H76" s="20"/>
      <c r="I76" s="20">
        <f t="shared" si="1"/>
        <v>0</v>
      </c>
      <c r="J76" t="s">
        <v>146</v>
      </c>
    </row>
    <row r="77" spans="1:10" x14ac:dyDescent="0.35">
      <c r="A77" s="12" t="s">
        <v>39</v>
      </c>
      <c r="B77" s="13">
        <v>44036</v>
      </c>
      <c r="C77" s="12">
        <v>2020</v>
      </c>
      <c r="D77" s="12"/>
      <c r="E77" s="20">
        <v>337600</v>
      </c>
      <c r="F77" s="20"/>
      <c r="G77" s="20">
        <v>337600</v>
      </c>
      <c r="H77" s="20"/>
      <c r="I77" s="20">
        <f t="shared" si="1"/>
        <v>0</v>
      </c>
      <c r="J77" t="s">
        <v>146</v>
      </c>
    </row>
    <row r="78" spans="1:10" x14ac:dyDescent="0.35">
      <c r="A78" s="12" t="s">
        <v>40</v>
      </c>
      <c r="B78" s="13">
        <v>44041</v>
      </c>
      <c r="C78" s="12">
        <v>2020</v>
      </c>
      <c r="D78" s="12"/>
      <c r="E78" s="20">
        <v>411523</v>
      </c>
      <c r="F78" s="20"/>
      <c r="G78" s="20">
        <v>411523</v>
      </c>
      <c r="H78" s="20"/>
      <c r="I78" s="20">
        <f t="shared" si="1"/>
        <v>0</v>
      </c>
      <c r="J78" t="s">
        <v>146</v>
      </c>
    </row>
    <row r="79" spans="1:10" x14ac:dyDescent="0.35">
      <c r="A79" s="12" t="s">
        <v>41</v>
      </c>
      <c r="B79" s="13">
        <v>44043</v>
      </c>
      <c r="C79" s="12">
        <v>2020</v>
      </c>
      <c r="D79" s="12"/>
      <c r="E79" s="20">
        <v>107430</v>
      </c>
      <c r="F79" s="20"/>
      <c r="G79" s="20">
        <v>107430</v>
      </c>
      <c r="H79" s="20"/>
      <c r="I79" s="20">
        <f t="shared" si="1"/>
        <v>0</v>
      </c>
      <c r="J79" t="s">
        <v>146</v>
      </c>
    </row>
    <row r="80" spans="1:10" x14ac:dyDescent="0.35">
      <c r="A80" s="12" t="s">
        <v>42</v>
      </c>
      <c r="B80" s="13">
        <v>44054</v>
      </c>
      <c r="C80" s="12">
        <v>2020</v>
      </c>
      <c r="D80" s="12"/>
      <c r="E80" s="20">
        <v>1694308</v>
      </c>
      <c r="F80" s="20"/>
      <c r="G80" s="20">
        <v>1694308</v>
      </c>
      <c r="H80" s="20"/>
      <c r="I80" s="20">
        <f t="shared" si="1"/>
        <v>0</v>
      </c>
      <c r="J80" t="s">
        <v>148</v>
      </c>
    </row>
    <row r="81" spans="1:13" x14ac:dyDescent="0.35">
      <c r="A81" s="12" t="s">
        <v>43</v>
      </c>
      <c r="B81" s="13">
        <v>44080</v>
      </c>
      <c r="C81" s="12">
        <v>2020</v>
      </c>
      <c r="D81" s="12"/>
      <c r="E81" s="20">
        <v>109100</v>
      </c>
      <c r="F81" s="20"/>
      <c r="G81" s="20">
        <v>109100</v>
      </c>
      <c r="H81" s="20"/>
      <c r="I81" s="20">
        <f t="shared" si="1"/>
        <v>0</v>
      </c>
      <c r="J81" t="s">
        <v>148</v>
      </c>
    </row>
    <row r="82" spans="1:13" x14ac:dyDescent="0.35">
      <c r="A82" s="12" t="s">
        <v>56</v>
      </c>
      <c r="B82" s="13">
        <v>44098</v>
      </c>
      <c r="C82" s="12">
        <v>2020</v>
      </c>
      <c r="D82" s="12"/>
      <c r="E82" s="20">
        <v>107110245</v>
      </c>
      <c r="F82" s="20">
        <v>3915938</v>
      </c>
      <c r="G82" s="20">
        <v>103194307</v>
      </c>
      <c r="H82" s="20"/>
      <c r="I82" s="20">
        <f t="shared" si="1"/>
        <v>0</v>
      </c>
      <c r="J82" t="s">
        <v>148</v>
      </c>
    </row>
    <row r="83" spans="1:13" x14ac:dyDescent="0.35">
      <c r="A83" s="12" t="s">
        <v>44</v>
      </c>
      <c r="B83" s="13">
        <v>44113</v>
      </c>
      <c r="C83" s="12">
        <v>2020</v>
      </c>
      <c r="D83" s="12"/>
      <c r="E83" s="20">
        <v>690982</v>
      </c>
      <c r="F83" s="20"/>
      <c r="G83" s="20">
        <v>690982</v>
      </c>
      <c r="H83" s="20"/>
      <c r="I83" s="20">
        <f t="shared" si="1"/>
        <v>0</v>
      </c>
      <c r="J83" t="s">
        <v>148</v>
      </c>
    </row>
    <row r="84" spans="1:13" x14ac:dyDescent="0.35">
      <c r="A84" s="12" t="s">
        <v>45</v>
      </c>
      <c r="B84" s="13">
        <v>44127</v>
      </c>
      <c r="C84" s="12">
        <v>2020</v>
      </c>
      <c r="D84" s="12"/>
      <c r="E84" s="20">
        <v>436339</v>
      </c>
      <c r="F84" s="20"/>
      <c r="G84" s="20">
        <v>436339</v>
      </c>
      <c r="H84" s="20"/>
      <c r="I84" s="20">
        <f t="shared" si="1"/>
        <v>0</v>
      </c>
      <c r="J84" t="s">
        <v>148</v>
      </c>
    </row>
    <row r="85" spans="1:13" x14ac:dyDescent="0.35">
      <c r="A85" s="12" t="s">
        <v>46</v>
      </c>
      <c r="B85" s="13">
        <v>44133</v>
      </c>
      <c r="C85" s="12">
        <v>2020</v>
      </c>
      <c r="D85" s="12"/>
      <c r="E85" s="20">
        <v>1494489</v>
      </c>
      <c r="F85" s="20"/>
      <c r="G85" s="20">
        <v>1494489</v>
      </c>
      <c r="H85" s="20"/>
      <c r="I85" s="20">
        <f t="shared" si="1"/>
        <v>0</v>
      </c>
      <c r="J85" t="s">
        <v>148</v>
      </c>
    </row>
    <row r="86" spans="1:13" x14ac:dyDescent="0.35">
      <c r="A86" s="12" t="s">
        <v>47</v>
      </c>
      <c r="B86" s="13">
        <v>44135</v>
      </c>
      <c r="C86" s="12">
        <v>2020</v>
      </c>
      <c r="D86" s="12"/>
      <c r="E86" s="20">
        <v>681726</v>
      </c>
      <c r="F86" s="20"/>
      <c r="G86" s="20">
        <v>681726</v>
      </c>
      <c r="H86" s="20"/>
      <c r="I86" s="20">
        <f t="shared" si="1"/>
        <v>0</v>
      </c>
      <c r="J86" t="s">
        <v>148</v>
      </c>
    </row>
    <row r="87" spans="1:13" x14ac:dyDescent="0.35">
      <c r="A87" s="12" t="s">
        <v>48</v>
      </c>
      <c r="B87" s="13">
        <v>44135</v>
      </c>
      <c r="C87" s="12">
        <v>2020</v>
      </c>
      <c r="D87" s="12"/>
      <c r="E87" s="20">
        <v>1766105</v>
      </c>
      <c r="F87" s="20"/>
      <c r="G87" s="20">
        <v>1563002</v>
      </c>
      <c r="H87" s="20"/>
      <c r="I87" s="20">
        <f t="shared" si="1"/>
        <v>203103</v>
      </c>
      <c r="J87" t="s">
        <v>141</v>
      </c>
    </row>
    <row r="88" spans="1:13" x14ac:dyDescent="0.35">
      <c r="A88" s="12" t="s">
        <v>49</v>
      </c>
      <c r="B88" s="13">
        <v>44153</v>
      </c>
      <c r="C88" s="12">
        <v>2020</v>
      </c>
      <c r="D88" s="12"/>
      <c r="E88" s="20">
        <v>851600</v>
      </c>
      <c r="F88" s="20"/>
      <c r="G88" s="20"/>
      <c r="H88" s="20">
        <v>851600</v>
      </c>
      <c r="I88" s="20">
        <f t="shared" si="1"/>
        <v>0</v>
      </c>
      <c r="J88" t="s">
        <v>141</v>
      </c>
    </row>
    <row r="89" spans="1:13" x14ac:dyDescent="0.35">
      <c r="A89" s="12" t="s">
        <v>50</v>
      </c>
      <c r="B89" s="13">
        <v>44172</v>
      </c>
      <c r="C89" s="12">
        <v>2020</v>
      </c>
      <c r="D89" s="12"/>
      <c r="E89" s="20">
        <v>507704</v>
      </c>
      <c r="F89" s="20"/>
      <c r="G89" s="20">
        <v>507704</v>
      </c>
      <c r="H89" s="20"/>
      <c r="I89" s="20">
        <f t="shared" si="1"/>
        <v>0</v>
      </c>
      <c r="J89" t="s">
        <v>141</v>
      </c>
    </row>
    <row r="90" spans="1:13" x14ac:dyDescent="0.35">
      <c r="A90" s="12" t="s">
        <v>65</v>
      </c>
      <c r="B90" s="13">
        <v>44180</v>
      </c>
      <c r="C90" s="12">
        <v>2020</v>
      </c>
      <c r="D90" s="12"/>
      <c r="E90" s="20">
        <v>23889798</v>
      </c>
      <c r="F90" s="20">
        <v>284816</v>
      </c>
      <c r="G90" s="20">
        <v>23604982</v>
      </c>
      <c r="H90" s="20"/>
      <c r="I90" s="20">
        <f t="shared" si="1"/>
        <v>0</v>
      </c>
      <c r="J90" t="s">
        <v>149</v>
      </c>
    </row>
    <row r="91" spans="1:13" x14ac:dyDescent="0.35">
      <c r="A91" s="12" t="s">
        <v>66</v>
      </c>
      <c r="B91" s="13">
        <v>44180</v>
      </c>
      <c r="C91" s="12">
        <v>2020</v>
      </c>
      <c r="D91" s="12"/>
      <c r="E91" s="20">
        <v>456300</v>
      </c>
      <c r="F91" s="20"/>
      <c r="G91" s="20"/>
      <c r="H91" s="20">
        <v>456300</v>
      </c>
      <c r="I91" s="20">
        <f t="shared" si="1"/>
        <v>0</v>
      </c>
      <c r="J91" t="s">
        <v>141</v>
      </c>
    </row>
    <row r="92" spans="1:13" x14ac:dyDescent="0.35">
      <c r="A92" s="12" t="s">
        <v>67</v>
      </c>
      <c r="B92" s="13">
        <v>44180</v>
      </c>
      <c r="C92" s="12">
        <v>2020</v>
      </c>
      <c r="D92" s="12"/>
      <c r="E92" s="20">
        <v>1361888</v>
      </c>
      <c r="F92" s="20"/>
      <c r="G92" s="20"/>
      <c r="H92" s="20">
        <v>1361888</v>
      </c>
      <c r="I92" s="20">
        <f t="shared" si="1"/>
        <v>0</v>
      </c>
      <c r="J92" t="s">
        <v>141</v>
      </c>
    </row>
    <row r="93" spans="1:13" x14ac:dyDescent="0.35">
      <c r="A93" s="12" t="s">
        <v>63</v>
      </c>
      <c r="B93" s="13">
        <v>44187</v>
      </c>
      <c r="C93" s="12">
        <v>2020</v>
      </c>
      <c r="D93" s="12"/>
      <c r="E93" s="20">
        <v>6131140</v>
      </c>
      <c r="F93" s="20">
        <v>611600</v>
      </c>
      <c r="G93" s="20">
        <v>5267611</v>
      </c>
      <c r="H93" s="20"/>
      <c r="I93" s="20">
        <f t="shared" si="1"/>
        <v>251929</v>
      </c>
      <c r="J93" t="s">
        <v>149</v>
      </c>
      <c r="L93" s="33"/>
      <c r="M93" s="32"/>
    </row>
    <row r="94" spans="1:13" x14ac:dyDescent="0.35">
      <c r="A94" s="12" t="s">
        <v>51</v>
      </c>
      <c r="B94" s="13">
        <v>44216</v>
      </c>
      <c r="C94" s="12">
        <v>2021</v>
      </c>
      <c r="D94" s="12"/>
      <c r="E94" s="20">
        <v>245018</v>
      </c>
      <c r="F94" s="20"/>
      <c r="G94" s="20">
        <v>245018</v>
      </c>
      <c r="H94" s="20"/>
      <c r="I94" s="20">
        <f t="shared" si="1"/>
        <v>0</v>
      </c>
      <c r="J94" t="s">
        <v>148</v>
      </c>
    </row>
    <row r="95" spans="1:13" x14ac:dyDescent="0.35">
      <c r="A95" s="12" t="s">
        <v>52</v>
      </c>
      <c r="B95" s="13">
        <v>44219</v>
      </c>
      <c r="C95" s="12">
        <v>2021</v>
      </c>
      <c r="D95" s="12"/>
      <c r="E95" s="20">
        <v>386737</v>
      </c>
      <c r="F95" s="20"/>
      <c r="G95" s="20">
        <v>386737</v>
      </c>
      <c r="H95" s="20"/>
      <c r="I95" s="20">
        <f t="shared" si="1"/>
        <v>0</v>
      </c>
      <c r="J95" t="s">
        <v>148</v>
      </c>
    </row>
    <row r="96" spans="1:13" x14ac:dyDescent="0.35">
      <c r="A96" s="12" t="s">
        <v>53</v>
      </c>
      <c r="B96" s="13">
        <v>44223</v>
      </c>
      <c r="C96" s="12">
        <v>2021</v>
      </c>
      <c r="D96" s="12"/>
      <c r="E96" s="20">
        <v>358465</v>
      </c>
      <c r="F96" s="20"/>
      <c r="G96" s="20">
        <v>358465</v>
      </c>
      <c r="H96" s="20"/>
      <c r="I96" s="20">
        <f t="shared" si="1"/>
        <v>0</v>
      </c>
      <c r="J96" t="s">
        <v>148</v>
      </c>
    </row>
    <row r="97" spans="1:10" x14ac:dyDescent="0.35">
      <c r="A97" s="12" t="s">
        <v>54</v>
      </c>
      <c r="B97" s="13">
        <v>44226</v>
      </c>
      <c r="C97" s="12">
        <v>2021</v>
      </c>
      <c r="D97" s="12"/>
      <c r="E97" s="20">
        <v>301570</v>
      </c>
      <c r="F97" s="20"/>
      <c r="G97" s="20">
        <v>301570</v>
      </c>
      <c r="H97" s="20"/>
      <c r="I97" s="20">
        <f t="shared" si="1"/>
        <v>0</v>
      </c>
      <c r="J97" t="s">
        <v>148</v>
      </c>
    </row>
    <row r="98" spans="1:10" x14ac:dyDescent="0.35">
      <c r="A98" s="12" t="s">
        <v>58</v>
      </c>
      <c r="B98" s="13">
        <v>44235</v>
      </c>
      <c r="C98" s="12">
        <v>2021</v>
      </c>
      <c r="D98" s="12"/>
      <c r="E98" s="20">
        <v>5525771</v>
      </c>
      <c r="F98" s="20">
        <v>441394</v>
      </c>
      <c r="G98" s="20">
        <v>5084377</v>
      </c>
      <c r="H98" s="20"/>
      <c r="I98" s="20">
        <f t="shared" si="1"/>
        <v>0</v>
      </c>
      <c r="J98" t="s">
        <v>148</v>
      </c>
    </row>
    <row r="99" spans="1:10" x14ac:dyDescent="0.35">
      <c r="A99" s="12" t="s">
        <v>59</v>
      </c>
      <c r="B99" s="13">
        <v>44236</v>
      </c>
      <c r="C99" s="12">
        <v>2021</v>
      </c>
      <c r="D99" s="12"/>
      <c r="E99" s="20">
        <v>208298</v>
      </c>
      <c r="F99" s="20"/>
      <c r="G99" s="20">
        <v>208298</v>
      </c>
      <c r="H99" s="20"/>
      <c r="I99" s="20">
        <f t="shared" si="1"/>
        <v>0</v>
      </c>
      <c r="J99" t="s">
        <v>149</v>
      </c>
    </row>
    <row r="100" spans="1:10" x14ac:dyDescent="0.35">
      <c r="A100" s="12" t="s">
        <v>57</v>
      </c>
      <c r="B100" s="13">
        <v>44242</v>
      </c>
      <c r="C100" s="12">
        <v>2021</v>
      </c>
      <c r="D100" s="12"/>
      <c r="E100" s="20">
        <v>1304072</v>
      </c>
      <c r="F100" s="20"/>
      <c r="G100" s="20">
        <v>1304072</v>
      </c>
      <c r="H100" s="20"/>
      <c r="I100" s="20">
        <f t="shared" si="1"/>
        <v>0</v>
      </c>
      <c r="J100" t="s">
        <v>148</v>
      </c>
    </row>
    <row r="101" spans="1:10" x14ac:dyDescent="0.35">
      <c r="A101" s="12" t="s">
        <v>60</v>
      </c>
      <c r="B101" s="13">
        <v>44248</v>
      </c>
      <c r="C101" s="12">
        <v>2021</v>
      </c>
      <c r="D101" s="12"/>
      <c r="E101" s="20">
        <v>515789</v>
      </c>
      <c r="F101" s="20"/>
      <c r="G101" s="20">
        <v>515789</v>
      </c>
      <c r="H101" s="20"/>
      <c r="I101" s="20">
        <f t="shared" si="1"/>
        <v>0</v>
      </c>
      <c r="J101" t="s">
        <v>149</v>
      </c>
    </row>
    <row r="102" spans="1:10" x14ac:dyDescent="0.35">
      <c r="A102" s="12" t="s">
        <v>61</v>
      </c>
      <c r="B102" s="13">
        <v>44324</v>
      </c>
      <c r="C102" s="12">
        <v>2021</v>
      </c>
      <c r="D102" s="12"/>
      <c r="E102" s="20">
        <v>177397</v>
      </c>
      <c r="F102" s="20"/>
      <c r="G102" s="20">
        <v>177397</v>
      </c>
      <c r="H102" s="20"/>
      <c r="I102" s="20">
        <f t="shared" si="1"/>
        <v>0</v>
      </c>
      <c r="J102" t="s">
        <v>149</v>
      </c>
    </row>
    <row r="103" spans="1:10" x14ac:dyDescent="0.35">
      <c r="A103" s="12" t="s">
        <v>62</v>
      </c>
      <c r="B103" s="13">
        <v>44328</v>
      </c>
      <c r="C103" s="12">
        <v>2021</v>
      </c>
      <c r="D103" s="12"/>
      <c r="E103" s="20">
        <v>117902</v>
      </c>
      <c r="F103" s="20"/>
      <c r="G103" s="20">
        <v>117902</v>
      </c>
      <c r="H103" s="20"/>
      <c r="I103" s="20">
        <f t="shared" si="1"/>
        <v>0</v>
      </c>
      <c r="J103" t="s">
        <v>149</v>
      </c>
    </row>
    <row r="104" spans="1:10" x14ac:dyDescent="0.35">
      <c r="A104" s="12" t="s">
        <v>68</v>
      </c>
      <c r="B104" s="13">
        <v>44328</v>
      </c>
      <c r="C104" s="12">
        <v>2021</v>
      </c>
      <c r="D104" s="12"/>
      <c r="E104" s="20">
        <v>111986</v>
      </c>
      <c r="F104" s="20"/>
      <c r="G104" s="20">
        <v>111986</v>
      </c>
      <c r="H104" s="20"/>
      <c r="I104" s="20">
        <f t="shared" si="1"/>
        <v>0</v>
      </c>
      <c r="J104" t="s">
        <v>149</v>
      </c>
    </row>
    <row r="105" spans="1:10" x14ac:dyDescent="0.35">
      <c r="A105" s="12" t="s">
        <v>64</v>
      </c>
      <c r="B105" s="13">
        <v>44381</v>
      </c>
      <c r="C105" s="12">
        <v>2021</v>
      </c>
      <c r="D105" s="12"/>
      <c r="E105" s="20">
        <v>507957</v>
      </c>
      <c r="F105" s="20"/>
      <c r="G105" s="20">
        <v>507957</v>
      </c>
      <c r="H105" s="20"/>
      <c r="I105" s="20">
        <f t="shared" si="1"/>
        <v>0</v>
      </c>
      <c r="J105" t="s">
        <v>149</v>
      </c>
    </row>
    <row r="106" spans="1:10" x14ac:dyDescent="0.35">
      <c r="A106" s="12" t="s">
        <v>132</v>
      </c>
      <c r="B106" s="13">
        <v>44444</v>
      </c>
      <c r="C106" s="12">
        <v>2021</v>
      </c>
      <c r="D106" s="12"/>
      <c r="E106" s="20">
        <v>409313</v>
      </c>
      <c r="F106" s="20"/>
      <c r="G106" s="20">
        <v>409313</v>
      </c>
      <c r="H106" s="20"/>
      <c r="I106" s="20">
        <f t="shared" si="1"/>
        <v>0</v>
      </c>
      <c r="J106" t="s">
        <v>149</v>
      </c>
    </row>
    <row r="107" spans="1:10" x14ac:dyDescent="0.35">
      <c r="A107" s="12" t="s">
        <v>69</v>
      </c>
      <c r="B107" s="13">
        <v>44455</v>
      </c>
      <c r="C107" s="12">
        <v>2021</v>
      </c>
      <c r="D107" s="12"/>
      <c r="E107" s="20">
        <v>327244</v>
      </c>
      <c r="F107" s="20"/>
      <c r="G107" s="20">
        <v>327244</v>
      </c>
      <c r="H107" s="20"/>
      <c r="I107" s="20">
        <f t="shared" si="1"/>
        <v>0</v>
      </c>
      <c r="J107" t="s">
        <v>149</v>
      </c>
    </row>
    <row r="108" spans="1:10" x14ac:dyDescent="0.35">
      <c r="A108" s="12" t="s">
        <v>71</v>
      </c>
      <c r="B108" s="13">
        <v>44464</v>
      </c>
      <c r="C108" s="12">
        <v>2021</v>
      </c>
      <c r="D108" s="12"/>
      <c r="E108" s="20">
        <v>1190146</v>
      </c>
      <c r="F108" s="20"/>
      <c r="G108" s="20">
        <v>1190146</v>
      </c>
      <c r="H108" s="20"/>
      <c r="I108" s="20">
        <f t="shared" si="1"/>
        <v>0</v>
      </c>
      <c r="J108" t="s">
        <v>149</v>
      </c>
    </row>
    <row r="109" spans="1:10" x14ac:dyDescent="0.35">
      <c r="A109" s="12" t="s">
        <v>70</v>
      </c>
      <c r="B109" s="13">
        <v>44466</v>
      </c>
      <c r="C109" s="12">
        <v>2021</v>
      </c>
      <c r="D109" s="12"/>
      <c r="E109" s="20">
        <v>167044</v>
      </c>
      <c r="F109" s="20"/>
      <c r="G109" s="20">
        <v>167044</v>
      </c>
      <c r="H109" s="20"/>
      <c r="I109" s="20">
        <f t="shared" si="1"/>
        <v>0</v>
      </c>
      <c r="J109" t="s">
        <v>149</v>
      </c>
    </row>
    <row r="110" spans="1:10" x14ac:dyDescent="0.35">
      <c r="A110" s="12" t="s">
        <v>73</v>
      </c>
      <c r="B110" s="13">
        <v>44488</v>
      </c>
      <c r="C110" s="12">
        <v>2021</v>
      </c>
      <c r="D110" s="12"/>
      <c r="E110" s="20">
        <v>345793</v>
      </c>
      <c r="F110" s="20"/>
      <c r="G110" s="20">
        <v>345793</v>
      </c>
      <c r="H110" s="20"/>
      <c r="I110" s="20">
        <f t="shared" si="1"/>
        <v>0</v>
      </c>
      <c r="J110" t="s">
        <v>149</v>
      </c>
    </row>
    <row r="111" spans="1:10" x14ac:dyDescent="0.35">
      <c r="A111" s="12" t="s">
        <v>72</v>
      </c>
      <c r="B111" s="13">
        <v>44490</v>
      </c>
      <c r="C111" s="12">
        <v>2021</v>
      </c>
      <c r="D111" s="12"/>
      <c r="E111" s="20">
        <v>131396</v>
      </c>
      <c r="F111" s="20"/>
      <c r="G111" s="20">
        <v>131396</v>
      </c>
      <c r="H111" s="20"/>
      <c r="I111" s="20">
        <f t="shared" si="1"/>
        <v>0</v>
      </c>
      <c r="J111" t="s">
        <v>149</v>
      </c>
    </row>
    <row r="112" spans="1:10" x14ac:dyDescent="0.35">
      <c r="A112" s="12" t="s">
        <v>74</v>
      </c>
      <c r="B112" s="13">
        <v>44531</v>
      </c>
      <c r="C112" s="12">
        <v>2021</v>
      </c>
      <c r="D112" s="12"/>
      <c r="E112" s="20">
        <v>162303</v>
      </c>
      <c r="F112" s="20"/>
      <c r="G112" s="20">
        <v>162303</v>
      </c>
      <c r="H112" s="20"/>
      <c r="I112" s="20">
        <f t="shared" si="1"/>
        <v>0</v>
      </c>
      <c r="J112" t="s">
        <v>149</v>
      </c>
    </row>
    <row r="113" spans="1:12" x14ac:dyDescent="0.35">
      <c r="A113" s="12" t="s">
        <v>76</v>
      </c>
      <c r="B113" s="13">
        <v>44560</v>
      </c>
      <c r="C113" s="12">
        <v>2021</v>
      </c>
      <c r="D113" s="12"/>
      <c r="E113" s="20">
        <v>222942</v>
      </c>
      <c r="F113" s="20"/>
      <c r="G113" s="20">
        <v>222942</v>
      </c>
      <c r="H113" s="20"/>
      <c r="I113" s="20">
        <f t="shared" si="1"/>
        <v>0</v>
      </c>
      <c r="J113" t="s">
        <v>149</v>
      </c>
    </row>
    <row r="114" spans="1:12" x14ac:dyDescent="0.35">
      <c r="A114" s="12" t="s">
        <v>75</v>
      </c>
      <c r="B114" s="13">
        <v>44581</v>
      </c>
      <c r="C114" s="12">
        <v>2022</v>
      </c>
      <c r="D114" s="12"/>
      <c r="E114" s="20">
        <v>696522</v>
      </c>
      <c r="F114" s="20"/>
      <c r="G114" s="20">
        <v>696522</v>
      </c>
      <c r="H114" s="20"/>
      <c r="I114" s="20">
        <f t="shared" si="1"/>
        <v>0</v>
      </c>
      <c r="J114" t="s">
        <v>149</v>
      </c>
    </row>
    <row r="115" spans="1:12" x14ac:dyDescent="0.35">
      <c r="A115" s="12" t="s">
        <v>77</v>
      </c>
      <c r="B115" s="13">
        <v>44598</v>
      </c>
      <c r="C115" s="12">
        <v>2022</v>
      </c>
      <c r="D115" s="12"/>
      <c r="E115" s="20">
        <v>88489</v>
      </c>
      <c r="F115" s="20"/>
      <c r="G115" s="20">
        <v>88489</v>
      </c>
      <c r="H115" s="20"/>
      <c r="I115" s="20">
        <f t="shared" si="1"/>
        <v>0</v>
      </c>
      <c r="J115" t="s">
        <v>149</v>
      </c>
    </row>
    <row r="116" spans="1:12" x14ac:dyDescent="0.35">
      <c r="A116" s="12" t="s">
        <v>78</v>
      </c>
      <c r="B116" s="13">
        <v>44606</v>
      </c>
      <c r="C116" s="12">
        <v>2022</v>
      </c>
      <c r="D116" s="12"/>
      <c r="E116" s="20">
        <v>158081</v>
      </c>
      <c r="F116" s="20"/>
      <c r="G116" s="20">
        <v>158081</v>
      </c>
      <c r="H116" s="20"/>
      <c r="I116" s="20">
        <f t="shared" si="1"/>
        <v>0</v>
      </c>
      <c r="J116" t="s">
        <v>149</v>
      </c>
    </row>
    <row r="117" spans="1:12" x14ac:dyDescent="0.35">
      <c r="A117" s="12" t="s">
        <v>137</v>
      </c>
      <c r="B117" s="13">
        <v>44606</v>
      </c>
      <c r="C117" s="12">
        <v>2022</v>
      </c>
      <c r="D117" s="12"/>
      <c r="E117" s="20">
        <v>216408</v>
      </c>
      <c r="F117" s="20"/>
      <c r="G117" s="20">
        <v>216408</v>
      </c>
      <c r="H117" s="20"/>
      <c r="I117" s="20">
        <f t="shared" si="1"/>
        <v>0</v>
      </c>
    </row>
    <row r="118" spans="1:12" x14ac:dyDescent="0.35">
      <c r="A118" s="12" t="s">
        <v>79</v>
      </c>
      <c r="B118" s="13">
        <v>44612</v>
      </c>
      <c r="C118" s="12">
        <v>2022</v>
      </c>
      <c r="D118" s="12"/>
      <c r="E118" s="20">
        <v>446131</v>
      </c>
      <c r="F118" s="20"/>
      <c r="G118" s="20">
        <v>446131</v>
      </c>
      <c r="H118" s="20"/>
      <c r="I118" s="20">
        <f t="shared" si="1"/>
        <v>0</v>
      </c>
      <c r="J118" t="s">
        <v>149</v>
      </c>
    </row>
    <row r="119" spans="1:12" x14ac:dyDescent="0.35">
      <c r="A119" s="12" t="s">
        <v>80</v>
      </c>
      <c r="B119" s="13">
        <v>44614</v>
      </c>
      <c r="C119" s="12">
        <v>2022</v>
      </c>
      <c r="D119" s="12"/>
      <c r="E119" s="20">
        <v>354231</v>
      </c>
      <c r="F119" s="20"/>
      <c r="G119" s="20">
        <v>354231</v>
      </c>
      <c r="H119" s="20"/>
      <c r="I119" s="20">
        <f t="shared" si="1"/>
        <v>0</v>
      </c>
    </row>
    <row r="120" spans="1:12" x14ac:dyDescent="0.35">
      <c r="A120" s="12" t="s">
        <v>81</v>
      </c>
      <c r="B120" s="13">
        <v>44614</v>
      </c>
      <c r="C120" s="12">
        <v>2022</v>
      </c>
      <c r="D120" s="12"/>
      <c r="E120" s="20">
        <v>240922</v>
      </c>
      <c r="F120" s="20"/>
      <c r="G120" s="20">
        <v>240922</v>
      </c>
      <c r="H120" s="20"/>
      <c r="I120" s="20">
        <f t="shared" si="1"/>
        <v>0</v>
      </c>
      <c r="J120" t="s">
        <v>149</v>
      </c>
    </row>
    <row r="121" spans="1:12" x14ac:dyDescent="0.35">
      <c r="A121" s="12" t="s">
        <v>82</v>
      </c>
      <c r="B121" s="13">
        <v>44694</v>
      </c>
      <c r="C121" s="12">
        <v>2022</v>
      </c>
      <c r="D121" s="12"/>
      <c r="E121" s="20">
        <v>354775</v>
      </c>
      <c r="F121" s="20"/>
      <c r="G121" s="20">
        <v>354775</v>
      </c>
      <c r="H121" s="20"/>
      <c r="I121" s="20">
        <f t="shared" si="1"/>
        <v>0</v>
      </c>
      <c r="J121" t="s">
        <v>149</v>
      </c>
    </row>
    <row r="122" spans="1:12" x14ac:dyDescent="0.35">
      <c r="A122" s="12" t="s">
        <v>133</v>
      </c>
      <c r="B122" s="13">
        <v>44694</v>
      </c>
      <c r="C122" s="12">
        <v>2022</v>
      </c>
      <c r="D122" s="12"/>
      <c r="E122" s="20">
        <v>338914</v>
      </c>
      <c r="F122" s="20"/>
      <c r="G122" s="20">
        <v>338914</v>
      </c>
      <c r="H122" s="20"/>
      <c r="I122" s="20">
        <f t="shared" si="1"/>
        <v>0</v>
      </c>
      <c r="J122" t="s">
        <v>149</v>
      </c>
    </row>
    <row r="123" spans="1:12" x14ac:dyDescent="0.35">
      <c r="A123" s="12" t="s">
        <v>134</v>
      </c>
      <c r="B123" s="13">
        <v>44694</v>
      </c>
      <c r="C123" s="12">
        <v>2022</v>
      </c>
      <c r="D123" s="12"/>
      <c r="E123" s="20">
        <v>291220</v>
      </c>
      <c r="F123" s="20"/>
      <c r="G123" s="20">
        <v>291220</v>
      </c>
      <c r="H123" s="20"/>
      <c r="I123" s="20">
        <f t="shared" si="1"/>
        <v>0</v>
      </c>
      <c r="J123" t="s">
        <v>149</v>
      </c>
    </row>
    <row r="124" spans="1:12" x14ac:dyDescent="0.35">
      <c r="A124" s="12" t="s">
        <v>83</v>
      </c>
      <c r="B124" s="13">
        <v>44742</v>
      </c>
      <c r="C124" s="12">
        <v>2022</v>
      </c>
      <c r="D124" s="12"/>
      <c r="E124" s="20">
        <v>172807</v>
      </c>
      <c r="F124" s="20"/>
      <c r="G124" s="20">
        <v>172807</v>
      </c>
      <c r="H124" s="20"/>
      <c r="I124" s="20">
        <f t="shared" si="1"/>
        <v>0</v>
      </c>
      <c r="J124" t="s">
        <v>149</v>
      </c>
    </row>
    <row r="125" spans="1:12" x14ac:dyDescent="0.35">
      <c r="A125" s="12" t="s">
        <v>135</v>
      </c>
      <c r="B125" s="13">
        <v>44763</v>
      </c>
      <c r="C125" s="12">
        <v>2022</v>
      </c>
      <c r="D125" s="12"/>
      <c r="E125" s="20">
        <v>194270</v>
      </c>
      <c r="F125" s="20"/>
      <c r="G125" s="20">
        <v>194270</v>
      </c>
      <c r="H125" s="20"/>
      <c r="I125" s="20">
        <f t="shared" si="1"/>
        <v>0</v>
      </c>
      <c r="J125" t="s">
        <v>149</v>
      </c>
    </row>
    <row r="126" spans="1:12" x14ac:dyDescent="0.35">
      <c r="A126" s="12" t="s">
        <v>130</v>
      </c>
      <c r="B126" s="13">
        <v>44784</v>
      </c>
      <c r="C126" s="12">
        <v>2022</v>
      </c>
      <c r="D126" s="12"/>
      <c r="E126" s="20">
        <v>502555</v>
      </c>
      <c r="F126" s="20"/>
      <c r="G126" s="20"/>
      <c r="H126" s="20"/>
      <c r="I126" s="20">
        <f t="shared" si="1"/>
        <v>502555</v>
      </c>
      <c r="L126" t="s">
        <v>160</v>
      </c>
    </row>
    <row r="127" spans="1:12" x14ac:dyDescent="0.35">
      <c r="A127" s="12" t="s">
        <v>136</v>
      </c>
      <c r="B127" s="13">
        <v>44880</v>
      </c>
      <c r="C127" s="12">
        <v>2022</v>
      </c>
      <c r="D127" s="12"/>
      <c r="E127" s="20">
        <v>623695</v>
      </c>
      <c r="F127" s="20"/>
      <c r="G127" s="34">
        <v>623695</v>
      </c>
      <c r="H127" s="20"/>
      <c r="I127" s="20">
        <f t="shared" si="1"/>
        <v>0</v>
      </c>
    </row>
    <row r="128" spans="1:12" x14ac:dyDescent="0.35">
      <c r="A128" s="12" t="s">
        <v>84</v>
      </c>
      <c r="B128" s="13">
        <v>44926</v>
      </c>
      <c r="C128" s="12">
        <v>2022</v>
      </c>
      <c r="D128" s="12"/>
      <c r="E128" s="20">
        <v>59957</v>
      </c>
      <c r="F128" s="20"/>
      <c r="G128" s="20">
        <v>59957</v>
      </c>
      <c r="H128" s="20"/>
      <c r="I128" s="20">
        <f t="shared" si="1"/>
        <v>0</v>
      </c>
    </row>
    <row r="129" spans="1:12" x14ac:dyDescent="0.35">
      <c r="A129" s="12" t="s">
        <v>127</v>
      </c>
      <c r="B129" s="13">
        <v>45042</v>
      </c>
      <c r="C129" s="12">
        <v>2023</v>
      </c>
      <c r="D129" s="12"/>
      <c r="E129" s="20">
        <v>1442370</v>
      </c>
      <c r="F129" s="20"/>
      <c r="G129" s="20"/>
      <c r="H129" s="20"/>
      <c r="I129" s="20">
        <f t="shared" si="1"/>
        <v>1442370</v>
      </c>
      <c r="L129" t="s">
        <v>160</v>
      </c>
    </row>
    <row r="130" spans="1:12" x14ac:dyDescent="0.35">
      <c r="A130" s="12" t="s">
        <v>128</v>
      </c>
      <c r="B130" s="13">
        <v>45146</v>
      </c>
      <c r="C130" s="12">
        <v>2023</v>
      </c>
      <c r="D130" s="12"/>
      <c r="E130" s="20">
        <v>566961</v>
      </c>
      <c r="F130" s="20"/>
      <c r="G130" s="20"/>
      <c r="H130" s="20"/>
      <c r="I130" s="20">
        <f t="shared" si="1"/>
        <v>566961</v>
      </c>
      <c r="L130" t="s">
        <v>160</v>
      </c>
    </row>
    <row r="131" spans="1:12" x14ac:dyDescent="0.35">
      <c r="A131" s="12" t="s">
        <v>138</v>
      </c>
      <c r="B131" s="13">
        <v>45163</v>
      </c>
      <c r="C131" s="12">
        <v>2023</v>
      </c>
      <c r="D131" s="12"/>
      <c r="E131" s="20">
        <v>1301783</v>
      </c>
      <c r="F131" s="20"/>
      <c r="G131" s="20"/>
      <c r="H131" s="20"/>
      <c r="I131" s="20">
        <f t="shared" si="1"/>
        <v>1301783</v>
      </c>
      <c r="L131" t="s">
        <v>160</v>
      </c>
    </row>
    <row r="132" spans="1:12" x14ac:dyDescent="0.35">
      <c r="A132" s="12" t="s">
        <v>129</v>
      </c>
      <c r="B132" s="13">
        <v>45195</v>
      </c>
      <c r="C132" s="12">
        <v>2023</v>
      </c>
      <c r="D132" s="12"/>
      <c r="E132" s="20">
        <v>68556</v>
      </c>
      <c r="F132" s="20"/>
      <c r="G132" s="20"/>
      <c r="H132" s="20"/>
      <c r="I132" s="20">
        <f t="shared" si="1"/>
        <v>68556</v>
      </c>
    </row>
    <row r="133" spans="1:12" x14ac:dyDescent="0.35">
      <c r="A133" s="12" t="s">
        <v>139</v>
      </c>
      <c r="B133" s="13">
        <v>45252</v>
      </c>
      <c r="C133" s="12">
        <v>2023</v>
      </c>
      <c r="D133" s="12"/>
      <c r="E133" s="20">
        <v>292517</v>
      </c>
      <c r="F133" s="20"/>
      <c r="G133" s="20"/>
      <c r="H133" s="20"/>
      <c r="I133" s="20">
        <f t="shared" si="1"/>
        <v>292517</v>
      </c>
    </row>
    <row r="134" spans="1:12" x14ac:dyDescent="0.35">
      <c r="A134" s="18" t="s">
        <v>140</v>
      </c>
      <c r="B134" s="19">
        <v>45316.90902777778</v>
      </c>
      <c r="C134" s="12">
        <v>2024</v>
      </c>
      <c r="D134" s="12"/>
      <c r="E134" s="20">
        <v>284965</v>
      </c>
      <c r="F134" s="20"/>
      <c r="G134" s="20"/>
      <c r="H134" s="20"/>
      <c r="I134" s="20">
        <f t="shared" si="1"/>
        <v>284965</v>
      </c>
    </row>
    <row r="135" spans="1:12" x14ac:dyDescent="0.35">
      <c r="A135" s="18" t="s">
        <v>150</v>
      </c>
      <c r="B135" s="19">
        <v>45399.27847222222</v>
      </c>
      <c r="C135" s="12">
        <v>2024</v>
      </c>
      <c r="D135" s="12"/>
      <c r="E135" s="30">
        <v>87700</v>
      </c>
      <c r="F135" s="12"/>
      <c r="G135" s="30">
        <v>87700</v>
      </c>
      <c r="H135" s="12"/>
      <c r="I135" s="20">
        <f t="shared" ref="I135:I136" si="2">E135-F135-G135-H135</f>
        <v>0</v>
      </c>
    </row>
    <row r="136" spans="1:12" x14ac:dyDescent="0.35">
      <c r="A136" s="18" t="s">
        <v>151</v>
      </c>
      <c r="B136" s="19">
        <v>45462.293749999997</v>
      </c>
      <c r="C136" s="12">
        <v>2024</v>
      </c>
      <c r="D136" s="12"/>
      <c r="E136" s="30">
        <v>734700</v>
      </c>
      <c r="F136" s="12"/>
      <c r="G136" s="31">
        <v>734700</v>
      </c>
      <c r="H136" s="12"/>
      <c r="I136" s="20">
        <f t="shared" si="2"/>
        <v>0</v>
      </c>
    </row>
    <row r="137" spans="1:12" x14ac:dyDescent="0.35">
      <c r="A137" s="18" t="s">
        <v>152</v>
      </c>
      <c r="B137" s="19">
        <v>45473.573611111111</v>
      </c>
      <c r="C137" s="12">
        <v>2024</v>
      </c>
      <c r="D137" s="12"/>
      <c r="E137" s="30">
        <v>115200</v>
      </c>
      <c r="F137" s="12"/>
      <c r="G137" s="12"/>
      <c r="H137" s="12"/>
      <c r="I137" s="30">
        <v>115200</v>
      </c>
    </row>
    <row r="138" spans="1:12" x14ac:dyDescent="0.35">
      <c r="A138" s="18" t="s">
        <v>153</v>
      </c>
      <c r="B138" s="19">
        <v>45484.656944444447</v>
      </c>
      <c r="C138" s="12">
        <v>2024</v>
      </c>
      <c r="D138" s="12"/>
      <c r="E138" s="30">
        <v>687840</v>
      </c>
      <c r="F138" s="12"/>
      <c r="G138" s="12"/>
      <c r="H138" s="12"/>
      <c r="I138" s="30">
        <v>687840</v>
      </c>
    </row>
    <row r="139" spans="1:12" x14ac:dyDescent="0.35">
      <c r="A139" s="18" t="s">
        <v>154</v>
      </c>
      <c r="B139" s="19">
        <v>45494.177777777775</v>
      </c>
      <c r="C139" s="12">
        <v>2024</v>
      </c>
      <c r="D139" s="12"/>
      <c r="E139" s="30">
        <v>76800</v>
      </c>
      <c r="F139" s="12"/>
      <c r="G139" s="12"/>
      <c r="H139" s="12"/>
      <c r="I139" s="30">
        <v>76800</v>
      </c>
    </row>
    <row r="140" spans="1:12" x14ac:dyDescent="0.35">
      <c r="A140" s="18" t="s">
        <v>155</v>
      </c>
      <c r="B140" s="19">
        <v>45499.049305555556</v>
      </c>
      <c r="C140" s="12">
        <v>2024</v>
      </c>
      <c r="D140" s="12"/>
      <c r="E140" s="30">
        <v>238840</v>
      </c>
      <c r="F140" s="12"/>
      <c r="G140" s="12"/>
      <c r="H140" s="12"/>
      <c r="I140" s="30">
        <v>238840</v>
      </c>
    </row>
    <row r="141" spans="1:12" x14ac:dyDescent="0.35">
      <c r="A141" s="18" t="s">
        <v>158</v>
      </c>
      <c r="B141" s="19">
        <v>45514.271527777775</v>
      </c>
      <c r="C141" s="12">
        <v>2024</v>
      </c>
      <c r="D141" s="12"/>
      <c r="E141" s="30">
        <v>76800</v>
      </c>
      <c r="F141" s="12"/>
      <c r="G141" s="12"/>
      <c r="H141" s="12"/>
      <c r="I141" s="30">
        <v>76800</v>
      </c>
    </row>
    <row r="142" spans="1:12" x14ac:dyDescent="0.35">
      <c r="A142" s="18" t="s">
        <v>159</v>
      </c>
      <c r="B142" s="19">
        <v>45525.123611111114</v>
      </c>
      <c r="C142" s="12">
        <v>2024</v>
      </c>
      <c r="D142" s="12"/>
      <c r="E142" s="30">
        <v>76800</v>
      </c>
      <c r="F142" s="12"/>
      <c r="G142" s="12"/>
      <c r="H142" s="12"/>
      <c r="I142" s="30">
        <v>76800</v>
      </c>
    </row>
    <row r="143" spans="1:12" x14ac:dyDescent="0.35">
      <c r="A143" s="18" t="s">
        <v>156</v>
      </c>
      <c r="B143" s="19">
        <v>45555.853472222225</v>
      </c>
      <c r="C143" s="12">
        <v>2024</v>
      </c>
      <c r="D143" s="12"/>
      <c r="E143" s="30">
        <v>165600</v>
      </c>
      <c r="F143" s="12"/>
      <c r="G143" s="12"/>
      <c r="H143" s="12"/>
      <c r="I143" s="30">
        <v>165600</v>
      </c>
    </row>
    <row r="144" spans="1:12" x14ac:dyDescent="0.35">
      <c r="A144" s="18" t="s">
        <v>157</v>
      </c>
      <c r="B144" s="19">
        <v>45562.112500000003</v>
      </c>
      <c r="C144" s="12">
        <v>2024</v>
      </c>
      <c r="D144" s="12"/>
      <c r="E144" s="30">
        <v>89900</v>
      </c>
      <c r="F144" s="12"/>
      <c r="G144" s="12"/>
      <c r="H144" s="12"/>
      <c r="I144" s="30">
        <v>89900</v>
      </c>
    </row>
  </sheetData>
  <autoFilter ref="A9:I144">
    <sortState ref="A10:I134">
      <sortCondition ref="B9:B133"/>
    </sortState>
  </autoFilter>
  <conditionalFormatting sqref="A10:A139">
    <cfRule type="duplicateValues" dxfId="22" priority="6"/>
  </conditionalFormatting>
  <conditionalFormatting sqref="A10:A142">
    <cfRule type="duplicateValues" dxfId="21" priority="7"/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2.7265625" style="55" bestFit="1" customWidth="1"/>
  </cols>
  <sheetData>
    <row r="2" spans="1:3" ht="15" thickBot="1" x14ac:dyDescent="0.4"/>
    <row r="3" spans="1:3" ht="15" thickBot="1" x14ac:dyDescent="0.4">
      <c r="A3" s="78" t="s">
        <v>362</v>
      </c>
      <c r="B3" s="35" t="s">
        <v>364</v>
      </c>
      <c r="C3" s="79" t="s">
        <v>365</v>
      </c>
    </row>
    <row r="4" spans="1:3" x14ac:dyDescent="0.35">
      <c r="A4" s="76" t="s">
        <v>338</v>
      </c>
      <c r="B4" s="77">
        <v>115</v>
      </c>
      <c r="C4" s="75">
        <v>1183460</v>
      </c>
    </row>
    <row r="5" spans="1:3" x14ac:dyDescent="0.35">
      <c r="A5" s="76" t="s">
        <v>341</v>
      </c>
      <c r="B5" s="77">
        <v>6</v>
      </c>
      <c r="C5" s="75">
        <v>3813669</v>
      </c>
    </row>
    <row r="6" spans="1:3" x14ac:dyDescent="0.35">
      <c r="A6" s="76" t="s">
        <v>342</v>
      </c>
      <c r="B6" s="77">
        <v>9</v>
      </c>
      <c r="C6" s="75">
        <v>1193461</v>
      </c>
    </row>
    <row r="7" spans="1:3" ht="15" thickBot="1" x14ac:dyDescent="0.4">
      <c r="A7" s="76" t="s">
        <v>339</v>
      </c>
      <c r="B7" s="77">
        <v>5</v>
      </c>
      <c r="C7" s="75">
        <v>251929</v>
      </c>
    </row>
    <row r="8" spans="1:3" ht="15" thickBot="1" x14ac:dyDescent="0.4">
      <c r="A8" s="80" t="s">
        <v>363</v>
      </c>
      <c r="B8" s="81">
        <v>135</v>
      </c>
      <c r="C8" s="79">
        <v>6442519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47"/>
  <sheetViews>
    <sheetView topLeftCell="AP1" zoomScale="80" zoomScaleNormal="80" workbookViewId="0">
      <selection activeCell="BB2" sqref="BB2"/>
    </sheetView>
  </sheetViews>
  <sheetFormatPr baseColWidth="10" defaultRowHeight="14.5" x14ac:dyDescent="0.35"/>
  <cols>
    <col min="1" max="1" width="10.90625" style="40"/>
    <col min="2" max="2" width="32.1796875" style="40" bestFit="1" customWidth="1"/>
    <col min="3" max="3" width="11.453125" style="40" bestFit="1" customWidth="1"/>
    <col min="4" max="4" width="21.90625" style="40" bestFit="1" customWidth="1"/>
    <col min="5" max="5" width="19.81640625" style="43" bestFit="1" customWidth="1"/>
    <col min="6" max="6" width="19.81640625" style="43" customWidth="1"/>
    <col min="7" max="7" width="14.1796875" style="40" customWidth="1"/>
    <col min="8" max="8" width="14.26953125" style="40" customWidth="1"/>
    <col min="9" max="9" width="13.36328125" style="20" customWidth="1"/>
    <col min="10" max="10" width="11.6328125" style="20" customWidth="1"/>
    <col min="11" max="11" width="15.1796875" style="20" bestFit="1" customWidth="1"/>
    <col min="12" max="12" width="13.7265625" style="20" bestFit="1" customWidth="1"/>
    <col min="13" max="13" width="10.6328125" style="40" bestFit="1" customWidth="1"/>
    <col min="14" max="14" width="10.90625" style="41" customWidth="1"/>
    <col min="15" max="15" width="13.7265625" style="41" customWidth="1"/>
    <col min="16" max="16" width="19.81640625" style="41" customWidth="1"/>
    <col min="17" max="17" width="10.90625" style="41"/>
    <col min="18" max="18" width="21.453125" style="41" customWidth="1"/>
    <col min="19" max="19" width="11.7265625" style="55" bestFit="1" customWidth="1"/>
    <col min="20" max="20" width="13.6328125" style="41" bestFit="1" customWidth="1"/>
    <col min="21" max="31" width="10.90625" style="41"/>
    <col min="32" max="33" width="14.1796875" style="41" bestFit="1" customWidth="1"/>
    <col min="34" max="34" width="13.1796875" style="41" bestFit="1" customWidth="1"/>
    <col min="35" max="37" width="11" style="41" bestFit="1" customWidth="1"/>
    <col min="38" max="38" width="12.54296875" style="41" customWidth="1"/>
    <col min="39" max="39" width="13.453125" style="41" customWidth="1"/>
    <col min="40" max="41" width="10.90625" style="41"/>
    <col min="42" max="42" width="14.1796875" style="41" bestFit="1" customWidth="1"/>
    <col min="43" max="43" width="15.08984375" style="55" customWidth="1"/>
    <col min="44" max="44" width="10.90625" style="41"/>
    <col min="45" max="45" width="19.1796875" style="41" bestFit="1" customWidth="1"/>
    <col min="46" max="46" width="11.90625" style="41" customWidth="1"/>
    <col min="47" max="47" width="15.81640625" style="47" customWidth="1"/>
    <col min="48" max="48" width="15.1796875" style="41" bestFit="1" customWidth="1"/>
    <col min="49" max="54" width="15.1796875" style="41" customWidth="1"/>
    <col min="55" max="16384" width="10.90625" style="41"/>
  </cols>
  <sheetData>
    <row r="1" spans="1:55" s="70" customFormat="1" x14ac:dyDescent="0.35">
      <c r="A1" s="68"/>
      <c r="B1" s="68"/>
      <c r="C1" s="68"/>
      <c r="D1" s="68"/>
      <c r="E1" s="69"/>
      <c r="F1" s="69"/>
      <c r="G1" s="68"/>
      <c r="H1" s="68"/>
      <c r="I1" s="51"/>
      <c r="J1" s="51"/>
      <c r="K1" s="51"/>
      <c r="L1" s="51"/>
      <c r="M1" s="56">
        <f>SUBTOTAL(9,M3:M137)</f>
        <v>6442519</v>
      </c>
      <c r="S1" s="71">
        <f t="shared" ref="S1" si="0">SUBTOTAL(9,S3:S137)</f>
        <v>724740</v>
      </c>
      <c r="W1" s="71">
        <f t="shared" ref="W1:AK1" si="1">SUBTOTAL(9,W3:W137)</f>
        <v>1183460</v>
      </c>
      <c r="X1" s="71">
        <f t="shared" si="1"/>
        <v>0</v>
      </c>
      <c r="Y1" s="71">
        <f t="shared" si="1"/>
        <v>3813669</v>
      </c>
      <c r="Z1" s="71">
        <f t="shared" si="1"/>
        <v>251929</v>
      </c>
      <c r="AA1" s="71">
        <f t="shared" si="1"/>
        <v>0</v>
      </c>
      <c r="AB1" s="71">
        <f t="shared" si="1"/>
        <v>0</v>
      </c>
      <c r="AC1" s="71">
        <f t="shared" si="1"/>
        <v>1193461</v>
      </c>
      <c r="AD1" s="71">
        <f t="shared" si="1"/>
        <v>0</v>
      </c>
      <c r="AE1" s="71">
        <f t="shared" si="1"/>
        <v>0</v>
      </c>
      <c r="AF1" s="71">
        <f t="shared" si="1"/>
        <v>79054613</v>
      </c>
      <c r="AG1" s="71">
        <f t="shared" si="1"/>
        <v>79054613</v>
      </c>
      <c r="AH1" s="71">
        <f t="shared" si="1"/>
        <v>4077610</v>
      </c>
      <c r="AI1" s="71">
        <f t="shared" si="1"/>
        <v>0</v>
      </c>
      <c r="AJ1" s="71">
        <f t="shared" si="1"/>
        <v>0</v>
      </c>
      <c r="AK1" s="71">
        <f t="shared" si="1"/>
        <v>0</v>
      </c>
      <c r="AP1" s="71">
        <f>SUBTOTAL(9,AP3:AP137)</f>
        <v>74773900</v>
      </c>
      <c r="AQ1" s="71">
        <f>SUBTOTAL(9,AQ3:AQ137)</f>
        <v>72185234</v>
      </c>
      <c r="AU1" s="72"/>
      <c r="AW1" s="71">
        <f>SUBTOTAL(9,AW3:AW137)</f>
        <v>1395205</v>
      </c>
    </row>
    <row r="2" spans="1:55" s="39" customFormat="1" ht="43.5" x14ac:dyDescent="0.35">
      <c r="A2" s="36" t="s">
        <v>162</v>
      </c>
      <c r="B2" s="36" t="s">
        <v>163</v>
      </c>
      <c r="C2" s="36" t="s">
        <v>4</v>
      </c>
      <c r="D2" s="52" t="s">
        <v>166</v>
      </c>
      <c r="E2" s="46" t="s">
        <v>5</v>
      </c>
      <c r="F2" s="53" t="s">
        <v>302</v>
      </c>
      <c r="G2" s="36" t="s">
        <v>6</v>
      </c>
      <c r="H2" s="36" t="s">
        <v>7</v>
      </c>
      <c r="I2" s="54" t="s">
        <v>8</v>
      </c>
      <c r="J2" s="54" t="s">
        <v>9</v>
      </c>
      <c r="K2" s="54" t="s">
        <v>10</v>
      </c>
      <c r="L2" s="54" t="s">
        <v>11</v>
      </c>
      <c r="M2" s="38" t="s">
        <v>161</v>
      </c>
      <c r="N2" s="37" t="s">
        <v>164</v>
      </c>
      <c r="O2" s="37" t="s">
        <v>336</v>
      </c>
      <c r="P2" s="57" t="s">
        <v>303</v>
      </c>
      <c r="Q2" s="37" t="s">
        <v>304</v>
      </c>
      <c r="R2" s="37" t="s">
        <v>337</v>
      </c>
      <c r="S2" s="74" t="s">
        <v>305</v>
      </c>
      <c r="T2" s="58" t="s">
        <v>306</v>
      </c>
      <c r="U2" s="59" t="s">
        <v>307</v>
      </c>
      <c r="V2" s="59" t="s">
        <v>308</v>
      </c>
      <c r="W2" s="60" t="s">
        <v>309</v>
      </c>
      <c r="X2" s="60" t="s">
        <v>310</v>
      </c>
      <c r="Y2" s="60" t="s">
        <v>311</v>
      </c>
      <c r="Z2" s="60" t="s">
        <v>312</v>
      </c>
      <c r="AA2" s="60" t="s">
        <v>313</v>
      </c>
      <c r="AB2" s="60" t="s">
        <v>314</v>
      </c>
      <c r="AC2" s="60" t="s">
        <v>315</v>
      </c>
      <c r="AD2" s="60" t="s">
        <v>316</v>
      </c>
      <c r="AE2" s="60" t="s">
        <v>317</v>
      </c>
      <c r="AF2" s="61" t="s">
        <v>318</v>
      </c>
      <c r="AG2" s="61" t="s">
        <v>319</v>
      </c>
      <c r="AH2" s="62" t="s">
        <v>320</v>
      </c>
      <c r="AI2" s="62" t="s">
        <v>321</v>
      </c>
      <c r="AJ2" s="62" t="s">
        <v>322</v>
      </c>
      <c r="AK2" s="62" t="s">
        <v>323</v>
      </c>
      <c r="AL2" s="62" t="s">
        <v>324</v>
      </c>
      <c r="AM2" s="62" t="s">
        <v>325</v>
      </c>
      <c r="AN2" s="62" t="s">
        <v>326</v>
      </c>
      <c r="AO2" s="62" t="s">
        <v>327</v>
      </c>
      <c r="AP2" s="61" t="s">
        <v>328</v>
      </c>
      <c r="AQ2" s="63" t="s">
        <v>329</v>
      </c>
      <c r="AR2" s="63" t="s">
        <v>330</v>
      </c>
      <c r="AS2" s="63" t="s">
        <v>331</v>
      </c>
      <c r="AT2" s="63" t="s">
        <v>332</v>
      </c>
      <c r="AU2" s="65" t="s">
        <v>333</v>
      </c>
      <c r="AV2" s="63" t="s">
        <v>334</v>
      </c>
      <c r="AW2" s="66" t="s">
        <v>329</v>
      </c>
      <c r="AX2" s="66" t="s">
        <v>330</v>
      </c>
      <c r="AY2" s="66" t="s">
        <v>331</v>
      </c>
      <c r="AZ2" s="66" t="s">
        <v>332</v>
      </c>
      <c r="BA2" s="67" t="s">
        <v>333</v>
      </c>
      <c r="BB2" s="66" t="s">
        <v>334</v>
      </c>
      <c r="BC2" s="64" t="s">
        <v>335</v>
      </c>
    </row>
    <row r="3" spans="1:55" x14ac:dyDescent="0.35">
      <c r="A3" s="48">
        <v>805028530</v>
      </c>
      <c r="B3" s="49" t="s">
        <v>165</v>
      </c>
      <c r="C3" s="40" t="s">
        <v>55</v>
      </c>
      <c r="D3" s="40" t="s">
        <v>167</v>
      </c>
      <c r="E3" s="43">
        <v>42887</v>
      </c>
      <c r="G3" s="40">
        <v>2017</v>
      </c>
      <c r="I3" s="20">
        <v>3605373</v>
      </c>
      <c r="K3" s="20">
        <v>3172587</v>
      </c>
      <c r="L3" s="20">
        <v>432786</v>
      </c>
      <c r="M3" s="20">
        <f>I3-J3-K3-L3</f>
        <v>0</v>
      </c>
      <c r="N3" s="40" t="s">
        <v>141</v>
      </c>
      <c r="O3" s="40"/>
      <c r="P3" s="40" t="s">
        <v>341</v>
      </c>
      <c r="Q3" s="40" t="s">
        <v>360</v>
      </c>
      <c r="R3" s="40" t="e">
        <v>#N/A</v>
      </c>
      <c r="S3" s="20"/>
      <c r="T3" s="40"/>
      <c r="U3" s="40"/>
      <c r="V3" s="40"/>
      <c r="W3" s="45">
        <v>0</v>
      </c>
      <c r="X3" s="45">
        <v>0</v>
      </c>
      <c r="Y3" s="45">
        <v>0</v>
      </c>
      <c r="Z3" s="45">
        <v>0</v>
      </c>
      <c r="AA3" s="45">
        <v>0</v>
      </c>
      <c r="AB3" s="45">
        <v>0</v>
      </c>
      <c r="AC3" s="45">
        <v>0</v>
      </c>
      <c r="AD3" s="45">
        <v>0</v>
      </c>
      <c r="AE3" s="45">
        <v>0</v>
      </c>
      <c r="AF3" s="20">
        <v>0</v>
      </c>
      <c r="AG3" s="20">
        <v>0</v>
      </c>
      <c r="AH3" s="20">
        <v>0</v>
      </c>
      <c r="AI3" s="20">
        <v>0</v>
      </c>
      <c r="AJ3" s="20">
        <v>0</v>
      </c>
      <c r="AK3" s="20">
        <v>0</v>
      </c>
      <c r="AL3" s="40"/>
      <c r="AM3" s="40"/>
      <c r="AN3" s="40"/>
      <c r="AO3" s="40"/>
      <c r="AP3" s="20">
        <v>0</v>
      </c>
      <c r="AQ3" s="20"/>
      <c r="AR3" s="40"/>
      <c r="AS3" s="40"/>
      <c r="AT3" s="40"/>
      <c r="AU3" s="40"/>
      <c r="AV3" s="40"/>
      <c r="AW3" s="20">
        <v>0</v>
      </c>
      <c r="AX3" s="40"/>
      <c r="AY3" s="40"/>
      <c r="AZ3" s="40"/>
      <c r="BA3" s="40"/>
      <c r="BB3" s="40"/>
      <c r="BC3" s="43">
        <v>45565</v>
      </c>
    </row>
    <row r="4" spans="1:55" x14ac:dyDescent="0.35">
      <c r="A4" s="48">
        <v>805028530</v>
      </c>
      <c r="B4" s="49" t="s">
        <v>165</v>
      </c>
      <c r="C4" s="40" t="s">
        <v>117</v>
      </c>
      <c r="D4" s="40" t="s">
        <v>168</v>
      </c>
      <c r="E4" s="43">
        <v>43182</v>
      </c>
      <c r="F4" s="43">
        <v>43224</v>
      </c>
      <c r="G4" s="40">
        <v>2018</v>
      </c>
      <c r="I4" s="20">
        <v>181859</v>
      </c>
      <c r="K4" s="20">
        <v>181859</v>
      </c>
      <c r="M4" s="20">
        <f t="shared" ref="M4:M67" si="2">I4-J4-K4-L4</f>
        <v>0</v>
      </c>
      <c r="N4" s="40"/>
      <c r="O4" s="40"/>
      <c r="P4" s="40" t="s">
        <v>338</v>
      </c>
      <c r="Q4" s="40" t="str">
        <f>VLOOKUP(D4,'[1]ESTADO DE CADA FACTURA'!$D:$P,13,0)</f>
        <v>Finalizada</v>
      </c>
      <c r="R4" s="40" t="s">
        <v>338</v>
      </c>
      <c r="S4" s="20">
        <f>M4</f>
        <v>0</v>
      </c>
      <c r="T4" s="20">
        <v>0</v>
      </c>
      <c r="U4" s="20">
        <v>0</v>
      </c>
      <c r="V4" s="20">
        <v>0</v>
      </c>
      <c r="W4" s="20">
        <v>0</v>
      </c>
      <c r="X4" s="20">
        <v>0</v>
      </c>
      <c r="Y4" s="20">
        <v>0</v>
      </c>
      <c r="Z4" s="20">
        <v>0</v>
      </c>
      <c r="AA4" s="20">
        <v>0</v>
      </c>
      <c r="AB4" s="20">
        <v>0</v>
      </c>
      <c r="AC4" s="20">
        <v>0</v>
      </c>
      <c r="AD4" s="20">
        <v>0</v>
      </c>
      <c r="AE4" s="20">
        <v>0</v>
      </c>
      <c r="AF4" s="20">
        <v>181859</v>
      </c>
      <c r="AG4" s="20">
        <v>181859</v>
      </c>
      <c r="AH4" s="20">
        <v>0</v>
      </c>
      <c r="AI4" s="20">
        <v>0</v>
      </c>
      <c r="AJ4" s="20">
        <v>0</v>
      </c>
      <c r="AK4" s="20">
        <v>0</v>
      </c>
      <c r="AL4" s="40"/>
      <c r="AM4" s="40"/>
      <c r="AN4" s="40"/>
      <c r="AO4" s="40"/>
      <c r="AP4" s="20">
        <v>181859</v>
      </c>
      <c r="AQ4" s="20">
        <v>181859</v>
      </c>
      <c r="AR4" s="50">
        <v>0</v>
      </c>
      <c r="AS4" s="40">
        <v>4800028818</v>
      </c>
      <c r="AT4" s="40" t="s">
        <v>347</v>
      </c>
      <c r="AU4" s="43">
        <v>43312</v>
      </c>
      <c r="AV4" s="20">
        <v>3907272</v>
      </c>
      <c r="AW4" s="20">
        <v>0</v>
      </c>
      <c r="AX4" s="20"/>
      <c r="AY4" s="20"/>
      <c r="AZ4" s="20"/>
      <c r="BA4" s="20"/>
      <c r="BB4" s="20"/>
      <c r="BC4" s="43">
        <v>45565</v>
      </c>
    </row>
    <row r="5" spans="1:55" x14ac:dyDescent="0.35">
      <c r="A5" s="48">
        <v>805028530</v>
      </c>
      <c r="B5" s="49" t="s">
        <v>165</v>
      </c>
      <c r="C5" s="40" t="s">
        <v>118</v>
      </c>
      <c r="D5" s="40" t="s">
        <v>169</v>
      </c>
      <c r="E5" s="43">
        <v>43185</v>
      </c>
      <c r="F5" s="43">
        <v>43224</v>
      </c>
      <c r="G5" s="40">
        <v>2018</v>
      </c>
      <c r="I5" s="20">
        <v>53100</v>
      </c>
      <c r="K5" s="20">
        <v>53100</v>
      </c>
      <c r="M5" s="20">
        <f t="shared" si="2"/>
        <v>0</v>
      </c>
      <c r="N5" s="40"/>
      <c r="O5" s="40"/>
      <c r="P5" s="40" t="s">
        <v>338</v>
      </c>
      <c r="Q5" s="40" t="str">
        <f>VLOOKUP(D5,'[1]ESTADO DE CADA FACTURA'!$D:$P,13,0)</f>
        <v>Finalizada</v>
      </c>
      <c r="R5" s="40" t="s">
        <v>338</v>
      </c>
      <c r="S5" s="20">
        <v>0</v>
      </c>
      <c r="T5" s="20">
        <v>0</v>
      </c>
      <c r="U5" s="20">
        <v>0</v>
      </c>
      <c r="V5" s="20">
        <v>0</v>
      </c>
      <c r="W5" s="20">
        <v>0</v>
      </c>
      <c r="X5" s="20">
        <v>0</v>
      </c>
      <c r="Y5" s="20">
        <v>0</v>
      </c>
      <c r="Z5" s="20">
        <v>0</v>
      </c>
      <c r="AA5" s="20">
        <v>0</v>
      </c>
      <c r="AB5" s="20">
        <v>0</v>
      </c>
      <c r="AC5" s="20">
        <v>0</v>
      </c>
      <c r="AD5" s="20">
        <v>0</v>
      </c>
      <c r="AE5" s="20">
        <v>0</v>
      </c>
      <c r="AF5" s="20">
        <v>53100</v>
      </c>
      <c r="AG5" s="20">
        <v>53100</v>
      </c>
      <c r="AH5" s="20">
        <v>0</v>
      </c>
      <c r="AI5" s="20">
        <v>0</v>
      </c>
      <c r="AJ5" s="20">
        <v>0</v>
      </c>
      <c r="AK5" s="20">
        <v>0</v>
      </c>
      <c r="AL5" s="40"/>
      <c r="AM5" s="40"/>
      <c r="AN5" s="40"/>
      <c r="AO5" s="40"/>
      <c r="AP5" s="20">
        <v>53100</v>
      </c>
      <c r="AQ5" s="20">
        <v>53100</v>
      </c>
      <c r="AR5" s="50">
        <v>0</v>
      </c>
      <c r="AS5" s="40">
        <v>4800028818</v>
      </c>
      <c r="AT5" s="40" t="s">
        <v>347</v>
      </c>
      <c r="AU5" s="43">
        <v>43312</v>
      </c>
      <c r="AV5" s="20">
        <v>3907272</v>
      </c>
      <c r="AW5" s="20">
        <v>0</v>
      </c>
      <c r="AX5" s="20"/>
      <c r="AY5" s="20"/>
      <c r="AZ5" s="20"/>
      <c r="BA5" s="20"/>
      <c r="BB5" s="20"/>
      <c r="BC5" s="43">
        <v>45565</v>
      </c>
    </row>
    <row r="6" spans="1:55" x14ac:dyDescent="0.35">
      <c r="A6" s="48">
        <v>805028530</v>
      </c>
      <c r="B6" s="49" t="s">
        <v>165</v>
      </c>
      <c r="C6" s="40" t="s">
        <v>119</v>
      </c>
      <c r="D6" s="40" t="s">
        <v>170</v>
      </c>
      <c r="E6" s="43">
        <v>43193</v>
      </c>
      <c r="F6" s="43">
        <v>43224</v>
      </c>
      <c r="G6" s="40">
        <v>2018</v>
      </c>
      <c r="I6" s="20">
        <v>52900</v>
      </c>
      <c r="K6" s="20">
        <v>52900</v>
      </c>
      <c r="M6" s="20">
        <f t="shared" si="2"/>
        <v>0</v>
      </c>
      <c r="N6" s="40"/>
      <c r="O6" s="40"/>
      <c r="P6" s="40" t="s">
        <v>338</v>
      </c>
      <c r="Q6" s="40" t="str">
        <f>VLOOKUP(D6,'[1]ESTADO DE CADA FACTURA'!$D:$P,13,0)</f>
        <v>Finalizada</v>
      </c>
      <c r="R6" s="40" t="s">
        <v>338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  <c r="X6" s="20">
        <v>0</v>
      </c>
      <c r="Y6" s="20">
        <v>0</v>
      </c>
      <c r="Z6" s="20">
        <v>0</v>
      </c>
      <c r="AA6" s="20">
        <v>0</v>
      </c>
      <c r="AB6" s="20">
        <v>0</v>
      </c>
      <c r="AC6" s="20">
        <v>0</v>
      </c>
      <c r="AD6" s="20">
        <v>0</v>
      </c>
      <c r="AE6" s="20">
        <v>0</v>
      </c>
      <c r="AF6" s="20">
        <v>52900</v>
      </c>
      <c r="AG6" s="20">
        <v>52900</v>
      </c>
      <c r="AH6" s="20">
        <v>0</v>
      </c>
      <c r="AI6" s="20">
        <v>0</v>
      </c>
      <c r="AJ6" s="20">
        <v>0</v>
      </c>
      <c r="AK6" s="20">
        <v>0</v>
      </c>
      <c r="AL6" s="40"/>
      <c r="AM6" s="40"/>
      <c r="AN6" s="40"/>
      <c r="AO6" s="40"/>
      <c r="AP6" s="20">
        <v>52900</v>
      </c>
      <c r="AQ6" s="20">
        <v>52900</v>
      </c>
      <c r="AR6" s="50">
        <v>0</v>
      </c>
      <c r="AS6" s="40">
        <v>4800028818</v>
      </c>
      <c r="AT6" s="40" t="s">
        <v>347</v>
      </c>
      <c r="AU6" s="43">
        <v>43312</v>
      </c>
      <c r="AV6" s="20">
        <v>3907272</v>
      </c>
      <c r="AW6" s="20">
        <v>0</v>
      </c>
      <c r="AX6" s="20"/>
      <c r="AY6" s="20"/>
      <c r="AZ6" s="20"/>
      <c r="BA6" s="20"/>
      <c r="BB6" s="20"/>
      <c r="BC6" s="43">
        <v>45565</v>
      </c>
    </row>
    <row r="7" spans="1:55" x14ac:dyDescent="0.35">
      <c r="A7" s="48">
        <v>805028530</v>
      </c>
      <c r="B7" s="49" t="s">
        <v>165</v>
      </c>
      <c r="C7" s="40" t="s">
        <v>120</v>
      </c>
      <c r="D7" s="40" t="s">
        <v>171</v>
      </c>
      <c r="E7" s="43">
        <v>43205</v>
      </c>
      <c r="F7" s="43">
        <v>43224</v>
      </c>
      <c r="G7" s="40">
        <v>2018</v>
      </c>
      <c r="I7" s="20">
        <v>481000</v>
      </c>
      <c r="K7" s="20">
        <v>481000</v>
      </c>
      <c r="M7" s="20">
        <f t="shared" si="2"/>
        <v>0</v>
      </c>
      <c r="N7" s="40"/>
      <c r="O7" s="40"/>
      <c r="P7" s="40" t="s">
        <v>338</v>
      </c>
      <c r="Q7" s="40" t="str">
        <f>VLOOKUP(D7,'[1]ESTADO DE CADA FACTURA'!$D:$P,13,0)</f>
        <v>Finalizada</v>
      </c>
      <c r="R7" s="40" t="s">
        <v>338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0">
        <v>0</v>
      </c>
      <c r="Z7" s="20">
        <v>0</v>
      </c>
      <c r="AA7" s="20">
        <v>0</v>
      </c>
      <c r="AB7" s="20">
        <v>0</v>
      </c>
      <c r="AC7" s="20">
        <v>0</v>
      </c>
      <c r="AD7" s="20">
        <v>0</v>
      </c>
      <c r="AE7" s="20">
        <v>0</v>
      </c>
      <c r="AF7" s="20">
        <v>481000</v>
      </c>
      <c r="AG7" s="20">
        <v>481000</v>
      </c>
      <c r="AH7" s="20">
        <v>0</v>
      </c>
      <c r="AI7" s="20">
        <v>0</v>
      </c>
      <c r="AJ7" s="20">
        <v>0</v>
      </c>
      <c r="AK7" s="20">
        <v>0</v>
      </c>
      <c r="AL7" s="40"/>
      <c r="AM7" s="40"/>
      <c r="AN7" s="40"/>
      <c r="AO7" s="40"/>
      <c r="AP7" s="20">
        <v>481000</v>
      </c>
      <c r="AQ7" s="20">
        <v>481000</v>
      </c>
      <c r="AR7" s="50">
        <v>0</v>
      </c>
      <c r="AS7" s="40">
        <v>4800028818</v>
      </c>
      <c r="AT7" s="40" t="s">
        <v>347</v>
      </c>
      <c r="AU7" s="43">
        <v>43312</v>
      </c>
      <c r="AV7" s="20">
        <v>3907272</v>
      </c>
      <c r="AW7" s="20">
        <v>0</v>
      </c>
      <c r="AX7" s="20"/>
      <c r="AY7" s="20"/>
      <c r="AZ7" s="20"/>
      <c r="BA7" s="20"/>
      <c r="BB7" s="20"/>
      <c r="BC7" s="43">
        <v>45565</v>
      </c>
    </row>
    <row r="8" spans="1:55" x14ac:dyDescent="0.35">
      <c r="A8" s="48">
        <v>805028530</v>
      </c>
      <c r="B8" s="49" t="s">
        <v>165</v>
      </c>
      <c r="C8" s="40" t="s">
        <v>121</v>
      </c>
      <c r="D8" s="40" t="s">
        <v>172</v>
      </c>
      <c r="E8" s="43">
        <v>43216</v>
      </c>
      <c r="F8" s="43">
        <v>43224</v>
      </c>
      <c r="G8" s="40">
        <v>2018</v>
      </c>
      <c r="I8" s="20">
        <v>423899</v>
      </c>
      <c r="K8" s="20">
        <v>423899</v>
      </c>
      <c r="M8" s="20">
        <f t="shared" si="2"/>
        <v>0</v>
      </c>
      <c r="N8" s="40"/>
      <c r="O8" s="40"/>
      <c r="P8" s="40" t="s">
        <v>338</v>
      </c>
      <c r="Q8" s="40" t="str">
        <f>VLOOKUP(D8,'[1]ESTADO DE CADA FACTURA'!$D:$P,13,0)</f>
        <v>Finalizada</v>
      </c>
      <c r="R8" s="40" t="s">
        <v>338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0">
        <v>0</v>
      </c>
      <c r="Y8" s="20">
        <v>0</v>
      </c>
      <c r="Z8" s="20">
        <v>0</v>
      </c>
      <c r="AA8" s="20">
        <v>0</v>
      </c>
      <c r="AB8" s="20">
        <v>0</v>
      </c>
      <c r="AC8" s="20">
        <v>0</v>
      </c>
      <c r="AD8" s="20">
        <v>0</v>
      </c>
      <c r="AE8" s="20">
        <v>0</v>
      </c>
      <c r="AF8" s="20">
        <v>423899</v>
      </c>
      <c r="AG8" s="20">
        <v>423899</v>
      </c>
      <c r="AH8" s="20">
        <v>0</v>
      </c>
      <c r="AI8" s="20">
        <v>0</v>
      </c>
      <c r="AJ8" s="20">
        <v>0</v>
      </c>
      <c r="AK8" s="20">
        <v>0</v>
      </c>
      <c r="AL8" s="40"/>
      <c r="AM8" s="40"/>
      <c r="AN8" s="40"/>
      <c r="AO8" s="40"/>
      <c r="AP8" s="20">
        <v>423899</v>
      </c>
      <c r="AQ8" s="20">
        <v>423899</v>
      </c>
      <c r="AR8" s="50">
        <v>0</v>
      </c>
      <c r="AS8" s="40">
        <v>4800028818</v>
      </c>
      <c r="AT8" s="40" t="s">
        <v>347</v>
      </c>
      <c r="AU8" s="43">
        <v>43312</v>
      </c>
      <c r="AV8" s="20">
        <v>3907272</v>
      </c>
      <c r="AW8" s="20">
        <v>0</v>
      </c>
      <c r="AX8" s="20"/>
      <c r="AY8" s="20"/>
      <c r="AZ8" s="20"/>
      <c r="BA8" s="20"/>
      <c r="BB8" s="20"/>
      <c r="BC8" s="43">
        <v>45565</v>
      </c>
    </row>
    <row r="9" spans="1:55" x14ac:dyDescent="0.35">
      <c r="A9" s="48">
        <v>805028530</v>
      </c>
      <c r="B9" s="49" t="s">
        <v>165</v>
      </c>
      <c r="C9" s="40" t="s">
        <v>85</v>
      </c>
      <c r="D9" s="40" t="s">
        <v>173</v>
      </c>
      <c r="E9" s="43">
        <v>43307</v>
      </c>
      <c r="F9" s="43">
        <v>43315</v>
      </c>
      <c r="G9" s="40">
        <v>2018</v>
      </c>
      <c r="I9" s="20">
        <v>64300</v>
      </c>
      <c r="K9" s="20">
        <v>64300</v>
      </c>
      <c r="M9" s="20">
        <f t="shared" si="2"/>
        <v>0</v>
      </c>
      <c r="N9" s="40" t="s">
        <v>145</v>
      </c>
      <c r="O9" s="40"/>
      <c r="P9" s="40" t="s">
        <v>338</v>
      </c>
      <c r="Q9" s="40" t="str">
        <f>VLOOKUP(D9,'[1]ESTADO DE CADA FACTURA'!$D:$P,13,0)</f>
        <v>Finalizada</v>
      </c>
      <c r="R9" s="40" t="s">
        <v>338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64300</v>
      </c>
      <c r="AG9" s="20">
        <v>64300</v>
      </c>
      <c r="AH9" s="20">
        <v>0</v>
      </c>
      <c r="AI9" s="20">
        <v>0</v>
      </c>
      <c r="AJ9" s="20">
        <v>0</v>
      </c>
      <c r="AK9" s="20">
        <v>0</v>
      </c>
      <c r="AL9" s="40"/>
      <c r="AM9" s="40"/>
      <c r="AN9" s="40"/>
      <c r="AO9" s="40"/>
      <c r="AP9" s="20">
        <v>64300</v>
      </c>
      <c r="AQ9" s="20">
        <v>64300</v>
      </c>
      <c r="AR9" s="50">
        <v>0</v>
      </c>
      <c r="AS9" s="40">
        <v>4800032769</v>
      </c>
      <c r="AT9" s="40" t="s">
        <v>348</v>
      </c>
      <c r="AU9" s="43">
        <v>43637</v>
      </c>
      <c r="AV9" s="20">
        <v>5275173</v>
      </c>
      <c r="AW9" s="20">
        <v>0</v>
      </c>
      <c r="AX9" s="20"/>
      <c r="AY9" s="20"/>
      <c r="AZ9" s="20"/>
      <c r="BA9" s="20"/>
      <c r="BB9" s="20"/>
      <c r="BC9" s="43">
        <v>45565</v>
      </c>
    </row>
    <row r="10" spans="1:55" x14ac:dyDescent="0.35">
      <c r="A10" s="48">
        <v>805028530</v>
      </c>
      <c r="B10" s="49" t="s">
        <v>165</v>
      </c>
      <c r="C10" s="40" t="s">
        <v>86</v>
      </c>
      <c r="D10" s="40" t="s">
        <v>174</v>
      </c>
      <c r="E10" s="43">
        <v>43432</v>
      </c>
      <c r="F10" s="43">
        <v>43474</v>
      </c>
      <c r="G10" s="40">
        <v>2018</v>
      </c>
      <c r="I10" s="20">
        <v>206159</v>
      </c>
      <c r="K10" s="20">
        <v>206159</v>
      </c>
      <c r="M10" s="20">
        <f t="shared" si="2"/>
        <v>0</v>
      </c>
      <c r="N10" s="40" t="s">
        <v>146</v>
      </c>
      <c r="O10" s="40"/>
      <c r="P10" s="40" t="s">
        <v>338</v>
      </c>
      <c r="Q10" s="40" t="str">
        <f>VLOOKUP(D10,'[1]ESTADO DE CADA FACTURA'!$D:$P,13,0)</f>
        <v>Finalizada</v>
      </c>
      <c r="R10" s="40" t="s">
        <v>338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20">
        <v>0</v>
      </c>
      <c r="Z10" s="20">
        <v>0</v>
      </c>
      <c r="AA10" s="20">
        <v>0</v>
      </c>
      <c r="AB10" s="20">
        <v>0</v>
      </c>
      <c r="AC10" s="20">
        <v>0</v>
      </c>
      <c r="AD10" s="20">
        <v>0</v>
      </c>
      <c r="AE10" s="20">
        <v>0</v>
      </c>
      <c r="AF10" s="20">
        <v>206159</v>
      </c>
      <c r="AG10" s="20">
        <v>206159</v>
      </c>
      <c r="AH10" s="20">
        <v>0</v>
      </c>
      <c r="AI10" s="20">
        <v>0</v>
      </c>
      <c r="AJ10" s="20">
        <v>0</v>
      </c>
      <c r="AK10" s="20">
        <v>0</v>
      </c>
      <c r="AL10" s="40"/>
      <c r="AM10" s="40"/>
      <c r="AN10" s="40"/>
      <c r="AO10" s="40"/>
      <c r="AP10" s="20">
        <v>206159</v>
      </c>
      <c r="AQ10" s="20">
        <v>206159</v>
      </c>
      <c r="AR10" s="50">
        <v>0</v>
      </c>
      <c r="AS10" s="40">
        <v>4800032769</v>
      </c>
      <c r="AT10" s="40" t="s">
        <v>348</v>
      </c>
      <c r="AU10" s="43">
        <v>43637</v>
      </c>
      <c r="AV10" s="20">
        <v>5275173</v>
      </c>
      <c r="AW10" s="20">
        <v>0</v>
      </c>
      <c r="AX10" s="20"/>
      <c r="AY10" s="20"/>
      <c r="AZ10" s="20"/>
      <c r="BA10" s="20"/>
      <c r="BB10" s="20"/>
      <c r="BC10" s="43">
        <v>45565</v>
      </c>
    </row>
    <row r="11" spans="1:55" x14ac:dyDescent="0.35">
      <c r="A11" s="48">
        <v>805028530</v>
      </c>
      <c r="B11" s="49" t="s">
        <v>165</v>
      </c>
      <c r="C11" s="40" t="s">
        <v>87</v>
      </c>
      <c r="D11" s="40" t="s">
        <v>175</v>
      </c>
      <c r="E11" s="43">
        <v>43433</v>
      </c>
      <c r="F11" s="43">
        <v>43474</v>
      </c>
      <c r="G11" s="40">
        <v>2018</v>
      </c>
      <c r="I11" s="20">
        <v>64700</v>
      </c>
      <c r="K11" s="20">
        <v>64700</v>
      </c>
      <c r="M11" s="20">
        <f t="shared" si="2"/>
        <v>0</v>
      </c>
      <c r="N11" s="40" t="s">
        <v>146</v>
      </c>
      <c r="O11" s="40"/>
      <c r="P11" s="40" t="s">
        <v>338</v>
      </c>
      <c r="Q11" s="40" t="str">
        <f>VLOOKUP(D11,'[1]ESTADO DE CADA FACTURA'!$D:$P,13,0)</f>
        <v>Finalizada</v>
      </c>
      <c r="R11" s="40" t="s">
        <v>338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64700</v>
      </c>
      <c r="AG11" s="20">
        <v>64700</v>
      </c>
      <c r="AH11" s="20">
        <v>0</v>
      </c>
      <c r="AI11" s="20">
        <v>0</v>
      </c>
      <c r="AJ11" s="20">
        <v>0</v>
      </c>
      <c r="AK11" s="20">
        <v>0</v>
      </c>
      <c r="AL11" s="40"/>
      <c r="AM11" s="40"/>
      <c r="AN11" s="40"/>
      <c r="AO11" s="40"/>
      <c r="AP11" s="20">
        <v>64700</v>
      </c>
      <c r="AQ11" s="20">
        <v>64700</v>
      </c>
      <c r="AR11" s="50">
        <v>0</v>
      </c>
      <c r="AS11" s="40">
        <v>4800032769</v>
      </c>
      <c r="AT11" s="40" t="s">
        <v>348</v>
      </c>
      <c r="AU11" s="43">
        <v>43637</v>
      </c>
      <c r="AV11" s="20">
        <v>5275173</v>
      </c>
      <c r="AW11" s="20">
        <v>0</v>
      </c>
      <c r="AX11" s="20"/>
      <c r="AY11" s="20"/>
      <c r="AZ11" s="20"/>
      <c r="BA11" s="20"/>
      <c r="BB11" s="20"/>
      <c r="BC11" s="43">
        <v>45565</v>
      </c>
    </row>
    <row r="12" spans="1:55" x14ac:dyDescent="0.35">
      <c r="A12" s="48">
        <v>805028530</v>
      </c>
      <c r="B12" s="49" t="s">
        <v>165</v>
      </c>
      <c r="C12" s="40" t="s">
        <v>88</v>
      </c>
      <c r="D12" s="40" t="s">
        <v>176</v>
      </c>
      <c r="E12" s="43">
        <v>43465</v>
      </c>
      <c r="F12" s="43">
        <v>43474</v>
      </c>
      <c r="G12" s="40">
        <v>2018</v>
      </c>
      <c r="I12" s="20">
        <v>649877</v>
      </c>
      <c r="K12" s="20">
        <v>649877</v>
      </c>
      <c r="M12" s="20">
        <f t="shared" si="2"/>
        <v>0</v>
      </c>
      <c r="N12" s="40" t="s">
        <v>146</v>
      </c>
      <c r="O12" s="40"/>
      <c r="P12" s="40" t="s">
        <v>338</v>
      </c>
      <c r="Q12" s="40" t="str">
        <f>VLOOKUP(D12,'[1]ESTADO DE CADA FACTURA'!$D:$P,13,0)</f>
        <v>Finalizada</v>
      </c>
      <c r="R12" s="40" t="s">
        <v>338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649877</v>
      </c>
      <c r="AG12" s="20">
        <v>649877</v>
      </c>
      <c r="AH12" s="20">
        <v>0</v>
      </c>
      <c r="AI12" s="20">
        <v>0</v>
      </c>
      <c r="AJ12" s="20">
        <v>0</v>
      </c>
      <c r="AK12" s="20">
        <v>0</v>
      </c>
      <c r="AL12" s="40"/>
      <c r="AM12" s="40"/>
      <c r="AN12" s="40"/>
      <c r="AO12" s="40"/>
      <c r="AP12" s="20">
        <v>649877</v>
      </c>
      <c r="AQ12" s="20">
        <v>649877</v>
      </c>
      <c r="AR12" s="50">
        <v>0</v>
      </c>
      <c r="AS12" s="40">
        <v>4800032769</v>
      </c>
      <c r="AT12" s="40" t="s">
        <v>348</v>
      </c>
      <c r="AU12" s="43">
        <v>43637</v>
      </c>
      <c r="AV12" s="20">
        <v>5275173</v>
      </c>
      <c r="AW12" s="20">
        <v>0</v>
      </c>
      <c r="AX12" s="20"/>
      <c r="AY12" s="20"/>
      <c r="AZ12" s="20"/>
      <c r="BA12" s="20"/>
      <c r="BB12" s="20"/>
      <c r="BC12" s="43">
        <v>45565</v>
      </c>
    </row>
    <row r="13" spans="1:55" x14ac:dyDescent="0.35">
      <c r="A13" s="48">
        <v>805028530</v>
      </c>
      <c r="B13" s="49" t="s">
        <v>165</v>
      </c>
      <c r="C13" s="40" t="s">
        <v>89</v>
      </c>
      <c r="D13" s="40" t="s">
        <v>177</v>
      </c>
      <c r="E13" s="43">
        <v>43468</v>
      </c>
      <c r="F13" s="43">
        <v>43502</v>
      </c>
      <c r="G13" s="40">
        <v>2019</v>
      </c>
      <c r="I13" s="20">
        <v>200799</v>
      </c>
      <c r="K13" s="20">
        <v>200799</v>
      </c>
      <c r="M13" s="20">
        <f t="shared" si="2"/>
        <v>0</v>
      </c>
      <c r="N13" s="40" t="s">
        <v>146</v>
      </c>
      <c r="O13" s="40"/>
      <c r="P13" s="40" t="s">
        <v>338</v>
      </c>
      <c r="Q13" s="40" t="str">
        <f>VLOOKUP(D13,'[1]ESTADO DE CADA FACTURA'!$D:$P,13,0)</f>
        <v>Finalizada</v>
      </c>
      <c r="R13" s="40" t="s">
        <v>338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200799</v>
      </c>
      <c r="AG13" s="20">
        <v>200799</v>
      </c>
      <c r="AH13" s="20">
        <v>0</v>
      </c>
      <c r="AI13" s="20">
        <v>0</v>
      </c>
      <c r="AJ13" s="20">
        <v>0</v>
      </c>
      <c r="AK13" s="20">
        <v>0</v>
      </c>
      <c r="AL13" s="40"/>
      <c r="AM13" s="40"/>
      <c r="AN13" s="40"/>
      <c r="AO13" s="40"/>
      <c r="AP13" s="20">
        <v>200799</v>
      </c>
      <c r="AQ13" s="20">
        <v>200799</v>
      </c>
      <c r="AR13" s="50">
        <v>0</v>
      </c>
      <c r="AS13" s="40">
        <v>4800032769</v>
      </c>
      <c r="AT13" s="40" t="s">
        <v>348</v>
      </c>
      <c r="AU13" s="43">
        <v>43637</v>
      </c>
      <c r="AV13" s="20">
        <v>5275173</v>
      </c>
      <c r="AW13" s="20">
        <v>0</v>
      </c>
      <c r="AX13" s="20"/>
      <c r="AY13" s="20"/>
      <c r="AZ13" s="20"/>
      <c r="BA13" s="20"/>
      <c r="BB13" s="20"/>
      <c r="BC13" s="43">
        <v>45565</v>
      </c>
    </row>
    <row r="14" spans="1:55" x14ac:dyDescent="0.35">
      <c r="A14" s="48">
        <v>805028530</v>
      </c>
      <c r="B14" s="49" t="s">
        <v>165</v>
      </c>
      <c r="C14" s="40" t="s">
        <v>90</v>
      </c>
      <c r="D14" s="40" t="s">
        <v>178</v>
      </c>
      <c r="E14" s="43">
        <v>43489</v>
      </c>
      <c r="F14" s="43">
        <v>43502</v>
      </c>
      <c r="G14" s="40">
        <v>2019</v>
      </c>
      <c r="I14" s="20">
        <v>52400</v>
      </c>
      <c r="K14" s="20">
        <v>52400</v>
      </c>
      <c r="M14" s="20">
        <f t="shared" si="2"/>
        <v>0</v>
      </c>
      <c r="N14" s="40" t="s">
        <v>146</v>
      </c>
      <c r="O14" s="40"/>
      <c r="P14" s="40" t="s">
        <v>338</v>
      </c>
      <c r="Q14" s="40" t="str">
        <f>VLOOKUP(D14,'[1]ESTADO DE CADA FACTURA'!$D:$P,13,0)</f>
        <v>Finalizada</v>
      </c>
      <c r="R14" s="40" t="s">
        <v>338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52400</v>
      </c>
      <c r="AG14" s="20">
        <v>52400</v>
      </c>
      <c r="AH14" s="20">
        <v>0</v>
      </c>
      <c r="AI14" s="20">
        <v>0</v>
      </c>
      <c r="AJ14" s="20">
        <v>0</v>
      </c>
      <c r="AK14" s="20">
        <v>0</v>
      </c>
      <c r="AL14" s="40"/>
      <c r="AM14" s="40"/>
      <c r="AN14" s="40"/>
      <c r="AO14" s="40"/>
      <c r="AP14" s="20">
        <v>52400</v>
      </c>
      <c r="AQ14" s="20">
        <v>52400</v>
      </c>
      <c r="AR14" s="50">
        <v>0</v>
      </c>
      <c r="AS14" s="40">
        <v>4800032769</v>
      </c>
      <c r="AT14" s="40" t="s">
        <v>348</v>
      </c>
      <c r="AU14" s="43">
        <v>43637</v>
      </c>
      <c r="AV14" s="20">
        <v>5275173</v>
      </c>
      <c r="AW14" s="20">
        <v>0</v>
      </c>
      <c r="AX14" s="20"/>
      <c r="AY14" s="20"/>
      <c r="AZ14" s="20"/>
      <c r="BA14" s="20"/>
      <c r="BB14" s="20"/>
      <c r="BC14" s="43">
        <v>45565</v>
      </c>
    </row>
    <row r="15" spans="1:55" x14ac:dyDescent="0.35">
      <c r="A15" s="48">
        <v>805028530</v>
      </c>
      <c r="B15" s="49" t="s">
        <v>165</v>
      </c>
      <c r="C15" s="40" t="s">
        <v>91</v>
      </c>
      <c r="D15" s="40" t="s">
        <v>179</v>
      </c>
      <c r="E15" s="43">
        <v>43495</v>
      </c>
      <c r="F15" s="43">
        <v>43502</v>
      </c>
      <c r="G15" s="40">
        <v>2019</v>
      </c>
      <c r="I15" s="20">
        <v>1075793</v>
      </c>
      <c r="K15" s="20">
        <v>1075793</v>
      </c>
      <c r="M15" s="20">
        <f t="shared" si="2"/>
        <v>0</v>
      </c>
      <c r="N15" s="40" t="s">
        <v>146</v>
      </c>
      <c r="O15" s="40"/>
      <c r="P15" s="40" t="s">
        <v>338</v>
      </c>
      <c r="Q15" s="40" t="str">
        <f>VLOOKUP(D15,'[1]ESTADO DE CADA FACTURA'!$D:$P,13,0)</f>
        <v>Finalizada</v>
      </c>
      <c r="R15" s="40" t="s">
        <v>338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1075793</v>
      </c>
      <c r="AG15" s="20">
        <v>1075793</v>
      </c>
      <c r="AH15" s="20">
        <v>0</v>
      </c>
      <c r="AI15" s="20">
        <v>0</v>
      </c>
      <c r="AJ15" s="20">
        <v>0</v>
      </c>
      <c r="AK15" s="20">
        <v>0</v>
      </c>
      <c r="AL15" s="40"/>
      <c r="AM15" s="40"/>
      <c r="AN15" s="40"/>
      <c r="AO15" s="40"/>
      <c r="AP15" s="20">
        <v>1075793</v>
      </c>
      <c r="AQ15" s="20">
        <v>1075793</v>
      </c>
      <c r="AR15" s="50">
        <v>0</v>
      </c>
      <c r="AS15" s="40">
        <v>4800032769</v>
      </c>
      <c r="AT15" s="40" t="s">
        <v>348</v>
      </c>
      <c r="AU15" s="43">
        <v>43637</v>
      </c>
      <c r="AV15" s="20">
        <v>5275173</v>
      </c>
      <c r="AW15" s="20">
        <v>0</v>
      </c>
      <c r="AX15" s="20"/>
      <c r="AY15" s="20"/>
      <c r="AZ15" s="20"/>
      <c r="BA15" s="20"/>
      <c r="BB15" s="20"/>
      <c r="BC15" s="43">
        <v>45565</v>
      </c>
    </row>
    <row r="16" spans="1:55" x14ac:dyDescent="0.35">
      <c r="A16" s="48">
        <v>805028530</v>
      </c>
      <c r="B16" s="49" t="s">
        <v>165</v>
      </c>
      <c r="C16" s="40" t="s">
        <v>92</v>
      </c>
      <c r="D16" s="40" t="s">
        <v>180</v>
      </c>
      <c r="E16" s="43">
        <v>43527</v>
      </c>
      <c r="F16" s="43">
        <v>43564</v>
      </c>
      <c r="G16" s="40">
        <v>2019</v>
      </c>
      <c r="I16" s="20">
        <v>254714</v>
      </c>
      <c r="K16" s="20">
        <v>254714</v>
      </c>
      <c r="M16" s="20">
        <f t="shared" si="2"/>
        <v>0</v>
      </c>
      <c r="N16" s="40" t="s">
        <v>146</v>
      </c>
      <c r="O16" s="40"/>
      <c r="P16" s="40" t="s">
        <v>338</v>
      </c>
      <c r="Q16" s="40" t="str">
        <f>VLOOKUP(D16,'[1]ESTADO DE CADA FACTURA'!$D:$P,13,0)</f>
        <v>Finalizada</v>
      </c>
      <c r="R16" s="40" t="s">
        <v>338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254714</v>
      </c>
      <c r="AG16" s="20">
        <v>254714</v>
      </c>
      <c r="AH16" s="20">
        <v>0</v>
      </c>
      <c r="AI16" s="20">
        <v>0</v>
      </c>
      <c r="AJ16" s="20">
        <v>0</v>
      </c>
      <c r="AK16" s="20">
        <v>0</v>
      </c>
      <c r="AL16" s="40"/>
      <c r="AM16" s="40"/>
      <c r="AN16" s="40"/>
      <c r="AO16" s="40"/>
      <c r="AP16" s="20">
        <v>254714</v>
      </c>
      <c r="AQ16" s="20">
        <v>254714</v>
      </c>
      <c r="AR16" s="50">
        <v>0</v>
      </c>
      <c r="AS16" s="40">
        <v>4800032769</v>
      </c>
      <c r="AT16" s="40" t="s">
        <v>348</v>
      </c>
      <c r="AU16" s="43">
        <v>43637</v>
      </c>
      <c r="AV16" s="20">
        <v>5275173</v>
      </c>
      <c r="AW16" s="20">
        <v>0</v>
      </c>
      <c r="AX16" s="20"/>
      <c r="AY16" s="20"/>
      <c r="AZ16" s="20"/>
      <c r="BA16" s="20"/>
      <c r="BB16" s="20"/>
      <c r="BC16" s="43">
        <v>45565</v>
      </c>
    </row>
    <row r="17" spans="1:55" x14ac:dyDescent="0.35">
      <c r="A17" s="48">
        <v>805028530</v>
      </c>
      <c r="B17" s="49" t="s">
        <v>165</v>
      </c>
      <c r="C17" s="40" t="s">
        <v>93</v>
      </c>
      <c r="D17" s="40" t="s">
        <v>181</v>
      </c>
      <c r="E17" s="43">
        <v>43551</v>
      </c>
      <c r="F17" s="43">
        <v>43564</v>
      </c>
      <c r="G17" s="40">
        <v>2019</v>
      </c>
      <c r="I17" s="20">
        <v>52400</v>
      </c>
      <c r="K17" s="20">
        <v>52400</v>
      </c>
      <c r="M17" s="20">
        <f t="shared" si="2"/>
        <v>0</v>
      </c>
      <c r="N17" s="40" t="s">
        <v>146</v>
      </c>
      <c r="O17" s="40"/>
      <c r="P17" s="40" t="s">
        <v>338</v>
      </c>
      <c r="Q17" s="40" t="str">
        <f>VLOOKUP(D17,'[1]ESTADO DE CADA FACTURA'!$D:$P,13,0)</f>
        <v>Finalizada</v>
      </c>
      <c r="R17" s="40" t="s">
        <v>338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52400</v>
      </c>
      <c r="AG17" s="20">
        <v>52400</v>
      </c>
      <c r="AH17" s="20">
        <v>0</v>
      </c>
      <c r="AI17" s="20">
        <v>0</v>
      </c>
      <c r="AJ17" s="20">
        <v>0</v>
      </c>
      <c r="AK17" s="20">
        <v>0</v>
      </c>
      <c r="AL17" s="40"/>
      <c r="AM17" s="40"/>
      <c r="AN17" s="40"/>
      <c r="AO17" s="40"/>
      <c r="AP17" s="20">
        <v>52400</v>
      </c>
      <c r="AQ17" s="20">
        <v>52400</v>
      </c>
      <c r="AR17" s="50">
        <v>0</v>
      </c>
      <c r="AS17" s="40">
        <v>4800032769</v>
      </c>
      <c r="AT17" s="40" t="s">
        <v>348</v>
      </c>
      <c r="AU17" s="43">
        <v>43637</v>
      </c>
      <c r="AV17" s="20">
        <v>5275173</v>
      </c>
      <c r="AW17" s="20">
        <v>0</v>
      </c>
      <c r="AX17" s="20"/>
      <c r="AY17" s="20"/>
      <c r="AZ17" s="20"/>
      <c r="BA17" s="20"/>
      <c r="BB17" s="20"/>
      <c r="BC17" s="43">
        <v>45565</v>
      </c>
    </row>
    <row r="18" spans="1:55" x14ac:dyDescent="0.35">
      <c r="A18" s="48">
        <v>805028530</v>
      </c>
      <c r="B18" s="49" t="s">
        <v>165</v>
      </c>
      <c r="C18" s="40" t="s">
        <v>94</v>
      </c>
      <c r="D18" s="40" t="s">
        <v>182</v>
      </c>
      <c r="E18" s="43">
        <v>43553</v>
      </c>
      <c r="F18" s="43">
        <v>43564</v>
      </c>
      <c r="G18" s="40">
        <v>2019</v>
      </c>
      <c r="I18" s="20">
        <v>248949</v>
      </c>
      <c r="K18" s="20">
        <v>248949</v>
      </c>
      <c r="M18" s="20">
        <f t="shared" si="2"/>
        <v>0</v>
      </c>
      <c r="N18" s="40" t="s">
        <v>146</v>
      </c>
      <c r="O18" s="40"/>
      <c r="P18" s="40" t="s">
        <v>338</v>
      </c>
      <c r="Q18" s="40" t="str">
        <f>VLOOKUP(D18,'[1]ESTADO DE CADA FACTURA'!$D:$P,13,0)</f>
        <v>Finalizada</v>
      </c>
      <c r="R18" s="40" t="s">
        <v>338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248949</v>
      </c>
      <c r="AG18" s="20">
        <v>248949</v>
      </c>
      <c r="AH18" s="20">
        <v>0</v>
      </c>
      <c r="AI18" s="20">
        <v>0</v>
      </c>
      <c r="AJ18" s="20">
        <v>0</v>
      </c>
      <c r="AK18" s="20">
        <v>0</v>
      </c>
      <c r="AL18" s="40"/>
      <c r="AM18" s="40"/>
      <c r="AN18" s="40"/>
      <c r="AO18" s="40"/>
      <c r="AP18" s="20">
        <v>248949</v>
      </c>
      <c r="AQ18" s="20">
        <v>248949</v>
      </c>
      <c r="AR18" s="50">
        <v>0</v>
      </c>
      <c r="AS18" s="40">
        <v>4800032769</v>
      </c>
      <c r="AT18" s="40" t="s">
        <v>348</v>
      </c>
      <c r="AU18" s="43">
        <v>43637</v>
      </c>
      <c r="AV18" s="20">
        <v>5275173</v>
      </c>
      <c r="AW18" s="20">
        <v>0</v>
      </c>
      <c r="AX18" s="20"/>
      <c r="AY18" s="20"/>
      <c r="AZ18" s="20"/>
      <c r="BA18" s="20"/>
      <c r="BB18" s="20"/>
      <c r="BC18" s="43">
        <v>45565</v>
      </c>
    </row>
    <row r="19" spans="1:55" x14ac:dyDescent="0.35">
      <c r="A19" s="48">
        <v>805028530</v>
      </c>
      <c r="B19" s="49" t="s">
        <v>165</v>
      </c>
      <c r="C19" s="40" t="s">
        <v>95</v>
      </c>
      <c r="D19" s="40" t="s">
        <v>183</v>
      </c>
      <c r="E19" s="43">
        <v>43556</v>
      </c>
      <c r="F19" s="43">
        <v>43595</v>
      </c>
      <c r="G19" s="40">
        <v>2019</v>
      </c>
      <c r="I19" s="20">
        <v>506456</v>
      </c>
      <c r="K19" s="20">
        <v>506456</v>
      </c>
      <c r="M19" s="20">
        <f t="shared" si="2"/>
        <v>0</v>
      </c>
      <c r="N19" s="40" t="s">
        <v>146</v>
      </c>
      <c r="O19" s="40"/>
      <c r="P19" s="40" t="s">
        <v>338</v>
      </c>
      <c r="Q19" s="40" t="str">
        <f>VLOOKUP(D19,'[1]ESTADO DE CADA FACTURA'!$D:$P,13,0)</f>
        <v>Finalizada</v>
      </c>
      <c r="R19" s="40" t="s">
        <v>338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506456</v>
      </c>
      <c r="AG19" s="20">
        <v>506456</v>
      </c>
      <c r="AH19" s="20">
        <v>0</v>
      </c>
      <c r="AI19" s="20">
        <v>0</v>
      </c>
      <c r="AJ19" s="20">
        <v>0</v>
      </c>
      <c r="AK19" s="20">
        <v>0</v>
      </c>
      <c r="AL19" s="40"/>
      <c r="AM19" s="40"/>
      <c r="AN19" s="40"/>
      <c r="AO19" s="40"/>
      <c r="AP19" s="20">
        <v>506456</v>
      </c>
      <c r="AQ19" s="20">
        <v>506456</v>
      </c>
      <c r="AR19" s="50">
        <v>0</v>
      </c>
      <c r="AS19" s="40">
        <v>4800032769</v>
      </c>
      <c r="AT19" s="40" t="s">
        <v>348</v>
      </c>
      <c r="AU19" s="43">
        <v>43637</v>
      </c>
      <c r="AV19" s="20">
        <v>5275173</v>
      </c>
      <c r="AW19" s="20">
        <v>0</v>
      </c>
      <c r="AX19" s="20"/>
      <c r="AY19" s="20"/>
      <c r="AZ19" s="20"/>
      <c r="BA19" s="20"/>
      <c r="BB19" s="20"/>
      <c r="BC19" s="43">
        <v>45565</v>
      </c>
    </row>
    <row r="20" spans="1:55" x14ac:dyDescent="0.35">
      <c r="A20" s="48">
        <v>805028530</v>
      </c>
      <c r="B20" s="49" t="s">
        <v>165</v>
      </c>
      <c r="C20" s="40" t="s">
        <v>96</v>
      </c>
      <c r="D20" s="40" t="s">
        <v>184</v>
      </c>
      <c r="E20" s="43">
        <v>43572</v>
      </c>
      <c r="F20" s="43">
        <v>43595</v>
      </c>
      <c r="G20" s="40">
        <v>2019</v>
      </c>
      <c r="I20" s="20">
        <v>73300</v>
      </c>
      <c r="K20" s="20">
        <v>73300</v>
      </c>
      <c r="M20" s="20">
        <f t="shared" si="2"/>
        <v>0</v>
      </c>
      <c r="N20" s="40" t="s">
        <v>146</v>
      </c>
      <c r="O20" s="40"/>
      <c r="P20" s="40" t="s">
        <v>338</v>
      </c>
      <c r="Q20" s="40" t="str">
        <f>VLOOKUP(D20,'[1]ESTADO DE CADA FACTURA'!$D:$P,13,0)</f>
        <v>Finalizada</v>
      </c>
      <c r="R20" s="40" t="s">
        <v>338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73300</v>
      </c>
      <c r="AG20" s="20">
        <v>73300</v>
      </c>
      <c r="AH20" s="20">
        <v>0</v>
      </c>
      <c r="AI20" s="20">
        <v>0</v>
      </c>
      <c r="AJ20" s="20">
        <v>0</v>
      </c>
      <c r="AK20" s="20">
        <v>0</v>
      </c>
      <c r="AL20" s="40"/>
      <c r="AM20" s="40"/>
      <c r="AN20" s="40"/>
      <c r="AO20" s="40"/>
      <c r="AP20" s="20">
        <v>73300</v>
      </c>
      <c r="AQ20" s="20">
        <v>73300</v>
      </c>
      <c r="AR20" s="50">
        <v>0</v>
      </c>
      <c r="AS20" s="40">
        <v>4800032769</v>
      </c>
      <c r="AT20" s="40" t="s">
        <v>348</v>
      </c>
      <c r="AU20" s="43">
        <v>43637</v>
      </c>
      <c r="AV20" s="20">
        <v>5275173</v>
      </c>
      <c r="AW20" s="20">
        <v>0</v>
      </c>
      <c r="AX20" s="20"/>
      <c r="AY20" s="20"/>
      <c r="AZ20" s="20"/>
      <c r="BA20" s="20"/>
      <c r="BB20" s="20"/>
      <c r="BC20" s="43">
        <v>45565</v>
      </c>
    </row>
    <row r="21" spans="1:55" x14ac:dyDescent="0.35">
      <c r="A21" s="48">
        <v>805028530</v>
      </c>
      <c r="B21" s="49" t="s">
        <v>165</v>
      </c>
      <c r="C21" s="40" t="s">
        <v>97</v>
      </c>
      <c r="D21" s="40" t="s">
        <v>185</v>
      </c>
      <c r="E21" s="43">
        <v>43573</v>
      </c>
      <c r="F21" s="43">
        <v>43595</v>
      </c>
      <c r="G21" s="40">
        <v>2019</v>
      </c>
      <c r="I21" s="20">
        <v>102100</v>
      </c>
      <c r="K21" s="20">
        <v>102100</v>
      </c>
      <c r="M21" s="20">
        <f t="shared" si="2"/>
        <v>0</v>
      </c>
      <c r="N21" s="40" t="s">
        <v>146</v>
      </c>
      <c r="O21" s="40"/>
      <c r="P21" s="40" t="s">
        <v>338</v>
      </c>
      <c r="Q21" s="40" t="str">
        <f>VLOOKUP(D21,'[1]ESTADO DE CADA FACTURA'!$D:$P,13,0)</f>
        <v>Finalizada</v>
      </c>
      <c r="R21" s="40" t="s">
        <v>338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102100</v>
      </c>
      <c r="AG21" s="20">
        <v>102100</v>
      </c>
      <c r="AH21" s="20">
        <v>0</v>
      </c>
      <c r="AI21" s="20">
        <v>0</v>
      </c>
      <c r="AJ21" s="20">
        <v>0</v>
      </c>
      <c r="AK21" s="20">
        <v>0</v>
      </c>
      <c r="AL21" s="40"/>
      <c r="AM21" s="40"/>
      <c r="AN21" s="40"/>
      <c r="AO21" s="40"/>
      <c r="AP21" s="20">
        <v>102100</v>
      </c>
      <c r="AQ21" s="20">
        <v>102100</v>
      </c>
      <c r="AR21" s="50">
        <v>0</v>
      </c>
      <c r="AS21" s="40">
        <v>4800032769</v>
      </c>
      <c r="AT21" s="40" t="s">
        <v>348</v>
      </c>
      <c r="AU21" s="43">
        <v>43637</v>
      </c>
      <c r="AV21" s="20">
        <v>5275173</v>
      </c>
      <c r="AW21" s="20">
        <v>0</v>
      </c>
      <c r="AX21" s="20"/>
      <c r="AY21" s="20"/>
      <c r="AZ21" s="20"/>
      <c r="BA21" s="20"/>
      <c r="BB21" s="20"/>
      <c r="BC21" s="43">
        <v>45565</v>
      </c>
    </row>
    <row r="22" spans="1:55" x14ac:dyDescent="0.35">
      <c r="A22" s="48">
        <v>805028530</v>
      </c>
      <c r="B22" s="49" t="s">
        <v>165</v>
      </c>
      <c r="C22" s="40" t="s">
        <v>98</v>
      </c>
      <c r="D22" s="40" t="s">
        <v>186</v>
      </c>
      <c r="E22" s="43">
        <v>43576</v>
      </c>
      <c r="F22" s="43">
        <v>43595</v>
      </c>
      <c r="G22" s="40">
        <v>2019</v>
      </c>
      <c r="I22" s="20">
        <v>165314</v>
      </c>
      <c r="K22" s="20">
        <v>165314</v>
      </c>
      <c r="M22" s="20">
        <f t="shared" si="2"/>
        <v>0</v>
      </c>
      <c r="N22" s="40" t="s">
        <v>146</v>
      </c>
      <c r="O22" s="40"/>
      <c r="P22" s="40" t="s">
        <v>338</v>
      </c>
      <c r="Q22" s="40" t="str">
        <f>VLOOKUP(D22,'[1]ESTADO DE CADA FACTURA'!$D:$P,13,0)</f>
        <v>Finalizada</v>
      </c>
      <c r="R22" s="40" t="s">
        <v>338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165314</v>
      </c>
      <c r="AG22" s="20">
        <v>165314</v>
      </c>
      <c r="AH22" s="20">
        <v>0</v>
      </c>
      <c r="AI22" s="20">
        <v>0</v>
      </c>
      <c r="AJ22" s="20">
        <v>0</v>
      </c>
      <c r="AK22" s="20">
        <v>0</v>
      </c>
      <c r="AL22" s="40"/>
      <c r="AM22" s="40"/>
      <c r="AN22" s="40"/>
      <c r="AO22" s="40"/>
      <c r="AP22" s="20">
        <v>165314</v>
      </c>
      <c r="AQ22" s="20">
        <v>165314</v>
      </c>
      <c r="AR22" s="50">
        <v>0</v>
      </c>
      <c r="AS22" s="40">
        <v>4800032769</v>
      </c>
      <c r="AT22" s="40" t="s">
        <v>348</v>
      </c>
      <c r="AU22" s="43">
        <v>43637</v>
      </c>
      <c r="AV22" s="20">
        <v>5275173</v>
      </c>
      <c r="AW22" s="20">
        <v>0</v>
      </c>
      <c r="AX22" s="20"/>
      <c r="AY22" s="20"/>
      <c r="AZ22" s="20"/>
      <c r="BA22" s="20"/>
      <c r="BB22" s="20"/>
      <c r="BC22" s="43">
        <v>45565</v>
      </c>
    </row>
    <row r="23" spans="1:55" x14ac:dyDescent="0.35">
      <c r="A23" s="48">
        <v>805028530</v>
      </c>
      <c r="B23" s="49" t="s">
        <v>165</v>
      </c>
      <c r="C23" s="40" t="s">
        <v>99</v>
      </c>
      <c r="D23" s="40" t="s">
        <v>187</v>
      </c>
      <c r="E23" s="43">
        <v>43583</v>
      </c>
      <c r="F23" s="43">
        <v>43595</v>
      </c>
      <c r="G23" s="40">
        <v>2019</v>
      </c>
      <c r="I23" s="20">
        <v>450309</v>
      </c>
      <c r="K23" s="20">
        <v>450309</v>
      </c>
      <c r="M23" s="20">
        <f t="shared" si="2"/>
        <v>0</v>
      </c>
      <c r="N23" s="40" t="s">
        <v>146</v>
      </c>
      <c r="O23" s="40"/>
      <c r="P23" s="40" t="s">
        <v>338</v>
      </c>
      <c r="Q23" s="40" t="str">
        <f>VLOOKUP(D23,'[1]ESTADO DE CADA FACTURA'!$D:$P,13,0)</f>
        <v>Finalizada</v>
      </c>
      <c r="R23" s="40" t="s">
        <v>338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450309</v>
      </c>
      <c r="AG23" s="20">
        <v>450309</v>
      </c>
      <c r="AH23" s="20">
        <v>0</v>
      </c>
      <c r="AI23" s="20">
        <v>0</v>
      </c>
      <c r="AJ23" s="20">
        <v>0</v>
      </c>
      <c r="AK23" s="20">
        <v>0</v>
      </c>
      <c r="AL23" s="40"/>
      <c r="AM23" s="40"/>
      <c r="AN23" s="40"/>
      <c r="AO23" s="40"/>
      <c r="AP23" s="20">
        <v>450309</v>
      </c>
      <c r="AQ23" s="20">
        <v>450309</v>
      </c>
      <c r="AR23" s="50">
        <v>0</v>
      </c>
      <c r="AS23" s="40">
        <v>4800032769</v>
      </c>
      <c r="AT23" s="40" t="s">
        <v>348</v>
      </c>
      <c r="AU23" s="43">
        <v>43637</v>
      </c>
      <c r="AV23" s="20">
        <v>5275173</v>
      </c>
      <c r="AW23" s="20">
        <v>0</v>
      </c>
      <c r="AX23" s="20"/>
      <c r="AY23" s="20"/>
      <c r="AZ23" s="20"/>
      <c r="BA23" s="20"/>
      <c r="BB23" s="20"/>
      <c r="BC23" s="43">
        <v>45565</v>
      </c>
    </row>
    <row r="24" spans="1:55" x14ac:dyDescent="0.35">
      <c r="A24" s="48">
        <v>805028530</v>
      </c>
      <c r="B24" s="49" t="s">
        <v>165</v>
      </c>
      <c r="C24" s="40" t="s">
        <v>100</v>
      </c>
      <c r="D24" s="40" t="s">
        <v>188</v>
      </c>
      <c r="E24" s="43">
        <v>43583</v>
      </c>
      <c r="F24" s="43">
        <v>43595</v>
      </c>
      <c r="G24" s="40">
        <v>2019</v>
      </c>
      <c r="I24" s="20">
        <v>1107603</v>
      </c>
      <c r="K24" s="20">
        <v>1107603</v>
      </c>
      <c r="M24" s="20">
        <f t="shared" si="2"/>
        <v>0</v>
      </c>
      <c r="N24" s="40" t="s">
        <v>146</v>
      </c>
      <c r="O24" s="40"/>
      <c r="P24" s="40" t="s">
        <v>338</v>
      </c>
      <c r="Q24" s="40" t="str">
        <f>VLOOKUP(D24,'[1]ESTADO DE CADA FACTURA'!$D:$P,13,0)</f>
        <v>Finalizada</v>
      </c>
      <c r="R24" s="40" t="s">
        <v>338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1107603</v>
      </c>
      <c r="AG24" s="20">
        <v>1107603</v>
      </c>
      <c r="AH24" s="20">
        <v>0</v>
      </c>
      <c r="AI24" s="20">
        <v>0</v>
      </c>
      <c r="AJ24" s="20">
        <v>0</v>
      </c>
      <c r="AK24" s="20">
        <v>0</v>
      </c>
      <c r="AL24" s="40"/>
      <c r="AM24" s="40"/>
      <c r="AN24" s="40"/>
      <c r="AO24" s="40"/>
      <c r="AP24" s="20">
        <v>1107603</v>
      </c>
      <c r="AQ24" s="20">
        <v>1107603</v>
      </c>
      <c r="AR24" s="50">
        <v>0</v>
      </c>
      <c r="AS24" s="40">
        <v>4800032769</v>
      </c>
      <c r="AT24" s="40" t="s">
        <v>348</v>
      </c>
      <c r="AU24" s="43">
        <v>43637</v>
      </c>
      <c r="AV24" s="20">
        <v>5275173</v>
      </c>
      <c r="AW24" s="20">
        <v>0</v>
      </c>
      <c r="AX24" s="20"/>
      <c r="AY24" s="20"/>
      <c r="AZ24" s="20"/>
      <c r="BA24" s="20"/>
      <c r="BB24" s="20"/>
      <c r="BC24" s="43">
        <v>45565</v>
      </c>
    </row>
    <row r="25" spans="1:55" x14ac:dyDescent="0.35">
      <c r="A25" s="48">
        <v>805028530</v>
      </c>
      <c r="B25" s="49" t="s">
        <v>165</v>
      </c>
      <c r="C25" s="40" t="s">
        <v>101</v>
      </c>
      <c r="D25" s="40" t="s">
        <v>189</v>
      </c>
      <c r="E25" s="43">
        <v>43600</v>
      </c>
      <c r="F25" s="43">
        <v>43623</v>
      </c>
      <c r="G25" s="40">
        <v>2019</v>
      </c>
      <c r="I25" s="20">
        <v>674818</v>
      </c>
      <c r="K25" s="20">
        <v>674818</v>
      </c>
      <c r="M25" s="20">
        <f t="shared" si="2"/>
        <v>0</v>
      </c>
      <c r="N25" s="40" t="s">
        <v>146</v>
      </c>
      <c r="O25" s="40"/>
      <c r="P25" s="40" t="s">
        <v>338</v>
      </c>
      <c r="Q25" s="40" t="str">
        <f>VLOOKUP(D25,'[1]ESTADO DE CADA FACTURA'!$D:$P,13,0)</f>
        <v>Finalizada</v>
      </c>
      <c r="R25" s="40" t="s">
        <v>338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674818</v>
      </c>
      <c r="AG25" s="20">
        <v>674818</v>
      </c>
      <c r="AH25" s="20">
        <v>0</v>
      </c>
      <c r="AI25" s="20">
        <v>0</v>
      </c>
      <c r="AJ25" s="20">
        <v>0</v>
      </c>
      <c r="AK25" s="20">
        <v>0</v>
      </c>
      <c r="AL25" s="40"/>
      <c r="AM25" s="40"/>
      <c r="AN25" s="40"/>
      <c r="AO25" s="40"/>
      <c r="AP25" s="20">
        <v>674818</v>
      </c>
      <c r="AQ25" s="20">
        <v>674818</v>
      </c>
      <c r="AR25" s="50">
        <v>0</v>
      </c>
      <c r="AS25" s="40">
        <v>4800033725</v>
      </c>
      <c r="AT25" s="40" t="s">
        <v>349</v>
      </c>
      <c r="AU25" s="43">
        <v>43704</v>
      </c>
      <c r="AV25" s="20">
        <v>2987503</v>
      </c>
      <c r="AW25" s="20">
        <v>0</v>
      </c>
      <c r="AX25" s="20"/>
      <c r="AY25" s="20"/>
      <c r="AZ25" s="20"/>
      <c r="BA25" s="20"/>
      <c r="BB25" s="20"/>
      <c r="BC25" s="43">
        <v>45565</v>
      </c>
    </row>
    <row r="26" spans="1:55" x14ac:dyDescent="0.35">
      <c r="A26" s="48">
        <v>805028530</v>
      </c>
      <c r="B26" s="49" t="s">
        <v>165</v>
      </c>
      <c r="C26" s="40" t="s">
        <v>102</v>
      </c>
      <c r="D26" s="40" t="s">
        <v>190</v>
      </c>
      <c r="E26" s="43">
        <v>43603</v>
      </c>
      <c r="F26" s="43">
        <v>43623</v>
      </c>
      <c r="G26" s="40">
        <v>2019</v>
      </c>
      <c r="I26" s="20">
        <v>63200</v>
      </c>
      <c r="K26" s="20">
        <v>63200</v>
      </c>
      <c r="M26" s="20">
        <f t="shared" si="2"/>
        <v>0</v>
      </c>
      <c r="N26" s="40" t="s">
        <v>146</v>
      </c>
      <c r="O26" s="40"/>
      <c r="P26" s="40" t="s">
        <v>338</v>
      </c>
      <c r="Q26" s="40" t="str">
        <f>VLOOKUP(D26,'[1]ESTADO DE CADA FACTURA'!$D:$P,13,0)</f>
        <v>Finalizada</v>
      </c>
      <c r="R26" s="40" t="s">
        <v>338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63200</v>
      </c>
      <c r="AG26" s="20">
        <v>63200</v>
      </c>
      <c r="AH26" s="20">
        <v>0</v>
      </c>
      <c r="AI26" s="20">
        <v>0</v>
      </c>
      <c r="AJ26" s="20">
        <v>0</v>
      </c>
      <c r="AK26" s="20">
        <v>0</v>
      </c>
      <c r="AL26" s="40"/>
      <c r="AM26" s="40"/>
      <c r="AN26" s="40"/>
      <c r="AO26" s="40"/>
      <c r="AP26" s="20">
        <v>63200</v>
      </c>
      <c r="AQ26" s="20">
        <v>63200</v>
      </c>
      <c r="AR26" s="50">
        <v>0</v>
      </c>
      <c r="AS26" s="40">
        <v>4800033725</v>
      </c>
      <c r="AT26" s="40" t="s">
        <v>349</v>
      </c>
      <c r="AU26" s="43">
        <v>43704</v>
      </c>
      <c r="AV26" s="20">
        <v>2987503</v>
      </c>
      <c r="AW26" s="20">
        <v>0</v>
      </c>
      <c r="AX26" s="20"/>
      <c r="AY26" s="20"/>
      <c r="AZ26" s="20"/>
      <c r="BA26" s="20"/>
      <c r="BB26" s="20"/>
      <c r="BC26" s="43">
        <v>45565</v>
      </c>
    </row>
    <row r="27" spans="1:55" x14ac:dyDescent="0.35">
      <c r="A27" s="48">
        <v>805028530</v>
      </c>
      <c r="B27" s="49" t="s">
        <v>165</v>
      </c>
      <c r="C27" s="40" t="s">
        <v>103</v>
      </c>
      <c r="D27" s="40" t="s">
        <v>191</v>
      </c>
      <c r="E27" s="43">
        <v>43608</v>
      </c>
      <c r="F27" s="43">
        <v>43623</v>
      </c>
      <c r="G27" s="40">
        <v>2019</v>
      </c>
      <c r="I27" s="20">
        <v>52400</v>
      </c>
      <c r="K27" s="20">
        <v>52400</v>
      </c>
      <c r="M27" s="20">
        <f t="shared" si="2"/>
        <v>0</v>
      </c>
      <c r="N27" s="40" t="s">
        <v>146</v>
      </c>
      <c r="O27" s="40"/>
      <c r="P27" s="40" t="s">
        <v>338</v>
      </c>
      <c r="Q27" s="40" t="str">
        <f>VLOOKUP(D27,'[1]ESTADO DE CADA FACTURA'!$D:$P,13,0)</f>
        <v>Finalizada</v>
      </c>
      <c r="R27" s="40" t="s">
        <v>338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52400</v>
      </c>
      <c r="AG27" s="20">
        <v>52400</v>
      </c>
      <c r="AH27" s="20">
        <v>0</v>
      </c>
      <c r="AI27" s="20">
        <v>0</v>
      </c>
      <c r="AJ27" s="20">
        <v>0</v>
      </c>
      <c r="AK27" s="20">
        <v>0</v>
      </c>
      <c r="AL27" s="40"/>
      <c r="AM27" s="40"/>
      <c r="AN27" s="40"/>
      <c r="AO27" s="40"/>
      <c r="AP27" s="20">
        <v>52400</v>
      </c>
      <c r="AQ27" s="20">
        <v>52400</v>
      </c>
      <c r="AR27" s="50">
        <v>0</v>
      </c>
      <c r="AS27" s="40">
        <v>4800033725</v>
      </c>
      <c r="AT27" s="40" t="s">
        <v>349</v>
      </c>
      <c r="AU27" s="43">
        <v>43704</v>
      </c>
      <c r="AV27" s="20">
        <v>2987503</v>
      </c>
      <c r="AW27" s="20">
        <v>0</v>
      </c>
      <c r="AX27" s="20"/>
      <c r="AY27" s="20"/>
      <c r="AZ27" s="20"/>
      <c r="BA27" s="20"/>
      <c r="BB27" s="20"/>
      <c r="BC27" s="43">
        <v>45565</v>
      </c>
    </row>
    <row r="28" spans="1:55" x14ac:dyDescent="0.35">
      <c r="A28" s="48">
        <v>805028530</v>
      </c>
      <c r="B28" s="49" t="s">
        <v>165</v>
      </c>
      <c r="C28" s="40" t="s">
        <v>104</v>
      </c>
      <c r="D28" s="40" t="s">
        <v>192</v>
      </c>
      <c r="E28" s="43">
        <v>43610</v>
      </c>
      <c r="F28" s="43">
        <v>43623</v>
      </c>
      <c r="G28" s="40">
        <v>2019</v>
      </c>
      <c r="I28" s="20">
        <v>581075</v>
      </c>
      <c r="K28" s="20">
        <v>581075</v>
      </c>
      <c r="M28" s="20">
        <f t="shared" si="2"/>
        <v>0</v>
      </c>
      <c r="N28" s="40" t="s">
        <v>146</v>
      </c>
      <c r="O28" s="40"/>
      <c r="P28" s="40" t="s">
        <v>338</v>
      </c>
      <c r="Q28" s="40" t="str">
        <f>VLOOKUP(D28,'[1]ESTADO DE CADA FACTURA'!$D:$P,13,0)</f>
        <v>Finalizada</v>
      </c>
      <c r="R28" s="40" t="s">
        <v>338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581075</v>
      </c>
      <c r="AG28" s="20">
        <v>581075</v>
      </c>
      <c r="AH28" s="20">
        <v>0</v>
      </c>
      <c r="AI28" s="20">
        <v>0</v>
      </c>
      <c r="AJ28" s="20">
        <v>0</v>
      </c>
      <c r="AK28" s="20">
        <v>0</v>
      </c>
      <c r="AL28" s="40"/>
      <c r="AM28" s="40"/>
      <c r="AN28" s="40"/>
      <c r="AO28" s="40"/>
      <c r="AP28" s="20">
        <v>581075</v>
      </c>
      <c r="AQ28" s="20">
        <v>581075</v>
      </c>
      <c r="AR28" s="50">
        <v>0</v>
      </c>
      <c r="AS28" s="40">
        <v>4800033725</v>
      </c>
      <c r="AT28" s="40" t="s">
        <v>349</v>
      </c>
      <c r="AU28" s="43">
        <v>43704</v>
      </c>
      <c r="AV28" s="20">
        <v>2987503</v>
      </c>
      <c r="AW28" s="20">
        <v>0</v>
      </c>
      <c r="AX28" s="20"/>
      <c r="AY28" s="20"/>
      <c r="AZ28" s="20"/>
      <c r="BA28" s="20"/>
      <c r="BB28" s="20"/>
      <c r="BC28" s="43">
        <v>45565</v>
      </c>
    </row>
    <row r="29" spans="1:55" x14ac:dyDescent="0.35">
      <c r="A29" s="48">
        <v>805028530</v>
      </c>
      <c r="B29" s="49" t="s">
        <v>165</v>
      </c>
      <c r="C29" s="40" t="s">
        <v>105</v>
      </c>
      <c r="D29" s="40" t="s">
        <v>193</v>
      </c>
      <c r="E29" s="43">
        <v>43611</v>
      </c>
      <c r="F29" s="43">
        <v>43623</v>
      </c>
      <c r="G29" s="40">
        <v>2019</v>
      </c>
      <c r="I29" s="20">
        <v>61300</v>
      </c>
      <c r="K29" s="20">
        <v>61300</v>
      </c>
      <c r="M29" s="20">
        <f t="shared" si="2"/>
        <v>0</v>
      </c>
      <c r="N29" s="40" t="s">
        <v>146</v>
      </c>
      <c r="O29" s="40"/>
      <c r="P29" s="40" t="s">
        <v>338</v>
      </c>
      <c r="Q29" s="40" t="str">
        <f>VLOOKUP(D29,'[1]ESTADO DE CADA FACTURA'!$D:$P,13,0)</f>
        <v>Finalizada</v>
      </c>
      <c r="R29" s="40" t="s">
        <v>338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61300</v>
      </c>
      <c r="AG29" s="20">
        <v>61300</v>
      </c>
      <c r="AH29" s="20">
        <v>0</v>
      </c>
      <c r="AI29" s="20">
        <v>0</v>
      </c>
      <c r="AJ29" s="20">
        <v>0</v>
      </c>
      <c r="AK29" s="20">
        <v>0</v>
      </c>
      <c r="AL29" s="40"/>
      <c r="AM29" s="40"/>
      <c r="AN29" s="40"/>
      <c r="AO29" s="40"/>
      <c r="AP29" s="20">
        <v>61300</v>
      </c>
      <c r="AQ29" s="20">
        <v>61300</v>
      </c>
      <c r="AR29" s="50">
        <v>0</v>
      </c>
      <c r="AS29" s="40">
        <v>4800033725</v>
      </c>
      <c r="AT29" s="40" t="s">
        <v>349</v>
      </c>
      <c r="AU29" s="43">
        <v>43704</v>
      </c>
      <c r="AV29" s="20">
        <v>2987503</v>
      </c>
      <c r="AW29" s="20">
        <v>0</v>
      </c>
      <c r="AX29" s="20"/>
      <c r="AY29" s="20"/>
      <c r="AZ29" s="20"/>
      <c r="BA29" s="20"/>
      <c r="BB29" s="20"/>
      <c r="BC29" s="43">
        <v>45565</v>
      </c>
    </row>
    <row r="30" spans="1:55" x14ac:dyDescent="0.35">
      <c r="A30" s="48">
        <v>805028530</v>
      </c>
      <c r="B30" s="49" t="s">
        <v>165</v>
      </c>
      <c r="C30" s="40" t="s">
        <v>106</v>
      </c>
      <c r="D30" s="40" t="s">
        <v>194</v>
      </c>
      <c r="E30" s="43">
        <v>43614</v>
      </c>
      <c r="F30" s="43">
        <v>43637</v>
      </c>
      <c r="G30" s="40">
        <v>2019</v>
      </c>
      <c r="I30" s="20">
        <v>114345</v>
      </c>
      <c r="K30" s="20">
        <v>114345</v>
      </c>
      <c r="M30" s="20">
        <f t="shared" si="2"/>
        <v>0</v>
      </c>
      <c r="N30" s="40" t="s">
        <v>146</v>
      </c>
      <c r="O30" s="40"/>
      <c r="P30" s="40" t="s">
        <v>338</v>
      </c>
      <c r="Q30" s="40" t="str">
        <f>VLOOKUP(D30,'[1]ESTADO DE CADA FACTURA'!$D:$P,13,0)</f>
        <v>Finalizada</v>
      </c>
      <c r="R30" s="40" t="s">
        <v>338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114345</v>
      </c>
      <c r="AG30" s="20">
        <v>114345</v>
      </c>
      <c r="AH30" s="20">
        <v>0</v>
      </c>
      <c r="AI30" s="20">
        <v>0</v>
      </c>
      <c r="AJ30" s="20">
        <v>0</v>
      </c>
      <c r="AK30" s="20">
        <v>0</v>
      </c>
      <c r="AL30" s="40"/>
      <c r="AM30" s="40"/>
      <c r="AN30" s="40"/>
      <c r="AO30" s="40"/>
      <c r="AP30" s="20">
        <v>114345</v>
      </c>
      <c r="AQ30" s="20">
        <v>114345</v>
      </c>
      <c r="AR30" s="20">
        <v>0</v>
      </c>
      <c r="AS30" s="40">
        <v>4800037634</v>
      </c>
      <c r="AT30" s="40" t="s">
        <v>352</v>
      </c>
      <c r="AU30" s="43">
        <v>43949</v>
      </c>
      <c r="AV30" s="20">
        <v>487874</v>
      </c>
      <c r="AW30" s="20">
        <v>0</v>
      </c>
      <c r="AX30" s="20"/>
      <c r="AY30" s="20"/>
      <c r="AZ30" s="20"/>
      <c r="BA30" s="20"/>
      <c r="BB30" s="20"/>
      <c r="BC30" s="43">
        <v>45565</v>
      </c>
    </row>
    <row r="31" spans="1:55" x14ac:dyDescent="0.35">
      <c r="A31" s="48">
        <v>805028530</v>
      </c>
      <c r="B31" s="49" t="s">
        <v>165</v>
      </c>
      <c r="C31" s="40" t="s">
        <v>107</v>
      </c>
      <c r="D31" s="40" t="s">
        <v>195</v>
      </c>
      <c r="E31" s="43">
        <v>43624</v>
      </c>
      <c r="F31" s="43">
        <v>43654</v>
      </c>
      <c r="G31" s="40">
        <v>2019</v>
      </c>
      <c r="I31" s="20">
        <v>131543</v>
      </c>
      <c r="K31" s="20">
        <v>131543</v>
      </c>
      <c r="M31" s="20">
        <f t="shared" si="2"/>
        <v>0</v>
      </c>
      <c r="N31" s="40" t="s">
        <v>146</v>
      </c>
      <c r="O31" s="40"/>
      <c r="P31" s="40" t="s">
        <v>338</v>
      </c>
      <c r="Q31" s="40" t="str">
        <f>VLOOKUP(D31,'[1]ESTADO DE CADA FACTURA'!$D:$P,13,0)</f>
        <v>Finalizada</v>
      </c>
      <c r="R31" s="40" t="s">
        <v>338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131543</v>
      </c>
      <c r="AG31" s="20">
        <v>131543</v>
      </c>
      <c r="AH31" s="20">
        <v>0</v>
      </c>
      <c r="AI31" s="20">
        <v>0</v>
      </c>
      <c r="AJ31" s="20">
        <v>0</v>
      </c>
      <c r="AK31" s="20">
        <v>0</v>
      </c>
      <c r="AL31" s="40"/>
      <c r="AM31" s="40"/>
      <c r="AN31" s="40"/>
      <c r="AO31" s="40"/>
      <c r="AP31" s="20">
        <v>131543</v>
      </c>
      <c r="AQ31" s="20">
        <v>131543</v>
      </c>
      <c r="AR31" s="50">
        <v>0</v>
      </c>
      <c r="AS31" s="40">
        <v>4800033725</v>
      </c>
      <c r="AT31" s="40" t="s">
        <v>349</v>
      </c>
      <c r="AU31" s="43">
        <v>43704</v>
      </c>
      <c r="AV31" s="20">
        <v>2987503</v>
      </c>
      <c r="AW31" s="20">
        <v>0</v>
      </c>
      <c r="AX31" s="20"/>
      <c r="AY31" s="20"/>
      <c r="AZ31" s="20"/>
      <c r="BA31" s="20"/>
      <c r="BB31" s="20"/>
      <c r="BC31" s="43">
        <v>45565</v>
      </c>
    </row>
    <row r="32" spans="1:55" x14ac:dyDescent="0.35">
      <c r="A32" s="48">
        <v>805028530</v>
      </c>
      <c r="B32" s="49" t="s">
        <v>165</v>
      </c>
      <c r="C32" s="40" t="s">
        <v>108</v>
      </c>
      <c r="D32" s="40" t="s">
        <v>196</v>
      </c>
      <c r="E32" s="43">
        <v>43631</v>
      </c>
      <c r="F32" s="43">
        <v>43654</v>
      </c>
      <c r="G32" s="40">
        <v>2019</v>
      </c>
      <c r="I32" s="20">
        <v>460388</v>
      </c>
      <c r="K32" s="20">
        <v>460388</v>
      </c>
      <c r="M32" s="20">
        <f t="shared" si="2"/>
        <v>0</v>
      </c>
      <c r="N32" s="40" t="s">
        <v>146</v>
      </c>
      <c r="O32" s="40"/>
      <c r="P32" s="40" t="s">
        <v>338</v>
      </c>
      <c r="Q32" s="40" t="str">
        <f>VLOOKUP(D32,'[1]ESTADO DE CADA FACTURA'!$D:$P,13,0)</f>
        <v>Finalizada</v>
      </c>
      <c r="R32" s="40" t="s">
        <v>338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460388</v>
      </c>
      <c r="AG32" s="20">
        <v>460388</v>
      </c>
      <c r="AH32" s="20">
        <v>0</v>
      </c>
      <c r="AI32" s="20">
        <v>0</v>
      </c>
      <c r="AJ32" s="20">
        <v>0</v>
      </c>
      <c r="AK32" s="20">
        <v>0</v>
      </c>
      <c r="AL32" s="40"/>
      <c r="AM32" s="40"/>
      <c r="AN32" s="40"/>
      <c r="AO32" s="40"/>
      <c r="AP32" s="20">
        <v>460388</v>
      </c>
      <c r="AQ32" s="20">
        <v>460388</v>
      </c>
      <c r="AR32" s="50">
        <v>0</v>
      </c>
      <c r="AS32" s="40">
        <v>4800033725</v>
      </c>
      <c r="AT32" s="40" t="s">
        <v>349</v>
      </c>
      <c r="AU32" s="43">
        <v>43704</v>
      </c>
      <c r="AV32" s="20">
        <v>2987503</v>
      </c>
      <c r="AW32" s="20">
        <v>0</v>
      </c>
      <c r="AX32" s="20"/>
      <c r="AY32" s="20"/>
      <c r="AZ32" s="20"/>
      <c r="BA32" s="20"/>
      <c r="BB32" s="20"/>
      <c r="BC32" s="43">
        <v>45565</v>
      </c>
    </row>
    <row r="33" spans="1:55" x14ac:dyDescent="0.35">
      <c r="A33" s="48">
        <v>805028530</v>
      </c>
      <c r="B33" s="49" t="s">
        <v>165</v>
      </c>
      <c r="C33" s="40" t="s">
        <v>109</v>
      </c>
      <c r="D33" s="40" t="s">
        <v>197</v>
      </c>
      <c r="E33" s="43">
        <v>43635</v>
      </c>
      <c r="F33" s="43">
        <v>43654</v>
      </c>
      <c r="G33" s="40">
        <v>2019</v>
      </c>
      <c r="I33" s="20">
        <v>165700</v>
      </c>
      <c r="K33" s="20">
        <v>165700</v>
      </c>
      <c r="M33" s="20">
        <f t="shared" si="2"/>
        <v>0</v>
      </c>
      <c r="N33" s="40" t="s">
        <v>146</v>
      </c>
      <c r="O33" s="40"/>
      <c r="P33" s="40" t="s">
        <v>338</v>
      </c>
      <c r="Q33" s="40" t="str">
        <f>VLOOKUP(D33,'[1]ESTADO DE CADA FACTURA'!$D:$P,13,0)</f>
        <v>Finalizada</v>
      </c>
      <c r="R33" s="40" t="s">
        <v>338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165700</v>
      </c>
      <c r="AG33" s="20">
        <v>165700</v>
      </c>
      <c r="AH33" s="20">
        <v>0</v>
      </c>
      <c r="AI33" s="20">
        <v>0</v>
      </c>
      <c r="AJ33" s="20">
        <v>0</v>
      </c>
      <c r="AK33" s="20">
        <v>0</v>
      </c>
      <c r="AL33" s="40"/>
      <c r="AM33" s="40"/>
      <c r="AN33" s="40"/>
      <c r="AO33" s="40"/>
      <c r="AP33" s="20">
        <v>165700</v>
      </c>
      <c r="AQ33" s="20">
        <v>165700</v>
      </c>
      <c r="AR33" s="50">
        <v>0</v>
      </c>
      <c r="AS33" s="40">
        <v>4800033725</v>
      </c>
      <c r="AT33" s="40" t="s">
        <v>349</v>
      </c>
      <c r="AU33" s="43">
        <v>43704</v>
      </c>
      <c r="AV33" s="20">
        <v>2987503</v>
      </c>
      <c r="AW33" s="20">
        <v>0</v>
      </c>
      <c r="AX33" s="20"/>
      <c r="AY33" s="20"/>
      <c r="AZ33" s="20"/>
      <c r="BA33" s="20"/>
      <c r="BB33" s="20"/>
      <c r="BC33" s="43">
        <v>45565</v>
      </c>
    </row>
    <row r="34" spans="1:55" x14ac:dyDescent="0.35">
      <c r="A34" s="48">
        <v>805028530</v>
      </c>
      <c r="B34" s="49" t="s">
        <v>165</v>
      </c>
      <c r="C34" s="40" t="s">
        <v>110</v>
      </c>
      <c r="D34" s="40" t="s">
        <v>198</v>
      </c>
      <c r="E34" s="43">
        <v>43636</v>
      </c>
      <c r="F34" s="43">
        <v>43654</v>
      </c>
      <c r="G34" s="40">
        <v>2019</v>
      </c>
      <c r="I34" s="20">
        <v>105700</v>
      </c>
      <c r="K34" s="20">
        <v>105700</v>
      </c>
      <c r="M34" s="20">
        <f t="shared" si="2"/>
        <v>0</v>
      </c>
      <c r="N34" s="40" t="s">
        <v>146</v>
      </c>
      <c r="O34" s="40"/>
      <c r="P34" s="40" t="s">
        <v>338</v>
      </c>
      <c r="Q34" s="40" t="str">
        <f>VLOOKUP(D34,'[1]ESTADO DE CADA FACTURA'!$D:$P,13,0)</f>
        <v>Finalizada</v>
      </c>
      <c r="R34" s="40" t="s">
        <v>338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105700</v>
      </c>
      <c r="AG34" s="20">
        <v>105700</v>
      </c>
      <c r="AH34" s="20">
        <v>0</v>
      </c>
      <c r="AI34" s="20">
        <v>0</v>
      </c>
      <c r="AJ34" s="20">
        <v>0</v>
      </c>
      <c r="AK34" s="20">
        <v>0</v>
      </c>
      <c r="AL34" s="40"/>
      <c r="AM34" s="40"/>
      <c r="AN34" s="40"/>
      <c r="AO34" s="40"/>
      <c r="AP34" s="20">
        <v>105700</v>
      </c>
      <c r="AQ34" s="20">
        <v>105700</v>
      </c>
      <c r="AR34" s="50">
        <v>0</v>
      </c>
      <c r="AS34" s="40">
        <v>4800033725</v>
      </c>
      <c r="AT34" s="40" t="s">
        <v>349</v>
      </c>
      <c r="AU34" s="43">
        <v>43704</v>
      </c>
      <c r="AV34" s="20">
        <v>2987503</v>
      </c>
      <c r="AW34" s="20">
        <v>0</v>
      </c>
      <c r="AX34" s="20"/>
      <c r="AY34" s="20"/>
      <c r="AZ34" s="20"/>
      <c r="BA34" s="20"/>
      <c r="BB34" s="20"/>
      <c r="BC34" s="43">
        <v>45565</v>
      </c>
    </row>
    <row r="35" spans="1:55" x14ac:dyDescent="0.35">
      <c r="A35" s="48">
        <v>805028530</v>
      </c>
      <c r="B35" s="49" t="s">
        <v>165</v>
      </c>
      <c r="C35" s="40" t="s">
        <v>111</v>
      </c>
      <c r="D35" s="40" t="s">
        <v>199</v>
      </c>
      <c r="E35" s="43">
        <v>43638</v>
      </c>
      <c r="F35" s="43">
        <v>43654</v>
      </c>
      <c r="G35" s="40">
        <v>2019</v>
      </c>
      <c r="I35" s="20">
        <v>68359</v>
      </c>
      <c r="K35" s="20">
        <v>68359</v>
      </c>
      <c r="M35" s="20">
        <f t="shared" si="2"/>
        <v>0</v>
      </c>
      <c r="N35" s="40" t="s">
        <v>146</v>
      </c>
      <c r="O35" s="40"/>
      <c r="P35" s="40" t="s">
        <v>338</v>
      </c>
      <c r="Q35" s="40" t="str">
        <f>VLOOKUP(D35,'[1]ESTADO DE CADA FACTURA'!$D:$P,13,0)</f>
        <v>Finalizada</v>
      </c>
      <c r="R35" s="40" t="s">
        <v>338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68359</v>
      </c>
      <c r="AG35" s="20">
        <v>68359</v>
      </c>
      <c r="AH35" s="20">
        <v>0</v>
      </c>
      <c r="AI35" s="20">
        <v>0</v>
      </c>
      <c r="AJ35" s="20">
        <v>0</v>
      </c>
      <c r="AK35" s="20">
        <v>0</v>
      </c>
      <c r="AL35" s="40"/>
      <c r="AM35" s="40"/>
      <c r="AN35" s="40"/>
      <c r="AO35" s="40"/>
      <c r="AP35" s="20">
        <v>68359</v>
      </c>
      <c r="AQ35" s="20">
        <v>68359</v>
      </c>
      <c r="AR35" s="50">
        <v>0</v>
      </c>
      <c r="AS35" s="40">
        <v>4800033725</v>
      </c>
      <c r="AT35" s="40" t="s">
        <v>349</v>
      </c>
      <c r="AU35" s="43">
        <v>43704</v>
      </c>
      <c r="AV35" s="20">
        <v>2987503</v>
      </c>
      <c r="AW35" s="20">
        <v>0</v>
      </c>
      <c r="AX35" s="20"/>
      <c r="AY35" s="20"/>
      <c r="AZ35" s="20"/>
      <c r="BA35" s="20"/>
      <c r="BB35" s="20"/>
      <c r="BC35" s="43">
        <v>45565</v>
      </c>
    </row>
    <row r="36" spans="1:55" x14ac:dyDescent="0.35">
      <c r="A36" s="48">
        <v>805028530</v>
      </c>
      <c r="B36" s="49" t="s">
        <v>165</v>
      </c>
      <c r="C36" s="40" t="s">
        <v>112</v>
      </c>
      <c r="D36" s="40" t="s">
        <v>200</v>
      </c>
      <c r="E36" s="43">
        <v>43642</v>
      </c>
      <c r="F36" s="43">
        <v>43654</v>
      </c>
      <c r="G36" s="40">
        <v>2019</v>
      </c>
      <c r="I36" s="20">
        <v>558618</v>
      </c>
      <c r="K36" s="20">
        <v>558618</v>
      </c>
      <c r="M36" s="20">
        <f t="shared" si="2"/>
        <v>0</v>
      </c>
      <c r="N36" s="40" t="s">
        <v>146</v>
      </c>
      <c r="O36" s="40"/>
      <c r="P36" s="40" t="s">
        <v>338</v>
      </c>
      <c r="Q36" s="40" t="str">
        <f>VLOOKUP(D36,'[1]ESTADO DE CADA FACTURA'!$D:$P,13,0)</f>
        <v>Finalizada</v>
      </c>
      <c r="R36" s="40" t="s">
        <v>338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558618</v>
      </c>
      <c r="AG36" s="20">
        <v>558618</v>
      </c>
      <c r="AH36" s="20">
        <v>0</v>
      </c>
      <c r="AI36" s="20">
        <v>0</v>
      </c>
      <c r="AJ36" s="20">
        <v>0</v>
      </c>
      <c r="AK36" s="20">
        <v>0</v>
      </c>
      <c r="AL36" s="40"/>
      <c r="AM36" s="40"/>
      <c r="AN36" s="40"/>
      <c r="AO36" s="40"/>
      <c r="AP36" s="20">
        <v>558618</v>
      </c>
      <c r="AQ36" s="20">
        <v>558618</v>
      </c>
      <c r="AR36" s="50">
        <v>0</v>
      </c>
      <c r="AS36" s="40">
        <v>4800033725</v>
      </c>
      <c r="AT36" s="40" t="s">
        <v>349</v>
      </c>
      <c r="AU36" s="43">
        <v>43704</v>
      </c>
      <c r="AV36" s="20">
        <v>2987503</v>
      </c>
      <c r="AW36" s="20">
        <v>0</v>
      </c>
      <c r="AX36" s="20"/>
      <c r="AY36" s="20"/>
      <c r="AZ36" s="20"/>
      <c r="BA36" s="20"/>
      <c r="BB36" s="20"/>
      <c r="BC36" s="43">
        <v>45565</v>
      </c>
    </row>
    <row r="37" spans="1:55" x14ac:dyDescent="0.35">
      <c r="A37" s="48">
        <v>805028530</v>
      </c>
      <c r="B37" s="49" t="s">
        <v>165</v>
      </c>
      <c r="C37" s="40" t="s">
        <v>113</v>
      </c>
      <c r="D37" s="40" t="s">
        <v>201</v>
      </c>
      <c r="E37" s="43">
        <v>43648</v>
      </c>
      <c r="F37" s="43">
        <v>43654</v>
      </c>
      <c r="G37" s="40">
        <v>2019</v>
      </c>
      <c r="I37" s="20">
        <v>64402</v>
      </c>
      <c r="K37" s="20">
        <v>64402</v>
      </c>
      <c r="M37" s="20">
        <f t="shared" si="2"/>
        <v>0</v>
      </c>
      <c r="N37" s="40" t="s">
        <v>146</v>
      </c>
      <c r="O37" s="40"/>
      <c r="P37" s="40" t="s">
        <v>338</v>
      </c>
      <c r="Q37" s="40" t="str">
        <f>VLOOKUP(D37,'[1]ESTADO DE CADA FACTURA'!$D:$P,13,0)</f>
        <v>Finalizada</v>
      </c>
      <c r="R37" s="40" t="s">
        <v>338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64402</v>
      </c>
      <c r="AG37" s="20">
        <v>64402</v>
      </c>
      <c r="AH37" s="20">
        <v>0</v>
      </c>
      <c r="AI37" s="20">
        <v>0</v>
      </c>
      <c r="AJ37" s="20">
        <v>0</v>
      </c>
      <c r="AK37" s="20">
        <v>0</v>
      </c>
      <c r="AL37" s="40"/>
      <c r="AM37" s="40"/>
      <c r="AN37" s="40"/>
      <c r="AO37" s="40"/>
      <c r="AP37" s="20">
        <v>64402</v>
      </c>
      <c r="AQ37" s="20">
        <v>64402</v>
      </c>
      <c r="AR37" s="50">
        <v>0</v>
      </c>
      <c r="AS37" s="40">
        <v>4800033725</v>
      </c>
      <c r="AT37" s="40" t="s">
        <v>349</v>
      </c>
      <c r="AU37" s="43">
        <v>43704</v>
      </c>
      <c r="AV37" s="20">
        <v>2987503</v>
      </c>
      <c r="AW37" s="20">
        <v>0</v>
      </c>
      <c r="AX37" s="20"/>
      <c r="AY37" s="20"/>
      <c r="AZ37" s="20"/>
      <c r="BA37" s="20"/>
      <c r="BB37" s="20"/>
      <c r="BC37" s="43">
        <v>45565</v>
      </c>
    </row>
    <row r="38" spans="1:55" x14ac:dyDescent="0.35">
      <c r="A38" s="48">
        <v>805028530</v>
      </c>
      <c r="B38" s="49" t="s">
        <v>165</v>
      </c>
      <c r="C38" s="40" t="s">
        <v>114</v>
      </c>
      <c r="D38" s="40" t="s">
        <v>202</v>
      </c>
      <c r="E38" s="43">
        <v>43654</v>
      </c>
      <c r="F38" s="43">
        <v>43686</v>
      </c>
      <c r="G38" s="40">
        <v>2019</v>
      </c>
      <c r="I38" s="20">
        <v>380934</v>
      </c>
      <c r="K38" s="20">
        <v>380934</v>
      </c>
      <c r="M38" s="20">
        <f t="shared" si="2"/>
        <v>0</v>
      </c>
      <c r="N38" s="40" t="s">
        <v>146</v>
      </c>
      <c r="O38" s="40"/>
      <c r="P38" s="40" t="s">
        <v>338</v>
      </c>
      <c r="Q38" s="40" t="str">
        <f>VLOOKUP(D38,'[1]ESTADO DE CADA FACTURA'!$D:$P,13,0)</f>
        <v>Finalizada</v>
      </c>
      <c r="R38" s="40" t="s">
        <v>338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380934</v>
      </c>
      <c r="AG38" s="20">
        <v>380934</v>
      </c>
      <c r="AH38" s="20">
        <v>0</v>
      </c>
      <c r="AI38" s="20">
        <v>0</v>
      </c>
      <c r="AJ38" s="20">
        <v>0</v>
      </c>
      <c r="AK38" s="20">
        <v>0</v>
      </c>
      <c r="AL38" s="40"/>
      <c r="AM38" s="40"/>
      <c r="AN38" s="40"/>
      <c r="AO38" s="40"/>
      <c r="AP38" s="20">
        <v>380934</v>
      </c>
      <c r="AQ38" s="20">
        <v>380934</v>
      </c>
      <c r="AR38" s="50">
        <v>0</v>
      </c>
      <c r="AS38" s="40">
        <v>4800036172</v>
      </c>
      <c r="AT38" s="40" t="s">
        <v>350</v>
      </c>
      <c r="AU38" s="43">
        <v>43860</v>
      </c>
      <c r="AV38" s="20">
        <v>3776672</v>
      </c>
      <c r="AW38" s="20">
        <v>0</v>
      </c>
      <c r="AX38" s="20"/>
      <c r="AY38" s="20"/>
      <c r="AZ38" s="20"/>
      <c r="BA38" s="20"/>
      <c r="BB38" s="20"/>
      <c r="BC38" s="43">
        <v>45565</v>
      </c>
    </row>
    <row r="39" spans="1:55" x14ac:dyDescent="0.35">
      <c r="A39" s="48">
        <v>805028530</v>
      </c>
      <c r="B39" s="49" t="s">
        <v>165</v>
      </c>
      <c r="C39" s="40" t="s">
        <v>115</v>
      </c>
      <c r="D39" s="40" t="s">
        <v>203</v>
      </c>
      <c r="E39" s="43">
        <v>43654</v>
      </c>
      <c r="F39" s="43">
        <v>43686</v>
      </c>
      <c r="G39" s="40">
        <v>2019</v>
      </c>
      <c r="I39" s="20">
        <v>61300</v>
      </c>
      <c r="K39" s="20">
        <v>61300</v>
      </c>
      <c r="M39" s="20">
        <f t="shared" si="2"/>
        <v>0</v>
      </c>
      <c r="N39" s="40" t="s">
        <v>146</v>
      </c>
      <c r="O39" s="40"/>
      <c r="P39" s="40" t="s">
        <v>338</v>
      </c>
      <c r="Q39" s="40" t="str">
        <f>VLOOKUP(D39,'[1]ESTADO DE CADA FACTURA'!$D:$P,13,0)</f>
        <v>Finalizada</v>
      </c>
      <c r="R39" s="40" t="s">
        <v>338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61300</v>
      </c>
      <c r="AG39" s="20">
        <v>61300</v>
      </c>
      <c r="AH39" s="20">
        <v>0</v>
      </c>
      <c r="AI39" s="20">
        <v>0</v>
      </c>
      <c r="AJ39" s="20">
        <v>0</v>
      </c>
      <c r="AK39" s="20">
        <v>0</v>
      </c>
      <c r="AL39" s="40"/>
      <c r="AM39" s="40"/>
      <c r="AN39" s="40"/>
      <c r="AO39" s="40"/>
      <c r="AP39" s="20">
        <v>61300</v>
      </c>
      <c r="AQ39" s="20">
        <v>61300</v>
      </c>
      <c r="AR39" s="50">
        <v>0</v>
      </c>
      <c r="AS39" s="40">
        <v>4800036172</v>
      </c>
      <c r="AT39" s="40" t="s">
        <v>350</v>
      </c>
      <c r="AU39" s="43">
        <v>43860</v>
      </c>
      <c r="AV39" s="20">
        <v>3776672</v>
      </c>
      <c r="AW39" s="20">
        <v>0</v>
      </c>
      <c r="AX39" s="20"/>
      <c r="AY39" s="20"/>
      <c r="AZ39" s="20"/>
      <c r="BA39" s="20"/>
      <c r="BB39" s="20"/>
      <c r="BC39" s="43">
        <v>45565</v>
      </c>
    </row>
    <row r="40" spans="1:55" x14ac:dyDescent="0.35">
      <c r="A40" s="48">
        <v>805028530</v>
      </c>
      <c r="B40" s="49" t="s">
        <v>165</v>
      </c>
      <c r="C40" s="40" t="s">
        <v>116</v>
      </c>
      <c r="D40" s="40" t="s">
        <v>204</v>
      </c>
      <c r="E40" s="43">
        <v>43668</v>
      </c>
      <c r="F40" s="43">
        <v>43686</v>
      </c>
      <c r="G40" s="40">
        <v>2019</v>
      </c>
      <c r="I40" s="20">
        <v>304009</v>
      </c>
      <c r="K40" s="20">
        <v>304009</v>
      </c>
      <c r="M40" s="20">
        <f t="shared" si="2"/>
        <v>0</v>
      </c>
      <c r="N40" s="40" t="s">
        <v>146</v>
      </c>
      <c r="O40" s="40"/>
      <c r="P40" s="40" t="s">
        <v>338</v>
      </c>
      <c r="Q40" s="40" t="str">
        <f>VLOOKUP(D40,'[1]ESTADO DE CADA FACTURA'!$D:$P,13,0)</f>
        <v>Finalizada</v>
      </c>
      <c r="R40" s="40" t="s">
        <v>338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304009</v>
      </c>
      <c r="AG40" s="20">
        <v>304009</v>
      </c>
      <c r="AH40" s="20">
        <v>0</v>
      </c>
      <c r="AI40" s="20">
        <v>0</v>
      </c>
      <c r="AJ40" s="20">
        <v>0</v>
      </c>
      <c r="AK40" s="20">
        <v>0</v>
      </c>
      <c r="AL40" s="40"/>
      <c r="AM40" s="40"/>
      <c r="AN40" s="40"/>
      <c r="AO40" s="40"/>
      <c r="AP40" s="20">
        <v>304009</v>
      </c>
      <c r="AQ40" s="20">
        <v>304009</v>
      </c>
      <c r="AR40" s="50">
        <v>0</v>
      </c>
      <c r="AS40" s="40">
        <v>4800036172</v>
      </c>
      <c r="AT40" s="40" t="s">
        <v>350</v>
      </c>
      <c r="AU40" s="43">
        <v>43860</v>
      </c>
      <c r="AV40" s="20">
        <v>3776672</v>
      </c>
      <c r="AW40" s="20">
        <v>0</v>
      </c>
      <c r="AX40" s="20"/>
      <c r="AY40" s="20"/>
      <c r="AZ40" s="20"/>
      <c r="BA40" s="20"/>
      <c r="BB40" s="20"/>
      <c r="BC40" s="43">
        <v>45565</v>
      </c>
    </row>
    <row r="41" spans="1:55" x14ac:dyDescent="0.35">
      <c r="A41" s="48">
        <v>805028530</v>
      </c>
      <c r="B41" s="49" t="s">
        <v>165</v>
      </c>
      <c r="C41" s="40" t="s">
        <v>122</v>
      </c>
      <c r="D41" s="40" t="s">
        <v>205</v>
      </c>
      <c r="E41" s="43">
        <v>43680</v>
      </c>
      <c r="F41" s="43">
        <v>43718</v>
      </c>
      <c r="G41" s="40">
        <v>2019</v>
      </c>
      <c r="I41" s="20">
        <v>51300</v>
      </c>
      <c r="K41" s="20">
        <v>51300</v>
      </c>
      <c r="M41" s="20">
        <f t="shared" si="2"/>
        <v>0</v>
      </c>
      <c r="N41" s="40" t="s">
        <v>146</v>
      </c>
      <c r="O41" s="40"/>
      <c r="P41" s="40" t="s">
        <v>338</v>
      </c>
      <c r="Q41" s="40" t="str">
        <f>VLOOKUP(D41,'[1]ESTADO DE CADA FACTURA'!$D:$P,13,0)</f>
        <v>Finalizada</v>
      </c>
      <c r="R41" s="40" t="s">
        <v>338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51300</v>
      </c>
      <c r="AG41" s="20">
        <v>51300</v>
      </c>
      <c r="AH41" s="20">
        <v>0</v>
      </c>
      <c r="AI41" s="20">
        <v>0</v>
      </c>
      <c r="AJ41" s="20">
        <v>0</v>
      </c>
      <c r="AK41" s="20">
        <v>0</v>
      </c>
      <c r="AL41" s="40"/>
      <c r="AM41" s="40"/>
      <c r="AN41" s="40"/>
      <c r="AO41" s="40"/>
      <c r="AP41" s="20">
        <v>51300</v>
      </c>
      <c r="AQ41" s="20">
        <v>51300</v>
      </c>
      <c r="AR41" s="50">
        <v>0</v>
      </c>
      <c r="AS41" s="40">
        <v>4800036172</v>
      </c>
      <c r="AT41" s="40" t="s">
        <v>350</v>
      </c>
      <c r="AU41" s="43">
        <v>43860</v>
      </c>
      <c r="AV41" s="20">
        <v>3776672</v>
      </c>
      <c r="AW41" s="20">
        <v>0</v>
      </c>
      <c r="AX41" s="20"/>
      <c r="AY41" s="20"/>
      <c r="AZ41" s="20"/>
      <c r="BA41" s="20"/>
      <c r="BB41" s="20"/>
      <c r="BC41" s="43">
        <v>45565</v>
      </c>
    </row>
    <row r="42" spans="1:55" x14ac:dyDescent="0.35">
      <c r="A42" s="48">
        <v>805028530</v>
      </c>
      <c r="B42" s="49" t="s">
        <v>165</v>
      </c>
      <c r="C42" s="40" t="s">
        <v>123</v>
      </c>
      <c r="D42" s="40" t="s">
        <v>206</v>
      </c>
      <c r="E42" s="43">
        <v>43681</v>
      </c>
      <c r="F42" s="43">
        <v>43718</v>
      </c>
      <c r="G42" s="40">
        <v>2019</v>
      </c>
      <c r="I42" s="20">
        <v>285902</v>
      </c>
      <c r="K42" s="20">
        <v>285902</v>
      </c>
      <c r="M42" s="20">
        <f t="shared" si="2"/>
        <v>0</v>
      </c>
      <c r="N42" s="40" t="s">
        <v>146</v>
      </c>
      <c r="O42" s="40"/>
      <c r="P42" s="40" t="s">
        <v>338</v>
      </c>
      <c r="Q42" s="40" t="str">
        <f>VLOOKUP(D42,'[1]ESTADO DE CADA FACTURA'!$D:$P,13,0)</f>
        <v>Finalizada</v>
      </c>
      <c r="R42" s="40" t="s">
        <v>338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285902</v>
      </c>
      <c r="AG42" s="20">
        <v>285902</v>
      </c>
      <c r="AH42" s="20">
        <v>0</v>
      </c>
      <c r="AI42" s="20">
        <v>0</v>
      </c>
      <c r="AJ42" s="20">
        <v>0</v>
      </c>
      <c r="AK42" s="20">
        <v>0</v>
      </c>
      <c r="AL42" s="40"/>
      <c r="AM42" s="40"/>
      <c r="AN42" s="40"/>
      <c r="AO42" s="40"/>
      <c r="AP42" s="20">
        <v>285902</v>
      </c>
      <c r="AQ42" s="20">
        <v>285902</v>
      </c>
      <c r="AR42" s="50">
        <v>0</v>
      </c>
      <c r="AS42" s="40">
        <v>4800036172</v>
      </c>
      <c r="AT42" s="40" t="s">
        <v>350</v>
      </c>
      <c r="AU42" s="43">
        <v>43860</v>
      </c>
      <c r="AV42" s="20">
        <v>3776672</v>
      </c>
      <c r="AW42" s="20">
        <v>0</v>
      </c>
      <c r="AX42" s="20"/>
      <c r="AY42" s="20"/>
      <c r="AZ42" s="20"/>
      <c r="BA42" s="20"/>
      <c r="BB42" s="20"/>
      <c r="BC42" s="43">
        <v>45565</v>
      </c>
    </row>
    <row r="43" spans="1:55" x14ac:dyDescent="0.35">
      <c r="A43" s="48">
        <v>805028530</v>
      </c>
      <c r="B43" s="49" t="s">
        <v>165</v>
      </c>
      <c r="C43" s="40" t="s">
        <v>124</v>
      </c>
      <c r="D43" s="40" t="s">
        <v>207</v>
      </c>
      <c r="E43" s="43">
        <v>43686</v>
      </c>
      <c r="F43" s="43">
        <v>43718</v>
      </c>
      <c r="G43" s="40">
        <v>2019</v>
      </c>
      <c r="I43" s="20">
        <v>120914</v>
      </c>
      <c r="K43" s="20">
        <v>120914</v>
      </c>
      <c r="M43" s="20">
        <f t="shared" si="2"/>
        <v>0</v>
      </c>
      <c r="N43" s="40" t="s">
        <v>146</v>
      </c>
      <c r="O43" s="40"/>
      <c r="P43" s="40" t="s">
        <v>338</v>
      </c>
      <c r="Q43" s="40" t="str">
        <f>VLOOKUP(D43,'[1]ESTADO DE CADA FACTURA'!$D:$P,13,0)</f>
        <v>Finalizada</v>
      </c>
      <c r="R43" s="40" t="s">
        <v>338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120914</v>
      </c>
      <c r="AG43" s="20">
        <v>120914</v>
      </c>
      <c r="AH43" s="20">
        <v>0</v>
      </c>
      <c r="AI43" s="20">
        <v>0</v>
      </c>
      <c r="AJ43" s="20">
        <v>0</v>
      </c>
      <c r="AK43" s="20">
        <v>0</v>
      </c>
      <c r="AL43" s="40"/>
      <c r="AM43" s="40"/>
      <c r="AN43" s="40"/>
      <c r="AO43" s="40"/>
      <c r="AP43" s="20">
        <v>120914</v>
      </c>
      <c r="AQ43" s="20">
        <v>120914</v>
      </c>
      <c r="AR43" s="50">
        <v>0</v>
      </c>
      <c r="AS43" s="40">
        <v>4800036172</v>
      </c>
      <c r="AT43" s="40" t="s">
        <v>350</v>
      </c>
      <c r="AU43" s="43">
        <v>43860</v>
      </c>
      <c r="AV43" s="20">
        <v>3776672</v>
      </c>
      <c r="AW43" s="20">
        <v>0</v>
      </c>
      <c r="AX43" s="20"/>
      <c r="AY43" s="20"/>
      <c r="AZ43" s="20"/>
      <c r="BA43" s="20"/>
      <c r="BB43" s="20"/>
      <c r="BC43" s="43">
        <v>45565</v>
      </c>
    </row>
    <row r="44" spans="1:55" x14ac:dyDescent="0.35">
      <c r="A44" s="48">
        <v>805028530</v>
      </c>
      <c r="B44" s="49" t="s">
        <v>165</v>
      </c>
      <c r="C44" s="40" t="s">
        <v>125</v>
      </c>
      <c r="D44" s="40" t="s">
        <v>208</v>
      </c>
      <c r="E44" s="43">
        <v>43694</v>
      </c>
      <c r="F44" s="43">
        <v>43718</v>
      </c>
      <c r="G44" s="40">
        <v>2019</v>
      </c>
      <c r="I44" s="20">
        <v>349176</v>
      </c>
      <c r="K44" s="20">
        <v>349176</v>
      </c>
      <c r="M44" s="20">
        <f t="shared" si="2"/>
        <v>0</v>
      </c>
      <c r="N44" s="40" t="s">
        <v>146</v>
      </c>
      <c r="O44" s="40"/>
      <c r="P44" s="40" t="s">
        <v>338</v>
      </c>
      <c r="Q44" s="40" t="str">
        <f>VLOOKUP(D44,'[1]ESTADO DE CADA FACTURA'!$D:$P,13,0)</f>
        <v>Finalizada</v>
      </c>
      <c r="R44" s="40" t="s">
        <v>338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349176</v>
      </c>
      <c r="AG44" s="20">
        <v>349176</v>
      </c>
      <c r="AH44" s="20">
        <v>0</v>
      </c>
      <c r="AI44" s="20">
        <v>0</v>
      </c>
      <c r="AJ44" s="20">
        <v>0</v>
      </c>
      <c r="AK44" s="20">
        <v>0</v>
      </c>
      <c r="AL44" s="40"/>
      <c r="AM44" s="40"/>
      <c r="AN44" s="40"/>
      <c r="AO44" s="40"/>
      <c r="AP44" s="20">
        <v>349176</v>
      </c>
      <c r="AQ44" s="20">
        <v>349176</v>
      </c>
      <c r="AR44" s="50">
        <v>0</v>
      </c>
      <c r="AS44" s="40">
        <v>4800036172</v>
      </c>
      <c r="AT44" s="40" t="s">
        <v>350</v>
      </c>
      <c r="AU44" s="43">
        <v>43860</v>
      </c>
      <c r="AV44" s="20">
        <v>3776672</v>
      </c>
      <c r="AW44" s="20">
        <v>0</v>
      </c>
      <c r="AX44" s="20"/>
      <c r="AY44" s="20"/>
      <c r="AZ44" s="20"/>
      <c r="BA44" s="20"/>
      <c r="BB44" s="20"/>
      <c r="BC44" s="43">
        <v>45565</v>
      </c>
    </row>
    <row r="45" spans="1:55" x14ac:dyDescent="0.35">
      <c r="A45" s="48">
        <v>805028530</v>
      </c>
      <c r="B45" s="49" t="s">
        <v>165</v>
      </c>
      <c r="C45" s="40" t="s">
        <v>126</v>
      </c>
      <c r="D45" s="40" t="s">
        <v>209</v>
      </c>
      <c r="E45" s="43">
        <v>43695</v>
      </c>
      <c r="F45" s="43">
        <v>43718</v>
      </c>
      <c r="G45" s="40">
        <v>2019</v>
      </c>
      <c r="I45" s="20">
        <v>82059</v>
      </c>
      <c r="K45" s="20">
        <v>82059</v>
      </c>
      <c r="M45" s="20">
        <f t="shared" si="2"/>
        <v>0</v>
      </c>
      <c r="N45" s="40" t="s">
        <v>146</v>
      </c>
      <c r="O45" s="40"/>
      <c r="P45" s="40" t="s">
        <v>338</v>
      </c>
      <c r="Q45" s="40" t="str">
        <f>VLOOKUP(D45,'[1]ESTADO DE CADA FACTURA'!$D:$P,13,0)</f>
        <v>Finalizada</v>
      </c>
      <c r="R45" s="40" t="s">
        <v>338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82059</v>
      </c>
      <c r="AG45" s="20">
        <v>82059</v>
      </c>
      <c r="AH45" s="20">
        <v>0</v>
      </c>
      <c r="AI45" s="20">
        <v>0</v>
      </c>
      <c r="AJ45" s="20">
        <v>0</v>
      </c>
      <c r="AK45" s="20">
        <v>0</v>
      </c>
      <c r="AL45" s="40"/>
      <c r="AM45" s="40"/>
      <c r="AN45" s="40"/>
      <c r="AO45" s="40"/>
      <c r="AP45" s="20">
        <v>82059</v>
      </c>
      <c r="AQ45" s="20">
        <v>82059</v>
      </c>
      <c r="AR45" s="50">
        <v>0</v>
      </c>
      <c r="AS45" s="40">
        <v>4800036172</v>
      </c>
      <c r="AT45" s="40" t="s">
        <v>350</v>
      </c>
      <c r="AU45" s="43">
        <v>43860</v>
      </c>
      <c r="AV45" s="20">
        <v>3776672</v>
      </c>
      <c r="AW45" s="20">
        <v>0</v>
      </c>
      <c r="AX45" s="20"/>
      <c r="AY45" s="20"/>
      <c r="AZ45" s="20"/>
      <c r="BA45" s="20"/>
      <c r="BB45" s="20"/>
      <c r="BC45" s="43">
        <v>45565</v>
      </c>
    </row>
    <row r="46" spans="1:55" x14ac:dyDescent="0.35">
      <c r="A46" s="48">
        <v>805028530</v>
      </c>
      <c r="B46" s="49" t="s">
        <v>165</v>
      </c>
      <c r="C46" s="40" t="s">
        <v>16</v>
      </c>
      <c r="D46" s="40" t="s">
        <v>210</v>
      </c>
      <c r="E46" s="43">
        <v>43750</v>
      </c>
      <c r="F46" s="43">
        <v>43812</v>
      </c>
      <c r="G46" s="40">
        <v>2019</v>
      </c>
      <c r="I46" s="20">
        <v>283036</v>
      </c>
      <c r="K46" s="20">
        <v>283036</v>
      </c>
      <c r="M46" s="20">
        <f t="shared" si="2"/>
        <v>0</v>
      </c>
      <c r="N46" s="40" t="s">
        <v>146</v>
      </c>
      <c r="O46" s="40"/>
      <c r="P46" s="40" t="s">
        <v>338</v>
      </c>
      <c r="Q46" s="40" t="str">
        <f>VLOOKUP(D46,'[1]ESTADO DE CADA FACTURA'!$D:$P,13,0)</f>
        <v>Finalizada</v>
      </c>
      <c r="R46" s="40" t="s">
        <v>338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283036</v>
      </c>
      <c r="AG46" s="20">
        <v>283036</v>
      </c>
      <c r="AH46" s="20">
        <v>0</v>
      </c>
      <c r="AI46" s="20">
        <v>0</v>
      </c>
      <c r="AJ46" s="20">
        <v>0</v>
      </c>
      <c r="AK46" s="20">
        <v>0</v>
      </c>
      <c r="AL46" s="40"/>
      <c r="AM46" s="40"/>
      <c r="AN46" s="40"/>
      <c r="AO46" s="40"/>
      <c r="AP46" s="20">
        <v>283036</v>
      </c>
      <c r="AQ46" s="20">
        <v>283036</v>
      </c>
      <c r="AR46" s="50">
        <v>0</v>
      </c>
      <c r="AS46" s="40">
        <v>4800036172</v>
      </c>
      <c r="AT46" s="40" t="s">
        <v>350</v>
      </c>
      <c r="AU46" s="43">
        <v>43860</v>
      </c>
      <c r="AV46" s="20">
        <v>3776672</v>
      </c>
      <c r="AW46" s="20">
        <v>0</v>
      </c>
      <c r="AX46" s="20"/>
      <c r="AY46" s="20"/>
      <c r="AZ46" s="20"/>
      <c r="BA46" s="20"/>
      <c r="BB46" s="20"/>
      <c r="BC46" s="43">
        <v>45565</v>
      </c>
    </row>
    <row r="47" spans="1:55" x14ac:dyDescent="0.35">
      <c r="A47" s="48">
        <v>805028530</v>
      </c>
      <c r="B47" s="49" t="s">
        <v>165</v>
      </c>
      <c r="C47" s="40" t="s">
        <v>17</v>
      </c>
      <c r="D47" s="40" t="s">
        <v>211</v>
      </c>
      <c r="E47" s="43">
        <v>43796</v>
      </c>
      <c r="F47" s="43">
        <v>43812</v>
      </c>
      <c r="G47" s="40">
        <v>2019</v>
      </c>
      <c r="I47" s="20">
        <v>110800</v>
      </c>
      <c r="K47" s="20">
        <v>110800</v>
      </c>
      <c r="M47" s="20">
        <f t="shared" si="2"/>
        <v>0</v>
      </c>
      <c r="N47" s="40" t="s">
        <v>146</v>
      </c>
      <c r="O47" s="40"/>
      <c r="P47" s="40" t="s">
        <v>338</v>
      </c>
      <c r="Q47" s="40" t="str">
        <f>VLOOKUP(D47,'[1]ESTADO DE CADA FACTURA'!$D:$P,13,0)</f>
        <v>Finalizada</v>
      </c>
      <c r="R47" s="40" t="s">
        <v>338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110800</v>
      </c>
      <c r="AG47" s="20">
        <v>110800</v>
      </c>
      <c r="AH47" s="20">
        <v>0</v>
      </c>
      <c r="AI47" s="20">
        <v>0</v>
      </c>
      <c r="AJ47" s="20">
        <v>0</v>
      </c>
      <c r="AK47" s="20">
        <v>0</v>
      </c>
      <c r="AL47" s="40"/>
      <c r="AM47" s="40"/>
      <c r="AN47" s="40"/>
      <c r="AO47" s="40"/>
      <c r="AP47" s="20">
        <v>110800</v>
      </c>
      <c r="AQ47" s="20">
        <v>110800</v>
      </c>
      <c r="AR47" s="50">
        <v>0</v>
      </c>
      <c r="AS47" s="40">
        <v>4800036172</v>
      </c>
      <c r="AT47" s="40" t="s">
        <v>350</v>
      </c>
      <c r="AU47" s="43">
        <v>43860</v>
      </c>
      <c r="AV47" s="20">
        <v>3776672</v>
      </c>
      <c r="AW47" s="20">
        <v>0</v>
      </c>
      <c r="AX47" s="20"/>
      <c r="AY47" s="20"/>
      <c r="AZ47" s="20"/>
      <c r="BA47" s="20"/>
      <c r="BB47" s="20"/>
      <c r="BC47" s="43">
        <v>45565</v>
      </c>
    </row>
    <row r="48" spans="1:55" x14ac:dyDescent="0.35">
      <c r="A48" s="48">
        <v>805028530</v>
      </c>
      <c r="B48" s="49" t="s">
        <v>165</v>
      </c>
      <c r="C48" s="40" t="s">
        <v>18</v>
      </c>
      <c r="D48" s="40" t="s">
        <v>212</v>
      </c>
      <c r="E48" s="43">
        <v>43800</v>
      </c>
      <c r="F48" s="43">
        <v>43812</v>
      </c>
      <c r="G48" s="40">
        <v>2019</v>
      </c>
      <c r="I48" s="20">
        <v>217547</v>
      </c>
      <c r="K48" s="20">
        <v>217547</v>
      </c>
      <c r="M48" s="20">
        <f t="shared" si="2"/>
        <v>0</v>
      </c>
      <c r="N48" s="40" t="s">
        <v>146</v>
      </c>
      <c r="O48" s="40"/>
      <c r="P48" s="40" t="s">
        <v>338</v>
      </c>
      <c r="Q48" s="40" t="str">
        <f>VLOOKUP(D48,'[1]ESTADO DE CADA FACTURA'!$D:$P,13,0)</f>
        <v>Finalizada</v>
      </c>
      <c r="R48" s="40" t="s">
        <v>338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217547</v>
      </c>
      <c r="AG48" s="20">
        <v>217547</v>
      </c>
      <c r="AH48" s="20">
        <v>0</v>
      </c>
      <c r="AI48" s="20">
        <v>0</v>
      </c>
      <c r="AJ48" s="20">
        <v>0</v>
      </c>
      <c r="AK48" s="20">
        <v>0</v>
      </c>
      <c r="AL48" s="40"/>
      <c r="AM48" s="40"/>
      <c r="AN48" s="40"/>
      <c r="AO48" s="40"/>
      <c r="AP48" s="20">
        <v>217547</v>
      </c>
      <c r="AQ48" s="20">
        <v>217547</v>
      </c>
      <c r="AR48" s="50">
        <v>0</v>
      </c>
      <c r="AS48" s="40">
        <v>4800036172</v>
      </c>
      <c r="AT48" s="40" t="s">
        <v>350</v>
      </c>
      <c r="AU48" s="43">
        <v>43860</v>
      </c>
      <c r="AV48" s="20">
        <v>3776672</v>
      </c>
      <c r="AW48" s="20">
        <v>0</v>
      </c>
      <c r="AX48" s="20"/>
      <c r="AY48" s="20"/>
      <c r="AZ48" s="20"/>
      <c r="BA48" s="20"/>
      <c r="BB48" s="20"/>
      <c r="BC48" s="43">
        <v>45565</v>
      </c>
    </row>
    <row r="49" spans="1:55" x14ac:dyDescent="0.35">
      <c r="A49" s="48">
        <v>805028530</v>
      </c>
      <c r="B49" s="49" t="s">
        <v>165</v>
      </c>
      <c r="C49" s="40" t="s">
        <v>21</v>
      </c>
      <c r="D49" s="40" t="s">
        <v>213</v>
      </c>
      <c r="E49" s="43">
        <v>43804</v>
      </c>
      <c r="F49" s="43">
        <v>43894</v>
      </c>
      <c r="G49" s="40">
        <v>2019</v>
      </c>
      <c r="I49" s="20">
        <v>55050</v>
      </c>
      <c r="K49" s="20">
        <v>55050</v>
      </c>
      <c r="M49" s="20">
        <f t="shared" si="2"/>
        <v>0</v>
      </c>
      <c r="N49" s="40" t="s">
        <v>146</v>
      </c>
      <c r="O49" s="40"/>
      <c r="P49" s="40" t="s">
        <v>338</v>
      </c>
      <c r="Q49" s="40" t="str">
        <f>VLOOKUP(D49,'[1]ESTADO DE CADA FACTURA'!$D:$P,13,0)</f>
        <v>Finalizada</v>
      </c>
      <c r="R49" s="40" t="s">
        <v>338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55050</v>
      </c>
      <c r="AG49" s="20">
        <v>55050</v>
      </c>
      <c r="AH49" s="20">
        <v>0</v>
      </c>
      <c r="AI49" s="20">
        <v>0</v>
      </c>
      <c r="AJ49" s="20">
        <v>0</v>
      </c>
      <c r="AK49" s="20">
        <v>0</v>
      </c>
      <c r="AL49" s="40"/>
      <c r="AM49" s="40"/>
      <c r="AN49" s="40"/>
      <c r="AO49" s="40"/>
      <c r="AP49" s="20">
        <v>55050</v>
      </c>
      <c r="AQ49" s="20">
        <v>55050</v>
      </c>
      <c r="AR49" s="20">
        <v>0</v>
      </c>
      <c r="AS49" s="40">
        <v>4800037630</v>
      </c>
      <c r="AT49" s="40" t="s">
        <v>351</v>
      </c>
      <c r="AU49" s="43">
        <v>43949</v>
      </c>
      <c r="AV49" s="20">
        <v>1595134</v>
      </c>
      <c r="AW49" s="20">
        <v>0</v>
      </c>
      <c r="AX49" s="20"/>
      <c r="AY49" s="20"/>
      <c r="AZ49" s="20"/>
      <c r="BA49" s="20"/>
      <c r="BB49" s="20"/>
      <c r="BC49" s="43">
        <v>45565</v>
      </c>
    </row>
    <row r="50" spans="1:55" x14ac:dyDescent="0.35">
      <c r="A50" s="48">
        <v>805028530</v>
      </c>
      <c r="B50" s="49" t="s">
        <v>165</v>
      </c>
      <c r="C50" s="40" t="s">
        <v>19</v>
      </c>
      <c r="D50" s="40" t="s">
        <v>214</v>
      </c>
      <c r="E50" s="43">
        <v>43805</v>
      </c>
      <c r="F50" s="43">
        <v>43817</v>
      </c>
      <c r="G50" s="40">
        <v>2019</v>
      </c>
      <c r="I50" s="20">
        <v>763195</v>
      </c>
      <c r="K50" s="20">
        <v>763195</v>
      </c>
      <c r="M50" s="20">
        <f t="shared" si="2"/>
        <v>0</v>
      </c>
      <c r="N50" s="40" t="s">
        <v>146</v>
      </c>
      <c r="O50" s="40"/>
      <c r="P50" s="40" t="s">
        <v>338</v>
      </c>
      <c r="Q50" s="40" t="str">
        <f>VLOOKUP(D50,'[1]ESTADO DE CADA FACTURA'!$D:$P,13,0)</f>
        <v>Finalizada</v>
      </c>
      <c r="R50" s="40" t="s">
        <v>338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763195</v>
      </c>
      <c r="AG50" s="20">
        <v>763195</v>
      </c>
      <c r="AH50" s="20">
        <v>0</v>
      </c>
      <c r="AI50" s="20">
        <v>0</v>
      </c>
      <c r="AJ50" s="20">
        <v>0</v>
      </c>
      <c r="AK50" s="20">
        <v>0</v>
      </c>
      <c r="AL50" s="40"/>
      <c r="AM50" s="40"/>
      <c r="AN50" s="40"/>
      <c r="AO50" s="40"/>
      <c r="AP50" s="20">
        <v>763195</v>
      </c>
      <c r="AQ50" s="20">
        <v>763195</v>
      </c>
      <c r="AR50" s="50">
        <v>0</v>
      </c>
      <c r="AS50" s="40">
        <v>4800036172</v>
      </c>
      <c r="AT50" s="40" t="s">
        <v>350</v>
      </c>
      <c r="AU50" s="43">
        <v>43860</v>
      </c>
      <c r="AV50" s="20">
        <v>3776672</v>
      </c>
      <c r="AW50" s="20">
        <v>0</v>
      </c>
      <c r="AX50" s="20"/>
      <c r="AY50" s="20"/>
      <c r="AZ50" s="20"/>
      <c r="BA50" s="20"/>
      <c r="BB50" s="20"/>
      <c r="BC50" s="43">
        <v>45565</v>
      </c>
    </row>
    <row r="51" spans="1:55" x14ac:dyDescent="0.35">
      <c r="A51" s="48">
        <v>805028530</v>
      </c>
      <c r="B51" s="49" t="s">
        <v>165</v>
      </c>
      <c r="C51" s="40" t="s">
        <v>20</v>
      </c>
      <c r="D51" s="40" t="s">
        <v>215</v>
      </c>
      <c r="E51" s="43">
        <v>43811</v>
      </c>
      <c r="F51" s="43">
        <v>43817</v>
      </c>
      <c r="G51" s="40">
        <v>2019</v>
      </c>
      <c r="I51" s="20">
        <v>766500</v>
      </c>
      <c r="K51" s="20">
        <v>766500</v>
      </c>
      <c r="M51" s="20">
        <f t="shared" si="2"/>
        <v>0</v>
      </c>
      <c r="N51" s="40" t="s">
        <v>146</v>
      </c>
      <c r="O51" s="40"/>
      <c r="P51" s="40" t="s">
        <v>338</v>
      </c>
      <c r="Q51" s="40" t="str">
        <f>VLOOKUP(D51,'[1]ESTADO DE CADA FACTURA'!$D:$P,13,0)</f>
        <v>Finalizada</v>
      </c>
      <c r="R51" s="40" t="s">
        <v>338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766500</v>
      </c>
      <c r="AG51" s="20">
        <v>766500</v>
      </c>
      <c r="AH51" s="20">
        <v>0</v>
      </c>
      <c r="AI51" s="20">
        <v>0</v>
      </c>
      <c r="AJ51" s="20">
        <v>0</v>
      </c>
      <c r="AK51" s="20">
        <v>0</v>
      </c>
      <c r="AL51" s="40"/>
      <c r="AM51" s="40"/>
      <c r="AN51" s="40"/>
      <c r="AO51" s="40"/>
      <c r="AP51" s="20">
        <v>766500</v>
      </c>
      <c r="AQ51" s="20">
        <v>766500</v>
      </c>
      <c r="AR51" s="50">
        <v>0</v>
      </c>
      <c r="AS51" s="40">
        <v>4800036172</v>
      </c>
      <c r="AT51" s="40" t="s">
        <v>350</v>
      </c>
      <c r="AU51" s="43">
        <v>43860</v>
      </c>
      <c r="AV51" s="20">
        <v>3776672</v>
      </c>
      <c r="AW51" s="20">
        <v>0</v>
      </c>
      <c r="AX51" s="20"/>
      <c r="AY51" s="20"/>
      <c r="AZ51" s="20"/>
      <c r="BA51" s="20"/>
      <c r="BB51" s="20"/>
      <c r="BC51" s="43">
        <v>45565</v>
      </c>
    </row>
    <row r="52" spans="1:55" x14ac:dyDescent="0.35">
      <c r="A52" s="48">
        <v>805028530</v>
      </c>
      <c r="B52" s="49" t="s">
        <v>165</v>
      </c>
      <c r="C52" s="40" t="s">
        <v>131</v>
      </c>
      <c r="D52" s="40" t="s">
        <v>216</v>
      </c>
      <c r="E52" s="43">
        <v>43816</v>
      </c>
      <c r="F52" s="43">
        <v>44489</v>
      </c>
      <c r="G52" s="40">
        <v>2019</v>
      </c>
      <c r="I52" s="20">
        <v>70012</v>
      </c>
      <c r="L52" s="20">
        <v>70012</v>
      </c>
      <c r="M52" s="20">
        <f t="shared" si="2"/>
        <v>0</v>
      </c>
      <c r="N52" s="40" t="s">
        <v>141</v>
      </c>
      <c r="O52" s="40"/>
      <c r="P52" s="40" t="s">
        <v>339</v>
      </c>
      <c r="Q52" s="40" t="s">
        <v>359</v>
      </c>
      <c r="R52" s="40" t="s">
        <v>339</v>
      </c>
      <c r="S52" s="20"/>
      <c r="T52" s="40"/>
      <c r="U52" s="40"/>
      <c r="V52" s="40"/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0</v>
      </c>
      <c r="AE52" s="45">
        <v>0</v>
      </c>
      <c r="AF52" s="20">
        <v>70012</v>
      </c>
      <c r="AG52" s="20">
        <v>70012</v>
      </c>
      <c r="AH52" s="20">
        <v>70012</v>
      </c>
      <c r="AI52" s="20">
        <v>0</v>
      </c>
      <c r="AJ52" s="20">
        <v>0</v>
      </c>
      <c r="AK52" s="20">
        <v>0</v>
      </c>
      <c r="AL52" s="40"/>
      <c r="AM52" s="40"/>
      <c r="AN52" s="40"/>
      <c r="AO52" s="40"/>
      <c r="AP52" s="20">
        <v>0</v>
      </c>
      <c r="AQ52" s="20"/>
      <c r="AR52" s="40"/>
      <c r="AS52" s="40"/>
      <c r="AT52" s="40"/>
      <c r="AU52" s="40"/>
      <c r="AV52" s="40"/>
      <c r="AW52" s="20">
        <v>0</v>
      </c>
      <c r="AX52" s="40"/>
      <c r="AY52" s="40"/>
      <c r="AZ52" s="40"/>
      <c r="BA52" s="40"/>
      <c r="BB52" s="40"/>
      <c r="BC52" s="43">
        <v>45565</v>
      </c>
    </row>
    <row r="53" spans="1:55" x14ac:dyDescent="0.35">
      <c r="A53" s="48">
        <v>805028530</v>
      </c>
      <c r="B53" s="49" t="s">
        <v>165</v>
      </c>
      <c r="C53" s="40" t="s">
        <v>22</v>
      </c>
      <c r="D53" s="40" t="s">
        <v>217</v>
      </c>
      <c r="E53" s="43">
        <v>43819</v>
      </c>
      <c r="F53" s="43">
        <v>43894</v>
      </c>
      <c r="G53" s="40">
        <v>2019</v>
      </c>
      <c r="I53" s="20">
        <v>81129</v>
      </c>
      <c r="K53" s="20">
        <v>81129</v>
      </c>
      <c r="M53" s="20">
        <f t="shared" si="2"/>
        <v>0</v>
      </c>
      <c r="N53" s="40" t="s">
        <v>146</v>
      </c>
      <c r="O53" s="40"/>
      <c r="P53" s="40" t="s">
        <v>338</v>
      </c>
      <c r="Q53" s="40" t="str">
        <f>VLOOKUP(D53,'[1]ESTADO DE CADA FACTURA'!$D:$P,13,0)</f>
        <v>Finalizada</v>
      </c>
      <c r="R53" s="40" t="s">
        <v>338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81129</v>
      </c>
      <c r="AG53" s="20">
        <v>81129</v>
      </c>
      <c r="AH53" s="20">
        <v>0</v>
      </c>
      <c r="AI53" s="20">
        <v>0</v>
      </c>
      <c r="AJ53" s="20">
        <v>0</v>
      </c>
      <c r="AK53" s="20">
        <v>0</v>
      </c>
      <c r="AL53" s="40"/>
      <c r="AM53" s="40"/>
      <c r="AN53" s="40"/>
      <c r="AO53" s="40"/>
      <c r="AP53" s="20">
        <v>81129</v>
      </c>
      <c r="AQ53" s="20">
        <v>81129</v>
      </c>
      <c r="AR53" s="20">
        <v>0</v>
      </c>
      <c r="AS53" s="40">
        <v>4800037630</v>
      </c>
      <c r="AT53" s="40" t="s">
        <v>351</v>
      </c>
      <c r="AU53" s="43">
        <v>43949</v>
      </c>
      <c r="AV53" s="20">
        <v>1595134</v>
      </c>
      <c r="AW53" s="20">
        <v>0</v>
      </c>
      <c r="AX53" s="20"/>
      <c r="AY53" s="20"/>
      <c r="AZ53" s="20"/>
      <c r="BA53" s="20"/>
      <c r="BB53" s="20"/>
      <c r="BC53" s="43">
        <v>45565</v>
      </c>
    </row>
    <row r="54" spans="1:55" x14ac:dyDescent="0.35">
      <c r="A54" s="48">
        <v>805028530</v>
      </c>
      <c r="B54" s="49" t="s">
        <v>165</v>
      </c>
      <c r="C54" s="40" t="s">
        <v>23</v>
      </c>
      <c r="D54" s="40" t="s">
        <v>218</v>
      </c>
      <c r="E54" s="43">
        <v>43819</v>
      </c>
      <c r="F54" s="43">
        <v>43894</v>
      </c>
      <c r="G54" s="40">
        <v>2019</v>
      </c>
      <c r="I54" s="20">
        <v>578490</v>
      </c>
      <c r="K54" s="20">
        <v>578490</v>
      </c>
      <c r="M54" s="20">
        <f t="shared" si="2"/>
        <v>0</v>
      </c>
      <c r="N54" s="40" t="s">
        <v>146</v>
      </c>
      <c r="O54" s="40"/>
      <c r="P54" s="40" t="s">
        <v>338</v>
      </c>
      <c r="Q54" s="40" t="str">
        <f>VLOOKUP(D54,'[1]ESTADO DE CADA FACTURA'!$D:$P,13,0)</f>
        <v>Finalizada</v>
      </c>
      <c r="R54" s="40" t="s">
        <v>338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578490</v>
      </c>
      <c r="AG54" s="20">
        <v>578490</v>
      </c>
      <c r="AH54" s="20">
        <v>0</v>
      </c>
      <c r="AI54" s="20">
        <v>0</v>
      </c>
      <c r="AJ54" s="20">
        <v>0</v>
      </c>
      <c r="AK54" s="20">
        <v>0</v>
      </c>
      <c r="AL54" s="40"/>
      <c r="AM54" s="40"/>
      <c r="AN54" s="40"/>
      <c r="AO54" s="40"/>
      <c r="AP54" s="20">
        <v>578490</v>
      </c>
      <c r="AQ54" s="20">
        <v>578490</v>
      </c>
      <c r="AR54" s="20">
        <v>0</v>
      </c>
      <c r="AS54" s="40">
        <v>4800037630</v>
      </c>
      <c r="AT54" s="40" t="s">
        <v>351</v>
      </c>
      <c r="AU54" s="43">
        <v>43949</v>
      </c>
      <c r="AV54" s="20">
        <v>1595134</v>
      </c>
      <c r="AW54" s="20">
        <v>0</v>
      </c>
      <c r="AX54" s="20"/>
      <c r="AY54" s="20"/>
      <c r="AZ54" s="20"/>
      <c r="BA54" s="20"/>
      <c r="BB54" s="20"/>
      <c r="BC54" s="43">
        <v>45565</v>
      </c>
    </row>
    <row r="55" spans="1:55" x14ac:dyDescent="0.35">
      <c r="A55" s="48">
        <v>805028530</v>
      </c>
      <c r="B55" s="49" t="s">
        <v>165</v>
      </c>
      <c r="C55" s="40" t="s">
        <v>24</v>
      </c>
      <c r="D55" s="40" t="s">
        <v>219</v>
      </c>
      <c r="E55" s="43">
        <v>43823</v>
      </c>
      <c r="F55" s="43">
        <v>43901</v>
      </c>
      <c r="G55" s="40">
        <v>2019</v>
      </c>
      <c r="I55" s="20">
        <v>373529</v>
      </c>
      <c r="K55" s="20">
        <v>373529</v>
      </c>
      <c r="M55" s="20">
        <f t="shared" si="2"/>
        <v>0</v>
      </c>
      <c r="N55" s="40" t="s">
        <v>146</v>
      </c>
      <c r="O55" s="40"/>
      <c r="P55" s="40" t="s">
        <v>338</v>
      </c>
      <c r="Q55" s="40" t="str">
        <f>VLOOKUP(D55,'[1]ESTADO DE CADA FACTURA'!$D:$P,13,0)</f>
        <v>Finalizada</v>
      </c>
      <c r="R55" s="40" t="s">
        <v>338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373529</v>
      </c>
      <c r="AG55" s="20">
        <v>373529</v>
      </c>
      <c r="AH55" s="20">
        <v>0</v>
      </c>
      <c r="AI55" s="20">
        <v>0</v>
      </c>
      <c r="AJ55" s="20">
        <v>0</v>
      </c>
      <c r="AK55" s="20">
        <v>0</v>
      </c>
      <c r="AL55" s="40"/>
      <c r="AM55" s="40"/>
      <c r="AN55" s="40"/>
      <c r="AO55" s="40"/>
      <c r="AP55" s="20">
        <v>373529</v>
      </c>
      <c r="AQ55" s="20">
        <v>373529</v>
      </c>
      <c r="AR55" s="20">
        <v>0</v>
      </c>
      <c r="AS55" s="40">
        <v>4800037634</v>
      </c>
      <c r="AT55" s="40" t="s">
        <v>352</v>
      </c>
      <c r="AU55" s="43">
        <v>43949</v>
      </c>
      <c r="AV55" s="20">
        <v>487874</v>
      </c>
      <c r="AW55" s="20">
        <v>0</v>
      </c>
      <c r="AX55" s="20"/>
      <c r="AY55" s="20"/>
      <c r="AZ55" s="20"/>
      <c r="BA55" s="20"/>
      <c r="BB55" s="20"/>
      <c r="BC55" s="43">
        <v>45565</v>
      </c>
    </row>
    <row r="56" spans="1:55" x14ac:dyDescent="0.35">
      <c r="A56" s="48">
        <v>805028530</v>
      </c>
      <c r="B56" s="49" t="s">
        <v>165</v>
      </c>
      <c r="C56" s="40" t="s">
        <v>25</v>
      </c>
      <c r="D56" s="40" t="s">
        <v>220</v>
      </c>
      <c r="E56" s="43">
        <v>43829</v>
      </c>
      <c r="F56" s="43">
        <v>43894</v>
      </c>
      <c r="G56" s="40">
        <v>2019</v>
      </c>
      <c r="I56" s="20">
        <v>276787</v>
      </c>
      <c r="K56" s="20">
        <v>276787</v>
      </c>
      <c r="M56" s="20">
        <f t="shared" si="2"/>
        <v>0</v>
      </c>
      <c r="N56" s="40" t="s">
        <v>146</v>
      </c>
      <c r="O56" s="40"/>
      <c r="P56" s="40" t="s">
        <v>338</v>
      </c>
      <c r="Q56" s="40" t="str">
        <f>VLOOKUP(D56,'[1]ESTADO DE CADA FACTURA'!$D:$P,13,0)</f>
        <v>Finalizada</v>
      </c>
      <c r="R56" s="40" t="s">
        <v>338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276787</v>
      </c>
      <c r="AG56" s="20">
        <v>276787</v>
      </c>
      <c r="AH56" s="20">
        <v>0</v>
      </c>
      <c r="AI56" s="20">
        <v>0</v>
      </c>
      <c r="AJ56" s="20">
        <v>0</v>
      </c>
      <c r="AK56" s="20">
        <v>0</v>
      </c>
      <c r="AL56" s="40"/>
      <c r="AM56" s="40"/>
      <c r="AN56" s="40"/>
      <c r="AO56" s="40"/>
      <c r="AP56" s="20">
        <v>276787</v>
      </c>
      <c r="AQ56" s="20">
        <v>276787</v>
      </c>
      <c r="AR56" s="20">
        <v>0</v>
      </c>
      <c r="AS56" s="40">
        <v>4800037630</v>
      </c>
      <c r="AT56" s="40" t="s">
        <v>351</v>
      </c>
      <c r="AU56" s="43">
        <v>43949</v>
      </c>
      <c r="AV56" s="20">
        <v>1595134</v>
      </c>
      <c r="AW56" s="20">
        <v>0</v>
      </c>
      <c r="AX56" s="20"/>
      <c r="AY56" s="20"/>
      <c r="AZ56" s="20"/>
      <c r="BA56" s="20"/>
      <c r="BB56" s="20"/>
      <c r="BC56" s="43">
        <v>45565</v>
      </c>
    </row>
    <row r="57" spans="1:55" x14ac:dyDescent="0.35">
      <c r="A57" s="48">
        <v>805028530</v>
      </c>
      <c r="B57" s="49" t="s">
        <v>165</v>
      </c>
      <c r="C57" s="40" t="s">
        <v>26</v>
      </c>
      <c r="D57" s="40" t="s">
        <v>221</v>
      </c>
      <c r="E57" s="43">
        <v>43830</v>
      </c>
      <c r="F57" s="43">
        <v>43894</v>
      </c>
      <c r="G57" s="40">
        <v>2019</v>
      </c>
      <c r="I57" s="20">
        <v>183759</v>
      </c>
      <c r="K57" s="20">
        <v>183759</v>
      </c>
      <c r="M57" s="20">
        <f t="shared" si="2"/>
        <v>0</v>
      </c>
      <c r="N57" s="40" t="s">
        <v>146</v>
      </c>
      <c r="O57" s="40"/>
      <c r="P57" s="40" t="s">
        <v>338</v>
      </c>
      <c r="Q57" s="40" t="str">
        <f>VLOOKUP(D57,'[1]ESTADO DE CADA FACTURA'!$D:$P,13,0)</f>
        <v>Finalizada</v>
      </c>
      <c r="R57" s="40" t="s">
        <v>338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183759</v>
      </c>
      <c r="AG57" s="20">
        <v>183759</v>
      </c>
      <c r="AH57" s="20">
        <v>0</v>
      </c>
      <c r="AI57" s="20">
        <v>0</v>
      </c>
      <c r="AJ57" s="20">
        <v>0</v>
      </c>
      <c r="AK57" s="20">
        <v>0</v>
      </c>
      <c r="AL57" s="40"/>
      <c r="AM57" s="40"/>
      <c r="AN57" s="40"/>
      <c r="AO57" s="40"/>
      <c r="AP57" s="20">
        <v>183759</v>
      </c>
      <c r="AQ57" s="20">
        <v>183759</v>
      </c>
      <c r="AR57" s="20">
        <v>0</v>
      </c>
      <c r="AS57" s="40">
        <v>4800037630</v>
      </c>
      <c r="AT57" s="40" t="s">
        <v>351</v>
      </c>
      <c r="AU57" s="43">
        <v>43949</v>
      </c>
      <c r="AV57" s="20">
        <v>1595134</v>
      </c>
      <c r="AW57" s="20">
        <v>0</v>
      </c>
      <c r="AX57" s="20"/>
      <c r="AY57" s="20"/>
      <c r="AZ57" s="20"/>
      <c r="BA57" s="20"/>
      <c r="BB57" s="20"/>
      <c r="BC57" s="43">
        <v>45565</v>
      </c>
    </row>
    <row r="58" spans="1:55" x14ac:dyDescent="0.35">
      <c r="A58" s="48">
        <v>805028530</v>
      </c>
      <c r="B58" s="49" t="s">
        <v>165</v>
      </c>
      <c r="C58" s="40" t="s">
        <v>27</v>
      </c>
      <c r="D58" s="40" t="s">
        <v>222</v>
      </c>
      <c r="E58" s="43">
        <v>43849</v>
      </c>
      <c r="F58" s="43">
        <v>43894</v>
      </c>
      <c r="G58" s="40">
        <v>2020</v>
      </c>
      <c r="I58" s="20">
        <v>243605</v>
      </c>
      <c r="K58" s="20">
        <v>243605</v>
      </c>
      <c r="M58" s="20">
        <f t="shared" si="2"/>
        <v>0</v>
      </c>
      <c r="N58" s="40" t="s">
        <v>146</v>
      </c>
      <c r="O58" s="40"/>
      <c r="P58" s="40" t="s">
        <v>338</v>
      </c>
      <c r="Q58" s="40" t="str">
        <f>VLOOKUP(D58,'[1]ESTADO DE CADA FACTURA'!$D:$P,13,0)</f>
        <v>Finalizada</v>
      </c>
      <c r="R58" s="40" t="s">
        <v>338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243605</v>
      </c>
      <c r="AG58" s="20">
        <v>243605</v>
      </c>
      <c r="AH58" s="20">
        <v>0</v>
      </c>
      <c r="AI58" s="20">
        <v>0</v>
      </c>
      <c r="AJ58" s="20">
        <v>0</v>
      </c>
      <c r="AK58" s="20">
        <v>0</v>
      </c>
      <c r="AL58" s="40"/>
      <c r="AM58" s="40"/>
      <c r="AN58" s="40"/>
      <c r="AO58" s="40"/>
      <c r="AP58" s="20">
        <v>243605</v>
      </c>
      <c r="AQ58" s="20">
        <v>243605</v>
      </c>
      <c r="AR58" s="20">
        <v>0</v>
      </c>
      <c r="AS58" s="40">
        <v>4800037630</v>
      </c>
      <c r="AT58" s="40" t="s">
        <v>351</v>
      </c>
      <c r="AU58" s="43">
        <v>43949</v>
      </c>
      <c r="AV58" s="20">
        <v>1595134</v>
      </c>
      <c r="AW58" s="20">
        <v>0</v>
      </c>
      <c r="AX58" s="20"/>
      <c r="AY58" s="20"/>
      <c r="AZ58" s="20"/>
      <c r="BA58" s="20"/>
      <c r="BB58" s="20"/>
      <c r="BC58" s="43">
        <v>45565</v>
      </c>
    </row>
    <row r="59" spans="1:55" x14ac:dyDescent="0.35">
      <c r="A59" s="48">
        <v>805028530</v>
      </c>
      <c r="B59" s="49" t="s">
        <v>165</v>
      </c>
      <c r="C59" s="40" t="s">
        <v>28</v>
      </c>
      <c r="D59" s="40" t="s">
        <v>223</v>
      </c>
      <c r="E59" s="43">
        <v>43852</v>
      </c>
      <c r="F59" s="43">
        <v>43894</v>
      </c>
      <c r="G59" s="40">
        <v>2020</v>
      </c>
      <c r="I59" s="20">
        <v>75444</v>
      </c>
      <c r="K59" s="20">
        <v>75444</v>
      </c>
      <c r="M59" s="20">
        <f t="shared" si="2"/>
        <v>0</v>
      </c>
      <c r="N59" s="40" t="s">
        <v>146</v>
      </c>
      <c r="O59" s="40"/>
      <c r="P59" s="40" t="s">
        <v>338</v>
      </c>
      <c r="Q59" s="40" t="str">
        <f>VLOOKUP(D59,'[1]ESTADO DE CADA FACTURA'!$D:$P,13,0)</f>
        <v>Finalizada</v>
      </c>
      <c r="R59" s="40" t="s">
        <v>338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75444</v>
      </c>
      <c r="AG59" s="20">
        <v>75444</v>
      </c>
      <c r="AH59" s="20">
        <v>0</v>
      </c>
      <c r="AI59" s="20">
        <v>0</v>
      </c>
      <c r="AJ59" s="20">
        <v>0</v>
      </c>
      <c r="AK59" s="20">
        <v>0</v>
      </c>
      <c r="AL59" s="40"/>
      <c r="AM59" s="40"/>
      <c r="AN59" s="40"/>
      <c r="AO59" s="40"/>
      <c r="AP59" s="20">
        <v>75444</v>
      </c>
      <c r="AQ59" s="20">
        <v>75444</v>
      </c>
      <c r="AR59" s="20">
        <v>0</v>
      </c>
      <c r="AS59" s="40">
        <v>4800037630</v>
      </c>
      <c r="AT59" s="40" t="s">
        <v>351</v>
      </c>
      <c r="AU59" s="43">
        <v>43949</v>
      </c>
      <c r="AV59" s="20">
        <v>1595134</v>
      </c>
      <c r="AW59" s="20">
        <v>0</v>
      </c>
      <c r="AX59" s="20"/>
      <c r="AY59" s="20"/>
      <c r="AZ59" s="20"/>
      <c r="BA59" s="20"/>
      <c r="BB59" s="20"/>
      <c r="BC59" s="43">
        <v>45565</v>
      </c>
    </row>
    <row r="60" spans="1:55" x14ac:dyDescent="0.35">
      <c r="A60" s="48">
        <v>805028530</v>
      </c>
      <c r="B60" s="49" t="s">
        <v>165</v>
      </c>
      <c r="C60" s="40" t="s">
        <v>29</v>
      </c>
      <c r="D60" s="40" t="s">
        <v>224</v>
      </c>
      <c r="E60" s="43">
        <v>43868</v>
      </c>
      <c r="F60" s="43">
        <v>43894</v>
      </c>
      <c r="G60" s="40">
        <v>2020</v>
      </c>
      <c r="I60" s="20">
        <v>100870</v>
      </c>
      <c r="K60" s="20">
        <v>100870</v>
      </c>
      <c r="M60" s="20">
        <f t="shared" si="2"/>
        <v>0</v>
      </c>
      <c r="N60" s="40" t="s">
        <v>146</v>
      </c>
      <c r="O60" s="40"/>
      <c r="P60" s="40" t="s">
        <v>338</v>
      </c>
      <c r="Q60" s="40" t="str">
        <f>VLOOKUP(D60,'[1]ESTADO DE CADA FACTURA'!$D:$P,13,0)</f>
        <v>Finalizada</v>
      </c>
      <c r="R60" s="40" t="s">
        <v>338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100870</v>
      </c>
      <c r="AG60" s="20">
        <v>100870</v>
      </c>
      <c r="AH60" s="20">
        <v>0</v>
      </c>
      <c r="AI60" s="20">
        <v>0</v>
      </c>
      <c r="AJ60" s="20">
        <v>0</v>
      </c>
      <c r="AK60" s="20">
        <v>0</v>
      </c>
      <c r="AL60" s="40"/>
      <c r="AM60" s="40"/>
      <c r="AN60" s="40"/>
      <c r="AO60" s="40"/>
      <c r="AP60" s="20">
        <v>100870</v>
      </c>
      <c r="AQ60" s="20">
        <v>100870</v>
      </c>
      <c r="AR60" s="20">
        <v>0</v>
      </c>
      <c r="AS60" s="40">
        <v>4800037630</v>
      </c>
      <c r="AT60" s="40" t="s">
        <v>351</v>
      </c>
      <c r="AU60" s="43">
        <v>43949</v>
      </c>
      <c r="AV60" s="20">
        <v>1595134</v>
      </c>
      <c r="AW60" s="20">
        <v>0</v>
      </c>
      <c r="AX60" s="20"/>
      <c r="AY60" s="20"/>
      <c r="AZ60" s="20"/>
      <c r="BA60" s="20"/>
      <c r="BB60" s="20"/>
      <c r="BC60" s="43">
        <v>45565</v>
      </c>
    </row>
    <row r="61" spans="1:55" x14ac:dyDescent="0.35">
      <c r="A61" s="48">
        <v>805028530</v>
      </c>
      <c r="B61" s="49" t="s">
        <v>165</v>
      </c>
      <c r="C61" s="40" t="s">
        <v>30</v>
      </c>
      <c r="D61" s="40" t="s">
        <v>225</v>
      </c>
      <c r="E61" s="43">
        <v>43902</v>
      </c>
      <c r="F61" s="43">
        <v>44058</v>
      </c>
      <c r="G61" s="40">
        <v>2020</v>
      </c>
      <c r="I61" s="20">
        <v>355007</v>
      </c>
      <c r="K61" s="20">
        <v>355007</v>
      </c>
      <c r="M61" s="20">
        <f t="shared" si="2"/>
        <v>0</v>
      </c>
      <c r="N61" s="40" t="s">
        <v>146</v>
      </c>
      <c r="O61" s="40"/>
      <c r="P61" s="40" t="s">
        <v>338</v>
      </c>
      <c r="Q61" s="40" t="str">
        <f>VLOOKUP(D61,'[1]ESTADO DE CADA FACTURA'!$D:$P,13,0)</f>
        <v>Finalizada</v>
      </c>
      <c r="R61" s="40" t="s">
        <v>338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355007</v>
      </c>
      <c r="AG61" s="20">
        <v>355007</v>
      </c>
      <c r="AH61" s="20">
        <v>0</v>
      </c>
      <c r="AI61" s="20">
        <v>0</v>
      </c>
      <c r="AJ61" s="20">
        <v>0</v>
      </c>
      <c r="AK61" s="20">
        <v>0</v>
      </c>
      <c r="AL61" s="40"/>
      <c r="AM61" s="40"/>
      <c r="AN61" s="40"/>
      <c r="AO61" s="40"/>
      <c r="AP61" s="20">
        <v>355007</v>
      </c>
      <c r="AQ61" s="20">
        <v>355007</v>
      </c>
      <c r="AR61" s="50">
        <v>0</v>
      </c>
      <c r="AS61" s="40">
        <v>4800042032</v>
      </c>
      <c r="AT61" s="40" t="s">
        <v>353</v>
      </c>
      <c r="AU61" s="43">
        <v>44133</v>
      </c>
      <c r="AV61" s="20">
        <v>3304058</v>
      </c>
      <c r="AW61" s="20">
        <v>0</v>
      </c>
      <c r="AX61" s="20"/>
      <c r="AY61" s="20"/>
      <c r="AZ61" s="20"/>
      <c r="BA61" s="20"/>
      <c r="BB61" s="20"/>
      <c r="BC61" s="43">
        <v>45565</v>
      </c>
    </row>
    <row r="62" spans="1:55" x14ac:dyDescent="0.35">
      <c r="A62" s="48">
        <v>805028530</v>
      </c>
      <c r="B62" s="49" t="s">
        <v>165</v>
      </c>
      <c r="C62" s="40" t="s">
        <v>31</v>
      </c>
      <c r="D62" s="40" t="s">
        <v>226</v>
      </c>
      <c r="E62" s="43">
        <v>43935</v>
      </c>
      <c r="F62" s="43">
        <v>44068</v>
      </c>
      <c r="G62" s="40">
        <v>2020</v>
      </c>
      <c r="I62" s="20">
        <v>57600</v>
      </c>
      <c r="K62" s="20">
        <v>57600</v>
      </c>
      <c r="M62" s="20">
        <f t="shared" si="2"/>
        <v>0</v>
      </c>
      <c r="N62" s="40" t="s">
        <v>146</v>
      </c>
      <c r="O62" s="40"/>
      <c r="P62" s="40" t="s">
        <v>338</v>
      </c>
      <c r="Q62" s="40" t="str">
        <f>VLOOKUP(D62,'[1]ESTADO DE CADA FACTURA'!$D:$P,13,0)</f>
        <v>Finalizada</v>
      </c>
      <c r="R62" s="40" t="s">
        <v>338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57600</v>
      </c>
      <c r="AG62" s="20">
        <v>57600</v>
      </c>
      <c r="AH62" s="20">
        <v>0</v>
      </c>
      <c r="AI62" s="20">
        <v>0</v>
      </c>
      <c r="AJ62" s="20">
        <v>0</v>
      </c>
      <c r="AK62" s="20">
        <v>0</v>
      </c>
      <c r="AL62" s="40"/>
      <c r="AM62" s="40"/>
      <c r="AN62" s="40"/>
      <c r="AO62" s="40"/>
      <c r="AP62" s="20">
        <v>57600</v>
      </c>
      <c r="AQ62" s="20">
        <v>57600</v>
      </c>
      <c r="AR62" s="50">
        <v>0</v>
      </c>
      <c r="AS62" s="40">
        <v>4800042032</v>
      </c>
      <c r="AT62" s="40" t="s">
        <v>353</v>
      </c>
      <c r="AU62" s="43">
        <v>44133</v>
      </c>
      <c r="AV62" s="20">
        <v>3304058</v>
      </c>
      <c r="AW62" s="20">
        <v>0</v>
      </c>
      <c r="AX62" s="20"/>
      <c r="AY62" s="20"/>
      <c r="AZ62" s="20"/>
      <c r="BA62" s="20"/>
      <c r="BB62" s="20"/>
      <c r="BC62" s="43">
        <v>45565</v>
      </c>
    </row>
    <row r="63" spans="1:55" x14ac:dyDescent="0.35">
      <c r="A63" s="48">
        <v>805028530</v>
      </c>
      <c r="B63" s="49" t="s">
        <v>165</v>
      </c>
      <c r="C63" s="40" t="s">
        <v>32</v>
      </c>
      <c r="D63" s="40" t="s">
        <v>227</v>
      </c>
      <c r="E63" s="43">
        <v>43937</v>
      </c>
      <c r="F63" s="43">
        <v>44058</v>
      </c>
      <c r="G63" s="40">
        <v>2020</v>
      </c>
      <c r="I63" s="20">
        <v>218079</v>
      </c>
      <c r="K63" s="20">
        <v>218079</v>
      </c>
      <c r="M63" s="20">
        <f t="shared" si="2"/>
        <v>0</v>
      </c>
      <c r="N63" s="40" t="s">
        <v>146</v>
      </c>
      <c r="O63" s="40"/>
      <c r="P63" s="40" t="s">
        <v>338</v>
      </c>
      <c r="Q63" s="40" t="str">
        <f>VLOOKUP(D63,'[1]ESTADO DE CADA FACTURA'!$D:$P,13,0)</f>
        <v>Finalizada</v>
      </c>
      <c r="R63" s="40" t="s">
        <v>338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218079</v>
      </c>
      <c r="AG63" s="20">
        <v>218079</v>
      </c>
      <c r="AH63" s="20">
        <v>0</v>
      </c>
      <c r="AI63" s="20">
        <v>0</v>
      </c>
      <c r="AJ63" s="20">
        <v>0</v>
      </c>
      <c r="AK63" s="20">
        <v>0</v>
      </c>
      <c r="AL63" s="40"/>
      <c r="AM63" s="40"/>
      <c r="AN63" s="40"/>
      <c r="AO63" s="40"/>
      <c r="AP63" s="20">
        <v>218079</v>
      </c>
      <c r="AQ63" s="20">
        <v>218079</v>
      </c>
      <c r="AR63" s="50">
        <v>0</v>
      </c>
      <c r="AS63" s="40">
        <v>4800042032</v>
      </c>
      <c r="AT63" s="40" t="s">
        <v>353</v>
      </c>
      <c r="AU63" s="43">
        <v>44133</v>
      </c>
      <c r="AV63" s="20">
        <v>3304058</v>
      </c>
      <c r="AW63" s="20">
        <v>0</v>
      </c>
      <c r="AX63" s="20"/>
      <c r="AY63" s="20"/>
      <c r="AZ63" s="20"/>
      <c r="BA63" s="20"/>
      <c r="BB63" s="20"/>
      <c r="BC63" s="43">
        <v>45565</v>
      </c>
    </row>
    <row r="64" spans="1:55" x14ac:dyDescent="0.35">
      <c r="A64" s="48">
        <v>805028530</v>
      </c>
      <c r="B64" s="49" t="s">
        <v>165</v>
      </c>
      <c r="C64" s="40" t="s">
        <v>33</v>
      </c>
      <c r="D64" s="40" t="s">
        <v>228</v>
      </c>
      <c r="E64" s="43">
        <v>43973</v>
      </c>
      <c r="F64" s="43">
        <v>44068</v>
      </c>
      <c r="G64" s="40">
        <v>2020</v>
      </c>
      <c r="I64" s="20">
        <v>58700</v>
      </c>
      <c r="K64" s="20">
        <v>58700</v>
      </c>
      <c r="M64" s="20">
        <f t="shared" si="2"/>
        <v>0</v>
      </c>
      <c r="N64" s="40" t="s">
        <v>146</v>
      </c>
      <c r="O64" s="40"/>
      <c r="P64" s="40" t="s">
        <v>338</v>
      </c>
      <c r="Q64" s="40" t="str">
        <f>VLOOKUP(D64,'[1]ESTADO DE CADA FACTURA'!$D:$P,13,0)</f>
        <v>Finalizada</v>
      </c>
      <c r="R64" s="40" t="s">
        <v>338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58700</v>
      </c>
      <c r="AG64" s="20">
        <v>58700</v>
      </c>
      <c r="AH64" s="20">
        <v>0</v>
      </c>
      <c r="AI64" s="20">
        <v>0</v>
      </c>
      <c r="AJ64" s="20">
        <v>0</v>
      </c>
      <c r="AK64" s="20">
        <v>0</v>
      </c>
      <c r="AL64" s="40"/>
      <c r="AM64" s="40"/>
      <c r="AN64" s="40"/>
      <c r="AO64" s="40"/>
      <c r="AP64" s="20">
        <v>58700</v>
      </c>
      <c r="AQ64" s="20">
        <v>58700</v>
      </c>
      <c r="AR64" s="50">
        <v>0</v>
      </c>
      <c r="AS64" s="40">
        <v>4800042032</v>
      </c>
      <c r="AT64" s="40" t="s">
        <v>353</v>
      </c>
      <c r="AU64" s="43">
        <v>44133</v>
      </c>
      <c r="AV64" s="20">
        <v>3304058</v>
      </c>
      <c r="AW64" s="20">
        <v>0</v>
      </c>
      <c r="AX64" s="20"/>
      <c r="AY64" s="20"/>
      <c r="AZ64" s="20"/>
      <c r="BA64" s="20"/>
      <c r="BB64" s="20"/>
      <c r="BC64" s="43">
        <v>45565</v>
      </c>
    </row>
    <row r="65" spans="1:55" x14ac:dyDescent="0.35">
      <c r="A65" s="48">
        <v>805028530</v>
      </c>
      <c r="B65" s="49" t="s">
        <v>165</v>
      </c>
      <c r="C65" s="40" t="s">
        <v>34</v>
      </c>
      <c r="D65" s="40" t="s">
        <v>229</v>
      </c>
      <c r="E65" s="43">
        <v>43978</v>
      </c>
      <c r="F65" s="43">
        <v>44489</v>
      </c>
      <c r="G65" s="40">
        <v>2020</v>
      </c>
      <c r="I65" s="20">
        <v>572246</v>
      </c>
      <c r="K65" s="20">
        <v>572246</v>
      </c>
      <c r="M65" s="20">
        <f t="shared" si="2"/>
        <v>0</v>
      </c>
      <c r="N65" s="40" t="s">
        <v>146</v>
      </c>
      <c r="O65" s="40"/>
      <c r="P65" s="40" t="s">
        <v>338</v>
      </c>
      <c r="Q65" s="40" t="str">
        <f>VLOOKUP(D65,'[1]ESTADO DE CADA FACTURA'!$D:$P,13,0)</f>
        <v>Finalizada</v>
      </c>
      <c r="R65" s="40" t="s">
        <v>338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572246</v>
      </c>
      <c r="AG65" s="20">
        <v>572246</v>
      </c>
      <c r="AH65" s="20">
        <v>0</v>
      </c>
      <c r="AI65" s="20">
        <v>0</v>
      </c>
      <c r="AJ65" s="20">
        <v>0</v>
      </c>
      <c r="AK65" s="20">
        <v>0</v>
      </c>
      <c r="AL65" s="40"/>
      <c r="AM65" s="40"/>
      <c r="AN65" s="40"/>
      <c r="AO65" s="40"/>
      <c r="AP65" s="20">
        <v>572246</v>
      </c>
      <c r="AQ65" s="20">
        <v>572246</v>
      </c>
      <c r="AR65" s="50">
        <v>0</v>
      </c>
      <c r="AS65" s="40">
        <v>4800056006</v>
      </c>
      <c r="AT65" s="40" t="s">
        <v>353</v>
      </c>
      <c r="AU65" s="43">
        <v>44756</v>
      </c>
      <c r="AV65" s="20">
        <v>4003523</v>
      </c>
      <c r="AW65" s="20">
        <v>0</v>
      </c>
      <c r="AX65" s="20"/>
      <c r="AY65" s="20"/>
      <c r="AZ65" s="20"/>
      <c r="BA65" s="20"/>
      <c r="BB65" s="20"/>
      <c r="BC65" s="43">
        <v>45565</v>
      </c>
    </row>
    <row r="66" spans="1:55" x14ac:dyDescent="0.35">
      <c r="A66" s="48">
        <v>805028530</v>
      </c>
      <c r="B66" s="49" t="s">
        <v>165</v>
      </c>
      <c r="C66" s="40" t="s">
        <v>35</v>
      </c>
      <c r="D66" s="40" t="s">
        <v>230</v>
      </c>
      <c r="E66" s="43">
        <v>43978</v>
      </c>
      <c r="F66" s="43">
        <v>44489</v>
      </c>
      <c r="G66" s="40">
        <v>2020</v>
      </c>
      <c r="I66" s="20">
        <v>114750</v>
      </c>
      <c r="K66" s="20">
        <v>114750</v>
      </c>
      <c r="M66" s="20">
        <f t="shared" si="2"/>
        <v>0</v>
      </c>
      <c r="N66" s="40" t="s">
        <v>149</v>
      </c>
      <c r="O66" s="40"/>
      <c r="P66" s="40" t="s">
        <v>338</v>
      </c>
      <c r="Q66" s="40" t="str">
        <f>VLOOKUP(D66,'[1]ESTADO DE CADA FACTURA'!$D:$P,13,0)</f>
        <v>Finalizada</v>
      </c>
      <c r="R66" s="40" t="s">
        <v>338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114750</v>
      </c>
      <c r="AG66" s="20">
        <v>114750</v>
      </c>
      <c r="AH66" s="20">
        <v>0</v>
      </c>
      <c r="AI66" s="20">
        <v>0</v>
      </c>
      <c r="AJ66" s="20">
        <v>0</v>
      </c>
      <c r="AK66" s="20">
        <v>0</v>
      </c>
      <c r="AL66" s="40"/>
      <c r="AM66" s="40"/>
      <c r="AN66" s="40"/>
      <c r="AO66" s="40"/>
      <c r="AP66" s="20">
        <v>114750</v>
      </c>
      <c r="AQ66" s="20">
        <v>114750</v>
      </c>
      <c r="AR66" s="50">
        <v>0</v>
      </c>
      <c r="AS66" s="40">
        <v>4800056006</v>
      </c>
      <c r="AT66" s="40" t="s">
        <v>353</v>
      </c>
      <c r="AU66" s="43">
        <v>44756</v>
      </c>
      <c r="AV66" s="20">
        <v>4003523</v>
      </c>
      <c r="AW66" s="20">
        <v>0</v>
      </c>
      <c r="AX66" s="20"/>
      <c r="AY66" s="20"/>
      <c r="AZ66" s="20"/>
      <c r="BA66" s="20"/>
      <c r="BB66" s="20"/>
      <c r="BC66" s="43">
        <v>45565</v>
      </c>
    </row>
    <row r="67" spans="1:55" x14ac:dyDescent="0.35">
      <c r="A67" s="48">
        <v>805028530</v>
      </c>
      <c r="B67" s="49" t="s">
        <v>165</v>
      </c>
      <c r="C67" s="40" t="s">
        <v>36</v>
      </c>
      <c r="D67" s="40" t="s">
        <v>231</v>
      </c>
      <c r="E67" s="43">
        <v>43980</v>
      </c>
      <c r="F67" s="43">
        <v>43992</v>
      </c>
      <c r="G67" s="40">
        <v>2020</v>
      </c>
      <c r="I67" s="20">
        <v>802962</v>
      </c>
      <c r="K67" s="20">
        <v>802962</v>
      </c>
      <c r="M67" s="20">
        <f t="shared" si="2"/>
        <v>0</v>
      </c>
      <c r="N67" s="40" t="s">
        <v>146</v>
      </c>
      <c r="O67" s="40"/>
      <c r="P67" s="40" t="s">
        <v>338</v>
      </c>
      <c r="Q67" s="40" t="str">
        <f>VLOOKUP(D67,'[1]ESTADO DE CADA FACTURA'!$D:$P,13,0)</f>
        <v>Finalizada</v>
      </c>
      <c r="R67" s="40" t="s">
        <v>338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802962</v>
      </c>
      <c r="AG67" s="20">
        <v>802962</v>
      </c>
      <c r="AH67" s="20">
        <v>0</v>
      </c>
      <c r="AI67" s="20">
        <v>0</v>
      </c>
      <c r="AJ67" s="20">
        <v>0</v>
      </c>
      <c r="AK67" s="20">
        <v>0</v>
      </c>
      <c r="AL67" s="40"/>
      <c r="AM67" s="40"/>
      <c r="AN67" s="40"/>
      <c r="AO67" s="40"/>
      <c r="AP67" s="20">
        <v>802962</v>
      </c>
      <c r="AQ67" s="20">
        <v>802962</v>
      </c>
      <c r="AR67" s="50">
        <v>0</v>
      </c>
      <c r="AS67" s="40">
        <v>4800042032</v>
      </c>
      <c r="AT67" s="40" t="s">
        <v>353</v>
      </c>
      <c r="AU67" s="43">
        <v>44133</v>
      </c>
      <c r="AV67" s="20">
        <v>3304058</v>
      </c>
      <c r="AW67" s="20">
        <v>0</v>
      </c>
      <c r="AX67" s="20"/>
      <c r="AY67" s="20"/>
      <c r="AZ67" s="20"/>
      <c r="BA67" s="20"/>
      <c r="BB67" s="20"/>
      <c r="BC67" s="43">
        <v>45565</v>
      </c>
    </row>
    <row r="68" spans="1:55" x14ac:dyDescent="0.35">
      <c r="A68" s="48">
        <v>805028530</v>
      </c>
      <c r="B68" s="49" t="s">
        <v>165</v>
      </c>
      <c r="C68" s="40" t="s">
        <v>38</v>
      </c>
      <c r="D68" s="40" t="s">
        <v>232</v>
      </c>
      <c r="E68" s="43">
        <v>44008</v>
      </c>
      <c r="F68" s="43">
        <v>44068</v>
      </c>
      <c r="G68" s="40">
        <v>2020</v>
      </c>
      <c r="I68" s="20">
        <v>137917</v>
      </c>
      <c r="K68" s="20">
        <v>137917</v>
      </c>
      <c r="M68" s="20">
        <f t="shared" ref="M68:M129" si="3">I68-J68-K68-L68</f>
        <v>0</v>
      </c>
      <c r="N68" s="40" t="s">
        <v>146</v>
      </c>
      <c r="O68" s="40"/>
      <c r="P68" s="40" t="s">
        <v>338</v>
      </c>
      <c r="Q68" s="40" t="str">
        <f>VLOOKUP(D68,'[1]ESTADO DE CADA FACTURA'!$D:$P,13,0)</f>
        <v>Finalizada</v>
      </c>
      <c r="R68" s="40" t="s">
        <v>338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137917</v>
      </c>
      <c r="AG68" s="20">
        <v>137917</v>
      </c>
      <c r="AH68" s="20">
        <v>0</v>
      </c>
      <c r="AI68" s="20">
        <v>0</v>
      </c>
      <c r="AJ68" s="20">
        <v>0</v>
      </c>
      <c r="AK68" s="20">
        <v>0</v>
      </c>
      <c r="AL68" s="40"/>
      <c r="AM68" s="40"/>
      <c r="AN68" s="40"/>
      <c r="AO68" s="40"/>
      <c r="AP68" s="20">
        <v>137917</v>
      </c>
      <c r="AQ68" s="20">
        <v>137917</v>
      </c>
      <c r="AR68" s="50">
        <v>0</v>
      </c>
      <c r="AS68" s="40">
        <v>4800042032</v>
      </c>
      <c r="AT68" s="40" t="s">
        <v>353</v>
      </c>
      <c r="AU68" s="43">
        <v>44133</v>
      </c>
      <c r="AV68" s="20">
        <v>3304058</v>
      </c>
      <c r="AW68" s="20">
        <v>0</v>
      </c>
      <c r="AX68" s="20"/>
      <c r="AY68" s="20"/>
      <c r="AZ68" s="20"/>
      <c r="BA68" s="20"/>
      <c r="BB68" s="20"/>
      <c r="BC68" s="43">
        <v>45565</v>
      </c>
    </row>
    <row r="69" spans="1:55" x14ac:dyDescent="0.35">
      <c r="A69" s="48">
        <v>805028530</v>
      </c>
      <c r="B69" s="49" t="s">
        <v>165</v>
      </c>
      <c r="C69" s="40" t="s">
        <v>37</v>
      </c>
      <c r="D69" s="40" t="s">
        <v>233</v>
      </c>
      <c r="E69" s="43">
        <v>44009</v>
      </c>
      <c r="F69" s="43">
        <v>44022</v>
      </c>
      <c r="G69" s="40">
        <v>2020</v>
      </c>
      <c r="I69" s="20">
        <v>817240</v>
      </c>
      <c r="K69" s="20">
        <v>817240</v>
      </c>
      <c r="M69" s="20">
        <f t="shared" si="3"/>
        <v>0</v>
      </c>
      <c r="N69" s="40" t="s">
        <v>146</v>
      </c>
      <c r="O69" s="40"/>
      <c r="P69" s="40" t="s">
        <v>338</v>
      </c>
      <c r="Q69" s="40" t="str">
        <f>VLOOKUP(D69,'[1]ESTADO DE CADA FACTURA'!$D:$P,13,0)</f>
        <v>Finalizada</v>
      </c>
      <c r="R69" s="40" t="s">
        <v>338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817240</v>
      </c>
      <c r="AG69" s="20">
        <v>817240</v>
      </c>
      <c r="AH69" s="20">
        <v>0</v>
      </c>
      <c r="AI69" s="20">
        <v>0</v>
      </c>
      <c r="AJ69" s="20">
        <v>0</v>
      </c>
      <c r="AK69" s="20">
        <v>0</v>
      </c>
      <c r="AL69" s="40"/>
      <c r="AM69" s="40"/>
      <c r="AN69" s="40"/>
      <c r="AO69" s="40"/>
      <c r="AP69" s="20">
        <v>817240</v>
      </c>
      <c r="AQ69" s="20">
        <v>817240</v>
      </c>
      <c r="AR69" s="50">
        <v>0</v>
      </c>
      <c r="AS69" s="40">
        <v>4800042032</v>
      </c>
      <c r="AT69" s="40" t="s">
        <v>353</v>
      </c>
      <c r="AU69" s="43">
        <v>44133</v>
      </c>
      <c r="AV69" s="20">
        <v>3304058</v>
      </c>
      <c r="AW69" s="20">
        <v>0</v>
      </c>
      <c r="AX69" s="20"/>
      <c r="AY69" s="20"/>
      <c r="AZ69" s="20"/>
      <c r="BA69" s="20"/>
      <c r="BB69" s="20"/>
      <c r="BC69" s="43">
        <v>45565</v>
      </c>
    </row>
    <row r="70" spans="1:55" x14ac:dyDescent="0.35">
      <c r="A70" s="48">
        <v>805028530</v>
      </c>
      <c r="B70" s="49" t="s">
        <v>165</v>
      </c>
      <c r="C70" s="40" t="s">
        <v>39</v>
      </c>
      <c r="D70" s="40" t="s">
        <v>234</v>
      </c>
      <c r="E70" s="43">
        <v>44036</v>
      </c>
      <c r="F70" s="43">
        <v>44058</v>
      </c>
      <c r="G70" s="40">
        <v>2020</v>
      </c>
      <c r="I70" s="20">
        <v>337600</v>
      </c>
      <c r="K70" s="20">
        <v>337600</v>
      </c>
      <c r="M70" s="20">
        <f t="shared" si="3"/>
        <v>0</v>
      </c>
      <c r="N70" s="40" t="s">
        <v>146</v>
      </c>
      <c r="O70" s="40"/>
      <c r="P70" s="40" t="s">
        <v>338</v>
      </c>
      <c r="Q70" s="40" t="str">
        <f>VLOOKUP(D70,'[1]ESTADO DE CADA FACTURA'!$D:$P,13,0)</f>
        <v>Finalizada</v>
      </c>
      <c r="R70" s="40" t="s">
        <v>338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337600</v>
      </c>
      <c r="AG70" s="20">
        <v>337600</v>
      </c>
      <c r="AH70" s="20">
        <v>0</v>
      </c>
      <c r="AI70" s="20">
        <v>0</v>
      </c>
      <c r="AJ70" s="20">
        <v>0</v>
      </c>
      <c r="AK70" s="20">
        <v>0</v>
      </c>
      <c r="AL70" s="40"/>
      <c r="AM70" s="40"/>
      <c r="AN70" s="40"/>
      <c r="AO70" s="40"/>
      <c r="AP70" s="20">
        <v>337600</v>
      </c>
      <c r="AQ70" s="20">
        <v>337600</v>
      </c>
      <c r="AR70" s="50">
        <v>0</v>
      </c>
      <c r="AS70" s="40">
        <v>4800042032</v>
      </c>
      <c r="AT70" s="40" t="s">
        <v>353</v>
      </c>
      <c r="AU70" s="43">
        <v>44133</v>
      </c>
      <c r="AV70" s="20">
        <v>3304058</v>
      </c>
      <c r="AW70" s="20">
        <v>0</v>
      </c>
      <c r="AX70" s="20"/>
      <c r="AY70" s="20"/>
      <c r="AZ70" s="20"/>
      <c r="BA70" s="20"/>
      <c r="BB70" s="20"/>
      <c r="BC70" s="43">
        <v>45565</v>
      </c>
    </row>
    <row r="71" spans="1:55" x14ac:dyDescent="0.35">
      <c r="A71" s="48">
        <v>805028530</v>
      </c>
      <c r="B71" s="49" t="s">
        <v>165</v>
      </c>
      <c r="C71" s="40" t="s">
        <v>40</v>
      </c>
      <c r="D71" s="40" t="s">
        <v>235</v>
      </c>
      <c r="E71" s="43">
        <v>44041</v>
      </c>
      <c r="F71" s="43">
        <v>44058</v>
      </c>
      <c r="G71" s="40">
        <v>2020</v>
      </c>
      <c r="I71" s="20">
        <v>411523</v>
      </c>
      <c r="K71" s="20">
        <v>411523</v>
      </c>
      <c r="M71" s="20">
        <f t="shared" si="3"/>
        <v>0</v>
      </c>
      <c r="N71" s="40" t="s">
        <v>146</v>
      </c>
      <c r="O71" s="40"/>
      <c r="P71" s="40" t="s">
        <v>338</v>
      </c>
      <c r="Q71" s="40" t="str">
        <f>VLOOKUP(D71,'[1]ESTADO DE CADA FACTURA'!$D:$P,13,0)</f>
        <v>Finalizada</v>
      </c>
      <c r="R71" s="40" t="s">
        <v>338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411523</v>
      </c>
      <c r="AG71" s="20">
        <v>411523</v>
      </c>
      <c r="AH71" s="20">
        <v>0</v>
      </c>
      <c r="AI71" s="20">
        <v>0</v>
      </c>
      <c r="AJ71" s="20">
        <v>0</v>
      </c>
      <c r="AK71" s="20">
        <v>0</v>
      </c>
      <c r="AL71" s="40"/>
      <c r="AM71" s="40"/>
      <c r="AN71" s="40"/>
      <c r="AO71" s="40"/>
      <c r="AP71" s="20">
        <v>411523</v>
      </c>
      <c r="AQ71" s="20">
        <v>411523</v>
      </c>
      <c r="AR71" s="50">
        <v>0</v>
      </c>
      <c r="AS71" s="40">
        <v>4800042032</v>
      </c>
      <c r="AT71" s="40" t="s">
        <v>353</v>
      </c>
      <c r="AU71" s="43">
        <v>44133</v>
      </c>
      <c r="AV71" s="20">
        <v>3304058</v>
      </c>
      <c r="AW71" s="20">
        <v>0</v>
      </c>
      <c r="AX71" s="20"/>
      <c r="AY71" s="20"/>
      <c r="AZ71" s="20"/>
      <c r="BA71" s="20"/>
      <c r="BB71" s="20"/>
      <c r="BC71" s="43">
        <v>45565</v>
      </c>
    </row>
    <row r="72" spans="1:55" x14ac:dyDescent="0.35">
      <c r="A72" s="48">
        <v>805028530</v>
      </c>
      <c r="B72" s="49" t="s">
        <v>165</v>
      </c>
      <c r="C72" s="40" t="s">
        <v>41</v>
      </c>
      <c r="D72" s="40" t="s">
        <v>236</v>
      </c>
      <c r="E72" s="43">
        <v>44043</v>
      </c>
      <c r="F72" s="43">
        <v>44058</v>
      </c>
      <c r="G72" s="40">
        <v>2020</v>
      </c>
      <c r="I72" s="20">
        <v>107430</v>
      </c>
      <c r="K72" s="20">
        <v>107430</v>
      </c>
      <c r="M72" s="20">
        <f t="shared" si="3"/>
        <v>0</v>
      </c>
      <c r="N72" s="40" t="s">
        <v>146</v>
      </c>
      <c r="O72" s="40"/>
      <c r="P72" s="40" t="s">
        <v>338</v>
      </c>
      <c r="Q72" s="40" t="str">
        <f>VLOOKUP(D72,'[1]ESTADO DE CADA FACTURA'!$D:$P,13,0)</f>
        <v>Finalizada</v>
      </c>
      <c r="R72" s="40" t="s">
        <v>338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107430</v>
      </c>
      <c r="AG72" s="20">
        <v>107430</v>
      </c>
      <c r="AH72" s="20">
        <v>0</v>
      </c>
      <c r="AI72" s="20">
        <v>0</v>
      </c>
      <c r="AJ72" s="20">
        <v>0</v>
      </c>
      <c r="AK72" s="20">
        <v>0</v>
      </c>
      <c r="AL72" s="40"/>
      <c r="AM72" s="40"/>
      <c r="AN72" s="40"/>
      <c r="AO72" s="40"/>
      <c r="AP72" s="20">
        <v>107430</v>
      </c>
      <c r="AQ72" s="20">
        <v>107430</v>
      </c>
      <c r="AR72" s="50">
        <v>0</v>
      </c>
      <c r="AS72" s="40">
        <v>4800042032</v>
      </c>
      <c r="AT72" s="40" t="s">
        <v>353</v>
      </c>
      <c r="AU72" s="43">
        <v>44133</v>
      </c>
      <c r="AV72" s="20">
        <v>3304058</v>
      </c>
      <c r="AW72" s="20">
        <v>0</v>
      </c>
      <c r="AX72" s="20"/>
      <c r="AY72" s="20"/>
      <c r="AZ72" s="20"/>
      <c r="BA72" s="20"/>
      <c r="BB72" s="20"/>
      <c r="BC72" s="43">
        <v>45565</v>
      </c>
    </row>
    <row r="73" spans="1:55" x14ac:dyDescent="0.35">
      <c r="A73" s="48">
        <v>805028530</v>
      </c>
      <c r="B73" s="49" t="s">
        <v>165</v>
      </c>
      <c r="C73" s="40" t="s">
        <v>42</v>
      </c>
      <c r="D73" s="40" t="s">
        <v>237</v>
      </c>
      <c r="E73" s="43">
        <v>44054</v>
      </c>
      <c r="F73" s="43">
        <v>44125</v>
      </c>
      <c r="G73" s="40">
        <v>2020</v>
      </c>
      <c r="I73" s="20">
        <v>1694308</v>
      </c>
      <c r="K73" s="20">
        <v>1694308</v>
      </c>
      <c r="M73" s="20">
        <f t="shared" si="3"/>
        <v>0</v>
      </c>
      <c r="N73" s="40" t="s">
        <v>148</v>
      </c>
      <c r="O73" s="40"/>
      <c r="P73" s="40" t="s">
        <v>338</v>
      </c>
      <c r="Q73" s="40" t="str">
        <f>VLOOKUP(D73,'[1]ESTADO DE CADA FACTURA'!$D:$P,13,0)</f>
        <v>Finalizada</v>
      </c>
      <c r="R73" s="40" t="s">
        <v>338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1694308</v>
      </c>
      <c r="AG73" s="20">
        <v>1694308</v>
      </c>
      <c r="AH73" s="20">
        <v>0</v>
      </c>
      <c r="AI73" s="20">
        <v>0</v>
      </c>
      <c r="AJ73" s="20">
        <v>0</v>
      </c>
      <c r="AK73" s="20">
        <v>0</v>
      </c>
      <c r="AL73" s="40"/>
      <c r="AM73" s="40"/>
      <c r="AN73" s="40"/>
      <c r="AO73" s="40"/>
      <c r="AP73" s="20">
        <v>1694308</v>
      </c>
      <c r="AQ73" s="20">
        <v>1694308</v>
      </c>
      <c r="AR73" s="50">
        <v>0</v>
      </c>
      <c r="AS73" s="40">
        <v>4800043730</v>
      </c>
      <c r="AT73" s="40"/>
      <c r="AU73" s="43">
        <v>44193</v>
      </c>
      <c r="AV73" s="20">
        <v>3366410</v>
      </c>
      <c r="AW73" s="20">
        <v>0</v>
      </c>
      <c r="AX73" s="20"/>
      <c r="AY73" s="20"/>
      <c r="AZ73" s="20"/>
      <c r="BA73" s="20"/>
      <c r="BB73" s="20"/>
      <c r="BC73" s="43">
        <v>45565</v>
      </c>
    </row>
    <row r="74" spans="1:55" x14ac:dyDescent="0.35">
      <c r="A74" s="48">
        <v>805028530</v>
      </c>
      <c r="B74" s="49" t="s">
        <v>165</v>
      </c>
      <c r="C74" s="40" t="s">
        <v>43</v>
      </c>
      <c r="D74" s="40" t="s">
        <v>238</v>
      </c>
      <c r="E74" s="43">
        <v>44080</v>
      </c>
      <c r="F74" s="43">
        <v>44125</v>
      </c>
      <c r="G74" s="40">
        <v>2020</v>
      </c>
      <c r="I74" s="20">
        <v>109100</v>
      </c>
      <c r="K74" s="20">
        <v>109100</v>
      </c>
      <c r="M74" s="20">
        <f t="shared" si="3"/>
        <v>0</v>
      </c>
      <c r="N74" s="40" t="s">
        <v>148</v>
      </c>
      <c r="O74" s="40"/>
      <c r="P74" s="40" t="s">
        <v>338</v>
      </c>
      <c r="Q74" s="40" t="str">
        <f>VLOOKUP(D74,'[1]ESTADO DE CADA FACTURA'!$D:$P,13,0)</f>
        <v>Finalizada</v>
      </c>
      <c r="R74" s="40" t="s">
        <v>338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109100</v>
      </c>
      <c r="AG74" s="20">
        <v>109100</v>
      </c>
      <c r="AH74" s="20">
        <v>0</v>
      </c>
      <c r="AI74" s="20">
        <v>0</v>
      </c>
      <c r="AJ74" s="20">
        <v>0</v>
      </c>
      <c r="AK74" s="20">
        <v>0</v>
      </c>
      <c r="AL74" s="40"/>
      <c r="AM74" s="40"/>
      <c r="AN74" s="40"/>
      <c r="AO74" s="40"/>
      <c r="AP74" s="20">
        <v>109100</v>
      </c>
      <c r="AQ74" s="20">
        <v>109100</v>
      </c>
      <c r="AR74" s="50">
        <v>0</v>
      </c>
      <c r="AS74" s="40">
        <v>4800043730</v>
      </c>
      <c r="AT74" s="40"/>
      <c r="AU74" s="43">
        <v>44193</v>
      </c>
      <c r="AV74" s="20">
        <v>3366410</v>
      </c>
      <c r="AW74" s="20">
        <v>0</v>
      </c>
      <c r="AX74" s="20"/>
      <c r="AY74" s="20"/>
      <c r="AZ74" s="20"/>
      <c r="BA74" s="20"/>
      <c r="BB74" s="20"/>
      <c r="BC74" s="43">
        <v>45565</v>
      </c>
    </row>
    <row r="75" spans="1:55" x14ac:dyDescent="0.35">
      <c r="A75" s="48">
        <v>805028530</v>
      </c>
      <c r="B75" s="49" t="s">
        <v>165</v>
      </c>
      <c r="C75" s="40" t="s">
        <v>56</v>
      </c>
      <c r="D75" s="40" t="s">
        <v>239</v>
      </c>
      <c r="E75" s="43">
        <v>44098</v>
      </c>
      <c r="G75" s="40">
        <v>2020</v>
      </c>
      <c r="I75" s="20">
        <v>107110245</v>
      </c>
      <c r="J75" s="20">
        <v>3915938</v>
      </c>
      <c r="K75" s="20">
        <v>103194307</v>
      </c>
      <c r="M75" s="20">
        <f t="shared" si="3"/>
        <v>0</v>
      </c>
      <c r="N75" s="40" t="s">
        <v>148</v>
      </c>
      <c r="O75" s="40"/>
      <c r="P75" s="40" t="s">
        <v>341</v>
      </c>
      <c r="Q75" s="40" t="s">
        <v>360</v>
      </c>
      <c r="R75" s="40" t="e">
        <v>#N/A</v>
      </c>
      <c r="S75" s="20"/>
      <c r="T75" s="40"/>
      <c r="U75" s="40"/>
      <c r="V75" s="40"/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45">
        <v>0</v>
      </c>
      <c r="AD75" s="45">
        <v>0</v>
      </c>
      <c r="AE75" s="45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40"/>
      <c r="AM75" s="40"/>
      <c r="AN75" s="40"/>
      <c r="AO75" s="40"/>
      <c r="AP75" s="20">
        <v>0</v>
      </c>
      <c r="AQ75" s="20"/>
      <c r="AR75" s="40"/>
      <c r="AS75" s="40"/>
      <c r="AT75" s="40"/>
      <c r="AU75" s="40"/>
      <c r="AV75" s="40"/>
      <c r="AW75" s="20">
        <v>0</v>
      </c>
      <c r="AX75" s="40"/>
      <c r="AY75" s="40"/>
      <c r="AZ75" s="40"/>
      <c r="BA75" s="40"/>
      <c r="BB75" s="40"/>
      <c r="BC75" s="43">
        <v>45565</v>
      </c>
    </row>
    <row r="76" spans="1:55" x14ac:dyDescent="0.35">
      <c r="A76" s="48">
        <v>805028530</v>
      </c>
      <c r="B76" s="49" t="s">
        <v>165</v>
      </c>
      <c r="C76" s="40" t="s">
        <v>44</v>
      </c>
      <c r="D76" s="40" t="s">
        <v>240</v>
      </c>
      <c r="E76" s="43">
        <v>44113</v>
      </c>
      <c r="F76" s="43">
        <v>44156</v>
      </c>
      <c r="G76" s="40">
        <v>2020</v>
      </c>
      <c r="I76" s="20">
        <v>690982</v>
      </c>
      <c r="K76" s="20">
        <v>690982</v>
      </c>
      <c r="M76" s="20">
        <f t="shared" si="3"/>
        <v>0</v>
      </c>
      <c r="N76" s="40" t="s">
        <v>148</v>
      </c>
      <c r="O76" s="40"/>
      <c r="P76" s="40" t="s">
        <v>338</v>
      </c>
      <c r="Q76" s="40" t="str">
        <f>VLOOKUP(D76,'[1]ESTADO DE CADA FACTURA'!$D:$P,13,0)</f>
        <v>Finalizada</v>
      </c>
      <c r="R76" s="40" t="s">
        <v>338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600082</v>
      </c>
      <c r="AG76" s="20">
        <v>600082</v>
      </c>
      <c r="AH76" s="20">
        <v>0</v>
      </c>
      <c r="AI76" s="20">
        <v>0</v>
      </c>
      <c r="AJ76" s="20">
        <v>0</v>
      </c>
      <c r="AK76" s="20">
        <v>0</v>
      </c>
      <c r="AL76" s="40"/>
      <c r="AM76" s="40"/>
      <c r="AN76" s="40"/>
      <c r="AO76" s="40"/>
      <c r="AP76" s="20">
        <v>600082</v>
      </c>
      <c r="AQ76" s="20">
        <v>600082</v>
      </c>
      <c r="AR76" s="50">
        <v>0</v>
      </c>
      <c r="AS76" s="40">
        <v>4800048568</v>
      </c>
      <c r="AT76" s="40" t="s">
        <v>354</v>
      </c>
      <c r="AU76" s="43">
        <v>44377</v>
      </c>
      <c r="AV76" s="20">
        <v>117446706</v>
      </c>
      <c r="AW76" s="20">
        <v>0</v>
      </c>
      <c r="AX76" s="20"/>
      <c r="AY76" s="20"/>
      <c r="AZ76" s="20"/>
      <c r="BA76" s="20"/>
      <c r="BB76" s="20"/>
      <c r="BC76" s="43">
        <v>45565</v>
      </c>
    </row>
    <row r="77" spans="1:55" x14ac:dyDescent="0.35">
      <c r="A77" s="48">
        <v>805028530</v>
      </c>
      <c r="B77" s="49" t="s">
        <v>165</v>
      </c>
      <c r="C77" s="40" t="s">
        <v>45</v>
      </c>
      <c r="D77" s="40" t="s">
        <v>241</v>
      </c>
      <c r="E77" s="43">
        <v>44127</v>
      </c>
      <c r="F77" s="43">
        <v>44156</v>
      </c>
      <c r="G77" s="40">
        <v>2020</v>
      </c>
      <c r="I77" s="20">
        <v>436339</v>
      </c>
      <c r="K77" s="20">
        <v>436339</v>
      </c>
      <c r="M77" s="20">
        <f t="shared" si="3"/>
        <v>0</v>
      </c>
      <c r="N77" s="40" t="s">
        <v>148</v>
      </c>
      <c r="O77" s="40"/>
      <c r="P77" s="40" t="s">
        <v>338</v>
      </c>
      <c r="Q77" s="40" t="str">
        <f>VLOOKUP(D77,'[1]ESTADO DE CADA FACTURA'!$D:$P,13,0)</f>
        <v>Finalizada</v>
      </c>
      <c r="R77" s="40" t="s">
        <v>338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436339</v>
      </c>
      <c r="AG77" s="20">
        <v>436339</v>
      </c>
      <c r="AH77" s="20">
        <v>0</v>
      </c>
      <c r="AI77" s="20">
        <v>0</v>
      </c>
      <c r="AJ77" s="20">
        <v>0</v>
      </c>
      <c r="AK77" s="20">
        <v>0</v>
      </c>
      <c r="AL77" s="40"/>
      <c r="AM77" s="40"/>
      <c r="AN77" s="40"/>
      <c r="AO77" s="40"/>
      <c r="AP77" s="20">
        <v>436339</v>
      </c>
      <c r="AQ77" s="20">
        <v>436339</v>
      </c>
      <c r="AR77" s="50">
        <v>0</v>
      </c>
      <c r="AS77" s="40">
        <v>4800048568</v>
      </c>
      <c r="AT77" s="40" t="s">
        <v>354</v>
      </c>
      <c r="AU77" s="43">
        <v>44377</v>
      </c>
      <c r="AV77" s="20">
        <v>117446706</v>
      </c>
      <c r="AW77" s="20">
        <v>0</v>
      </c>
      <c r="AX77" s="20"/>
      <c r="AY77" s="20"/>
      <c r="AZ77" s="20"/>
      <c r="BA77" s="20"/>
      <c r="BB77" s="20"/>
      <c r="BC77" s="43">
        <v>45565</v>
      </c>
    </row>
    <row r="78" spans="1:55" x14ac:dyDescent="0.35">
      <c r="A78" s="48">
        <v>805028530</v>
      </c>
      <c r="B78" s="49" t="s">
        <v>165</v>
      </c>
      <c r="C78" s="40" t="s">
        <v>46</v>
      </c>
      <c r="D78" s="40" t="s">
        <v>242</v>
      </c>
      <c r="E78" s="43">
        <v>44133</v>
      </c>
      <c r="F78" s="43">
        <v>44156</v>
      </c>
      <c r="G78" s="40">
        <v>2020</v>
      </c>
      <c r="I78" s="20">
        <v>1494489</v>
      </c>
      <c r="K78" s="20">
        <v>1494489</v>
      </c>
      <c r="M78" s="20">
        <f t="shared" si="3"/>
        <v>0</v>
      </c>
      <c r="N78" s="40" t="s">
        <v>148</v>
      </c>
      <c r="O78" s="40"/>
      <c r="P78" s="40" t="s">
        <v>338</v>
      </c>
      <c r="Q78" s="40" t="str">
        <f>VLOOKUP(D78,'[1]ESTADO DE CADA FACTURA'!$D:$P,13,0)</f>
        <v>Finalizada</v>
      </c>
      <c r="R78" s="40" t="s">
        <v>338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1494489</v>
      </c>
      <c r="AG78" s="20">
        <v>1494489</v>
      </c>
      <c r="AH78" s="20">
        <v>0</v>
      </c>
      <c r="AI78" s="20">
        <v>0</v>
      </c>
      <c r="AJ78" s="20">
        <v>0</v>
      </c>
      <c r="AK78" s="20">
        <v>0</v>
      </c>
      <c r="AL78" s="40"/>
      <c r="AM78" s="40"/>
      <c r="AN78" s="40"/>
      <c r="AO78" s="40"/>
      <c r="AP78" s="20">
        <v>1494489</v>
      </c>
      <c r="AQ78" s="20">
        <v>1494489</v>
      </c>
      <c r="AR78" s="50">
        <v>0</v>
      </c>
      <c r="AS78" s="40">
        <v>4800048568</v>
      </c>
      <c r="AT78" s="40" t="s">
        <v>354</v>
      </c>
      <c r="AU78" s="43">
        <v>44377</v>
      </c>
      <c r="AV78" s="20">
        <v>117446706</v>
      </c>
      <c r="AW78" s="20">
        <v>0</v>
      </c>
      <c r="AX78" s="20"/>
      <c r="AY78" s="20"/>
      <c r="AZ78" s="20"/>
      <c r="BA78" s="20"/>
      <c r="BB78" s="20"/>
      <c r="BC78" s="43">
        <v>45565</v>
      </c>
    </row>
    <row r="79" spans="1:55" x14ac:dyDescent="0.35">
      <c r="A79" s="48">
        <v>805028530</v>
      </c>
      <c r="B79" s="49" t="s">
        <v>165</v>
      </c>
      <c r="C79" s="40" t="s">
        <v>47</v>
      </c>
      <c r="D79" s="40" t="s">
        <v>243</v>
      </c>
      <c r="E79" s="43">
        <v>44135</v>
      </c>
      <c r="F79" s="43">
        <v>44156</v>
      </c>
      <c r="G79" s="40">
        <v>2020</v>
      </c>
      <c r="I79" s="20">
        <v>681726</v>
      </c>
      <c r="K79" s="20">
        <v>681726</v>
      </c>
      <c r="M79" s="20">
        <f t="shared" si="3"/>
        <v>0</v>
      </c>
      <c r="N79" s="40" t="s">
        <v>148</v>
      </c>
      <c r="O79" s="40"/>
      <c r="P79" s="40" t="s">
        <v>338</v>
      </c>
      <c r="Q79" s="40" t="str">
        <f>VLOOKUP(D79,'[1]ESTADO DE CADA FACTURA'!$D:$P,13,0)</f>
        <v>Finalizada</v>
      </c>
      <c r="R79" s="40" t="s">
        <v>338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681726</v>
      </c>
      <c r="AG79" s="20">
        <v>681726</v>
      </c>
      <c r="AH79" s="20">
        <v>0</v>
      </c>
      <c r="AI79" s="20">
        <v>0</v>
      </c>
      <c r="AJ79" s="20">
        <v>0</v>
      </c>
      <c r="AK79" s="20">
        <v>0</v>
      </c>
      <c r="AL79" s="40"/>
      <c r="AM79" s="40"/>
      <c r="AN79" s="40"/>
      <c r="AO79" s="40"/>
      <c r="AP79" s="20">
        <v>681726</v>
      </c>
      <c r="AQ79" s="20">
        <v>681726</v>
      </c>
      <c r="AR79" s="50">
        <v>0</v>
      </c>
      <c r="AS79" s="40">
        <v>4800048568</v>
      </c>
      <c r="AT79" s="40" t="s">
        <v>354</v>
      </c>
      <c r="AU79" s="43">
        <v>44377</v>
      </c>
      <c r="AV79" s="20">
        <v>117446706</v>
      </c>
      <c r="AW79" s="20">
        <v>0</v>
      </c>
      <c r="AX79" s="20"/>
      <c r="AY79" s="20"/>
      <c r="AZ79" s="20"/>
      <c r="BA79" s="20"/>
      <c r="BB79" s="20"/>
      <c r="BC79" s="43">
        <v>45565</v>
      </c>
    </row>
    <row r="80" spans="1:55" x14ac:dyDescent="0.35">
      <c r="A80" s="48">
        <v>805028530</v>
      </c>
      <c r="B80" s="49" t="s">
        <v>165</v>
      </c>
      <c r="C80" s="40" t="s">
        <v>48</v>
      </c>
      <c r="D80" s="40" t="s">
        <v>244</v>
      </c>
      <c r="E80" s="43">
        <v>44135</v>
      </c>
      <c r="F80" s="43">
        <v>44156</v>
      </c>
      <c r="G80" s="40">
        <v>2020</v>
      </c>
      <c r="I80" s="20">
        <v>1766105</v>
      </c>
      <c r="K80" s="20">
        <v>1563002</v>
      </c>
      <c r="M80" s="20">
        <f t="shared" si="3"/>
        <v>203103</v>
      </c>
      <c r="N80" s="40" t="s">
        <v>141</v>
      </c>
      <c r="O80" s="40"/>
      <c r="P80" s="40" t="s">
        <v>338</v>
      </c>
      <c r="Q80" s="40" t="str">
        <f>VLOOKUP(D80,'[1]ESTADO DE CADA FACTURA'!$D:$P,13,0)</f>
        <v>Finalizada</v>
      </c>
      <c r="R80" s="40" t="s">
        <v>338</v>
      </c>
      <c r="S80" s="20">
        <v>0</v>
      </c>
      <c r="T80" s="20">
        <v>0</v>
      </c>
      <c r="U80" s="20">
        <v>0</v>
      </c>
      <c r="V80" s="20">
        <v>0</v>
      </c>
      <c r="W80" s="20">
        <v>203103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1766105</v>
      </c>
      <c r="AG80" s="20">
        <v>1766105</v>
      </c>
      <c r="AH80" s="20">
        <v>0</v>
      </c>
      <c r="AI80" s="20">
        <v>0</v>
      </c>
      <c r="AJ80" s="20">
        <v>0</v>
      </c>
      <c r="AK80" s="20">
        <v>0</v>
      </c>
      <c r="AL80" s="40"/>
      <c r="AM80" s="40"/>
      <c r="AN80" s="40"/>
      <c r="AO80" s="40"/>
      <c r="AP80" s="20">
        <v>1563002</v>
      </c>
      <c r="AQ80" s="20">
        <v>1563002</v>
      </c>
      <c r="AR80" s="50">
        <v>0</v>
      </c>
      <c r="AS80" s="40">
        <v>4800048568</v>
      </c>
      <c r="AT80" s="40" t="s">
        <v>354</v>
      </c>
      <c r="AU80" s="43">
        <v>44377</v>
      </c>
      <c r="AV80" s="20">
        <v>117446706</v>
      </c>
      <c r="AW80" s="20">
        <v>0</v>
      </c>
      <c r="AX80" s="20"/>
      <c r="AY80" s="20"/>
      <c r="AZ80" s="20"/>
      <c r="BA80" s="20"/>
      <c r="BB80" s="20"/>
      <c r="BC80" s="43">
        <v>45565</v>
      </c>
    </row>
    <row r="81" spans="1:55" x14ac:dyDescent="0.35">
      <c r="A81" s="48">
        <v>805028530</v>
      </c>
      <c r="B81" s="49" t="s">
        <v>165</v>
      </c>
      <c r="C81" s="40" t="s">
        <v>49</v>
      </c>
      <c r="D81" s="40" t="s">
        <v>245</v>
      </c>
      <c r="E81" s="43">
        <v>44153</v>
      </c>
      <c r="F81" s="43">
        <v>44175</v>
      </c>
      <c r="G81" s="40">
        <v>2020</v>
      </c>
      <c r="I81" s="20">
        <v>851600</v>
      </c>
      <c r="L81" s="20">
        <v>851600</v>
      </c>
      <c r="M81" s="20">
        <f t="shared" si="3"/>
        <v>0</v>
      </c>
      <c r="N81" s="40" t="s">
        <v>141</v>
      </c>
      <c r="O81" s="40"/>
      <c r="P81" s="40" t="s">
        <v>339</v>
      </c>
      <c r="Q81" s="40" t="s">
        <v>359</v>
      </c>
      <c r="R81" s="40" t="s">
        <v>339</v>
      </c>
      <c r="S81" s="20"/>
      <c r="T81" s="40"/>
      <c r="U81" s="40"/>
      <c r="V81" s="40"/>
      <c r="W81" s="40"/>
      <c r="X81" s="40"/>
      <c r="Y81" s="40"/>
      <c r="Z81" s="45">
        <v>0</v>
      </c>
      <c r="AA81" s="40"/>
      <c r="AB81" s="40"/>
      <c r="AC81" s="40"/>
      <c r="AD81" s="40"/>
      <c r="AE81" s="40"/>
      <c r="AF81" s="20">
        <v>851600</v>
      </c>
      <c r="AG81" s="20">
        <v>851600</v>
      </c>
      <c r="AH81" s="20">
        <v>851600</v>
      </c>
      <c r="AI81" s="20">
        <v>0</v>
      </c>
      <c r="AJ81" s="20">
        <v>0</v>
      </c>
      <c r="AK81" s="20">
        <v>0</v>
      </c>
      <c r="AL81" s="40"/>
      <c r="AM81" s="40"/>
      <c r="AN81" s="40"/>
      <c r="AO81" s="40"/>
      <c r="AP81" s="20">
        <v>0</v>
      </c>
      <c r="AQ81" s="20"/>
      <c r="AR81" s="40"/>
      <c r="AS81" s="40"/>
      <c r="AT81" s="40"/>
      <c r="AU81" s="40"/>
      <c r="AV81" s="40"/>
      <c r="AW81" s="20">
        <v>0</v>
      </c>
      <c r="AX81" s="40"/>
      <c r="AY81" s="40"/>
      <c r="AZ81" s="40"/>
      <c r="BA81" s="40"/>
      <c r="BB81" s="40"/>
      <c r="BC81" s="43">
        <v>45565</v>
      </c>
    </row>
    <row r="82" spans="1:55" x14ac:dyDescent="0.35">
      <c r="A82" s="48">
        <v>805028530</v>
      </c>
      <c r="B82" s="49" t="s">
        <v>165</v>
      </c>
      <c r="C82" s="40" t="s">
        <v>50</v>
      </c>
      <c r="D82" s="40" t="s">
        <v>246</v>
      </c>
      <c r="E82" s="43">
        <v>44172</v>
      </c>
      <c r="F82" s="43">
        <v>44208</v>
      </c>
      <c r="G82" s="40">
        <v>2020</v>
      </c>
      <c r="I82" s="20">
        <v>507704</v>
      </c>
      <c r="K82" s="20">
        <v>507704</v>
      </c>
      <c r="M82" s="20">
        <f t="shared" si="3"/>
        <v>0</v>
      </c>
      <c r="N82" s="40" t="s">
        <v>141</v>
      </c>
      <c r="O82" s="40"/>
      <c r="P82" s="40" t="s">
        <v>338</v>
      </c>
      <c r="Q82" s="40" t="str">
        <f>VLOOKUP(D82,'[1]ESTADO DE CADA FACTURA'!$D:$P,13,0)</f>
        <v>Finalizada</v>
      </c>
      <c r="R82" s="40" t="s">
        <v>338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507704</v>
      </c>
      <c r="AG82" s="20">
        <v>507704</v>
      </c>
      <c r="AH82" s="20">
        <v>0</v>
      </c>
      <c r="AI82" s="20">
        <v>0</v>
      </c>
      <c r="AJ82" s="20">
        <v>0</v>
      </c>
      <c r="AK82" s="20">
        <v>0</v>
      </c>
      <c r="AL82" s="40"/>
      <c r="AM82" s="40"/>
      <c r="AN82" s="40"/>
      <c r="AO82" s="40"/>
      <c r="AP82" s="20">
        <v>507704</v>
      </c>
      <c r="AQ82" s="20">
        <v>507704</v>
      </c>
      <c r="AR82" s="50">
        <v>0</v>
      </c>
      <c r="AS82" s="40">
        <v>4800048568</v>
      </c>
      <c r="AT82" s="40" t="s">
        <v>354</v>
      </c>
      <c r="AU82" s="43">
        <v>44377</v>
      </c>
      <c r="AV82" s="20">
        <v>117446706</v>
      </c>
      <c r="AW82" s="20">
        <v>0</v>
      </c>
      <c r="AX82" s="20"/>
      <c r="AY82" s="20"/>
      <c r="AZ82" s="20"/>
      <c r="BA82" s="20"/>
      <c r="BB82" s="20"/>
      <c r="BC82" s="43">
        <v>45565</v>
      </c>
    </row>
    <row r="83" spans="1:55" x14ac:dyDescent="0.35">
      <c r="A83" s="48">
        <v>805028530</v>
      </c>
      <c r="B83" s="49" t="s">
        <v>165</v>
      </c>
      <c r="C83" s="40" t="s">
        <v>65</v>
      </c>
      <c r="D83" s="40" t="s">
        <v>247</v>
      </c>
      <c r="E83" s="43">
        <v>44180</v>
      </c>
      <c r="F83" s="43">
        <v>44208</v>
      </c>
      <c r="G83" s="40">
        <v>2020</v>
      </c>
      <c r="I83" s="20">
        <v>23889798</v>
      </c>
      <c r="J83" s="20">
        <v>284816</v>
      </c>
      <c r="K83" s="20">
        <v>23604982</v>
      </c>
      <c r="M83" s="20">
        <f t="shared" si="3"/>
        <v>0</v>
      </c>
      <c r="N83" s="40" t="s">
        <v>149</v>
      </c>
      <c r="O83" s="40"/>
      <c r="P83" s="40" t="s">
        <v>338</v>
      </c>
      <c r="Q83" s="40" t="str">
        <f>VLOOKUP(D83,'[1]ESTADO DE CADA FACTURA'!$D:$P,13,0)</f>
        <v>Finalizada</v>
      </c>
      <c r="R83" s="40" t="s">
        <v>338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23889798</v>
      </c>
      <c r="AG83" s="20">
        <v>23889798</v>
      </c>
      <c r="AH83" s="20">
        <v>284816</v>
      </c>
      <c r="AI83" s="20">
        <v>0</v>
      </c>
      <c r="AJ83" s="20">
        <v>0</v>
      </c>
      <c r="AK83" s="20">
        <v>0</v>
      </c>
      <c r="AL83" s="40"/>
      <c r="AM83" s="40"/>
      <c r="AN83" s="40"/>
      <c r="AO83" s="40"/>
      <c r="AP83" s="20">
        <v>23604982</v>
      </c>
      <c r="AQ83" s="20">
        <v>23434767</v>
      </c>
      <c r="AR83" s="50">
        <v>0</v>
      </c>
      <c r="AS83" s="40">
        <v>4800052341</v>
      </c>
      <c r="AT83" s="40" t="s">
        <v>355</v>
      </c>
      <c r="AU83" s="43">
        <v>44564</v>
      </c>
      <c r="AV83" s="20">
        <v>30443224</v>
      </c>
      <c r="AW83" s="20">
        <v>170215</v>
      </c>
      <c r="AX83" s="20">
        <v>0</v>
      </c>
      <c r="AY83" s="73">
        <v>4800056006</v>
      </c>
      <c r="AZ83" s="20" t="s">
        <v>353</v>
      </c>
      <c r="BA83" s="20" t="s">
        <v>357</v>
      </c>
      <c r="BB83" s="20">
        <v>4003523</v>
      </c>
      <c r="BC83" s="43">
        <v>45565</v>
      </c>
    </row>
    <row r="84" spans="1:55" x14ac:dyDescent="0.35">
      <c r="A84" s="48">
        <v>805028530</v>
      </c>
      <c r="B84" s="49" t="s">
        <v>165</v>
      </c>
      <c r="C84" s="40" t="s">
        <v>66</v>
      </c>
      <c r="D84" s="40" t="s">
        <v>248</v>
      </c>
      <c r="E84" s="43">
        <v>44180</v>
      </c>
      <c r="F84" s="43">
        <v>44208</v>
      </c>
      <c r="G84" s="40">
        <v>2020</v>
      </c>
      <c r="I84" s="20">
        <v>456300</v>
      </c>
      <c r="L84" s="20">
        <v>456300</v>
      </c>
      <c r="M84" s="20">
        <f t="shared" si="3"/>
        <v>0</v>
      </c>
      <c r="N84" s="40" t="s">
        <v>141</v>
      </c>
      <c r="O84" s="40"/>
      <c r="P84" s="40" t="s">
        <v>339</v>
      </c>
      <c r="Q84" s="40" t="s">
        <v>359</v>
      </c>
      <c r="R84" s="40" t="s">
        <v>339</v>
      </c>
      <c r="S84" s="20"/>
      <c r="T84" s="40"/>
      <c r="U84" s="40"/>
      <c r="V84" s="40"/>
      <c r="W84" s="40"/>
      <c r="X84" s="40"/>
      <c r="Y84" s="40"/>
      <c r="Z84" s="45">
        <v>0</v>
      </c>
      <c r="AA84" s="40"/>
      <c r="AB84" s="40"/>
      <c r="AC84" s="40"/>
      <c r="AD84" s="40"/>
      <c r="AE84" s="40"/>
      <c r="AF84" s="20">
        <v>456300</v>
      </c>
      <c r="AG84" s="20">
        <v>456300</v>
      </c>
      <c r="AH84" s="20">
        <v>456300</v>
      </c>
      <c r="AI84" s="20">
        <v>0</v>
      </c>
      <c r="AJ84" s="20">
        <v>0</v>
      </c>
      <c r="AK84" s="20">
        <v>0</v>
      </c>
      <c r="AL84" s="40"/>
      <c r="AM84" s="40"/>
      <c r="AN84" s="40"/>
      <c r="AO84" s="40"/>
      <c r="AP84" s="20">
        <v>0</v>
      </c>
      <c r="AQ84" s="20"/>
      <c r="AR84" s="40"/>
      <c r="AS84" s="40"/>
      <c r="AT84" s="40"/>
      <c r="AU84" s="40"/>
      <c r="AV84" s="40"/>
      <c r="AW84" s="20">
        <v>0</v>
      </c>
      <c r="AX84" s="40"/>
      <c r="AY84" s="40"/>
      <c r="AZ84" s="40"/>
      <c r="BA84" s="40"/>
      <c r="BB84" s="40"/>
      <c r="BC84" s="43">
        <v>45565</v>
      </c>
    </row>
    <row r="85" spans="1:55" x14ac:dyDescent="0.35">
      <c r="A85" s="48">
        <v>805028530</v>
      </c>
      <c r="B85" s="49" t="s">
        <v>165</v>
      </c>
      <c r="C85" s="40" t="s">
        <v>67</v>
      </c>
      <c r="D85" s="40" t="s">
        <v>249</v>
      </c>
      <c r="E85" s="43">
        <v>44180</v>
      </c>
      <c r="F85" s="43">
        <v>44208</v>
      </c>
      <c r="G85" s="40">
        <v>2020</v>
      </c>
      <c r="I85" s="20">
        <v>1361888</v>
      </c>
      <c r="L85" s="20">
        <v>1361888</v>
      </c>
      <c r="M85" s="20">
        <f t="shared" si="3"/>
        <v>0</v>
      </c>
      <c r="N85" s="40" t="s">
        <v>141</v>
      </c>
      <c r="O85" s="40"/>
      <c r="P85" s="40" t="s">
        <v>339</v>
      </c>
      <c r="Q85" s="40" t="s">
        <v>359</v>
      </c>
      <c r="R85" s="40" t="s">
        <v>339</v>
      </c>
      <c r="S85" s="20"/>
      <c r="T85" s="40"/>
      <c r="U85" s="40"/>
      <c r="V85" s="40"/>
      <c r="W85" s="40"/>
      <c r="X85" s="40"/>
      <c r="Y85" s="40"/>
      <c r="Z85" s="45">
        <v>0</v>
      </c>
      <c r="AA85" s="40"/>
      <c r="AB85" s="40"/>
      <c r="AC85" s="40"/>
      <c r="AD85" s="40"/>
      <c r="AE85" s="40"/>
      <c r="AF85" s="20">
        <v>1361888</v>
      </c>
      <c r="AG85" s="20">
        <v>1361888</v>
      </c>
      <c r="AH85" s="20">
        <v>1361888</v>
      </c>
      <c r="AI85" s="20">
        <v>0</v>
      </c>
      <c r="AJ85" s="20">
        <v>0</v>
      </c>
      <c r="AK85" s="20">
        <v>0</v>
      </c>
      <c r="AL85" s="40"/>
      <c r="AM85" s="40"/>
      <c r="AN85" s="40"/>
      <c r="AO85" s="40"/>
      <c r="AP85" s="20">
        <v>0</v>
      </c>
      <c r="AQ85" s="20"/>
      <c r="AR85" s="40"/>
      <c r="AS85" s="40"/>
      <c r="AT85" s="40"/>
      <c r="AU85" s="40"/>
      <c r="AV85" s="40"/>
      <c r="AW85" s="20">
        <v>0</v>
      </c>
      <c r="AX85" s="40"/>
      <c r="AY85" s="40"/>
      <c r="AZ85" s="40"/>
      <c r="BA85" s="40"/>
      <c r="BB85" s="40"/>
      <c r="BC85" s="43">
        <v>45565</v>
      </c>
    </row>
    <row r="86" spans="1:55" x14ac:dyDescent="0.35">
      <c r="A86" s="48">
        <v>805028530</v>
      </c>
      <c r="B86" s="49" t="s">
        <v>165</v>
      </c>
      <c r="C86" s="40" t="s">
        <v>63</v>
      </c>
      <c r="D86" s="40" t="s">
        <v>250</v>
      </c>
      <c r="E86" s="43">
        <v>44187</v>
      </c>
      <c r="F86" s="43">
        <v>44208</v>
      </c>
      <c r="G86" s="40">
        <v>2020</v>
      </c>
      <c r="I86" s="20">
        <v>6131140</v>
      </c>
      <c r="J86" s="20">
        <v>611600</v>
      </c>
      <c r="K86" s="20">
        <v>5267611</v>
      </c>
      <c r="M86" s="20">
        <f t="shared" si="3"/>
        <v>251929</v>
      </c>
      <c r="N86" s="40" t="s">
        <v>149</v>
      </c>
      <c r="O86" s="33"/>
      <c r="P86" s="40" t="s">
        <v>339</v>
      </c>
      <c r="Q86" s="40" t="s">
        <v>359</v>
      </c>
      <c r="R86" s="40" t="s">
        <v>340</v>
      </c>
      <c r="S86" s="20"/>
      <c r="T86" s="40"/>
      <c r="U86" s="40"/>
      <c r="V86" s="40"/>
      <c r="W86" s="40"/>
      <c r="X86" s="40"/>
      <c r="Y86" s="40"/>
      <c r="Z86" s="45">
        <v>251929</v>
      </c>
      <c r="AA86" s="40"/>
      <c r="AB86" s="40"/>
      <c r="AC86" s="40"/>
      <c r="AD86" s="40"/>
      <c r="AE86" s="40"/>
      <c r="AF86" s="20">
        <v>5879211</v>
      </c>
      <c r="AG86" s="20">
        <v>5879211</v>
      </c>
      <c r="AH86" s="20">
        <v>611600</v>
      </c>
      <c r="AI86" s="20">
        <v>0</v>
      </c>
      <c r="AJ86" s="20">
        <v>0</v>
      </c>
      <c r="AK86" s="20">
        <v>0</v>
      </c>
      <c r="AL86" s="40"/>
      <c r="AM86" s="40"/>
      <c r="AN86" s="40"/>
      <c r="AO86" s="40"/>
      <c r="AP86" s="20">
        <v>5267611</v>
      </c>
      <c r="AQ86" s="20">
        <v>4557211</v>
      </c>
      <c r="AR86" s="50">
        <v>0</v>
      </c>
      <c r="AS86" s="40">
        <v>4800052341</v>
      </c>
      <c r="AT86" s="40" t="s">
        <v>355</v>
      </c>
      <c r="AU86" s="43">
        <v>44564</v>
      </c>
      <c r="AV86" s="20">
        <v>30443224</v>
      </c>
      <c r="AW86" s="20">
        <v>710400</v>
      </c>
      <c r="AX86" s="20">
        <v>0</v>
      </c>
      <c r="AY86" s="73">
        <v>4800056006</v>
      </c>
      <c r="AZ86" s="20" t="s">
        <v>353</v>
      </c>
      <c r="BA86" s="20" t="s">
        <v>357</v>
      </c>
      <c r="BB86" s="20">
        <v>4003523</v>
      </c>
      <c r="BC86" s="43">
        <v>45565</v>
      </c>
    </row>
    <row r="87" spans="1:55" x14ac:dyDescent="0.35">
      <c r="A87" s="48">
        <v>805028530</v>
      </c>
      <c r="B87" s="49" t="s">
        <v>165</v>
      </c>
      <c r="C87" s="40" t="s">
        <v>51</v>
      </c>
      <c r="D87" s="40" t="s">
        <v>251</v>
      </c>
      <c r="E87" s="43">
        <v>44216</v>
      </c>
      <c r="F87" s="43">
        <v>44246</v>
      </c>
      <c r="G87" s="40">
        <v>2021</v>
      </c>
      <c r="I87" s="20">
        <v>245018</v>
      </c>
      <c r="K87" s="20">
        <v>245018</v>
      </c>
      <c r="M87" s="20">
        <f t="shared" si="3"/>
        <v>0</v>
      </c>
      <c r="N87" s="40" t="s">
        <v>148</v>
      </c>
      <c r="O87" s="40"/>
      <c r="P87" s="40" t="s">
        <v>338</v>
      </c>
      <c r="Q87" s="40" t="str">
        <f>VLOOKUP(D87,'[1]ESTADO DE CADA FACTURA'!$D:$P,13,0)</f>
        <v>Finalizada</v>
      </c>
      <c r="R87" s="40" t="s">
        <v>338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245018</v>
      </c>
      <c r="AG87" s="20">
        <v>245018</v>
      </c>
      <c r="AH87" s="20">
        <v>0</v>
      </c>
      <c r="AI87" s="20">
        <v>0</v>
      </c>
      <c r="AJ87" s="20">
        <v>0</v>
      </c>
      <c r="AK87" s="20">
        <v>0</v>
      </c>
      <c r="AL87" s="40"/>
      <c r="AM87" s="40"/>
      <c r="AN87" s="40"/>
      <c r="AO87" s="40"/>
      <c r="AP87" s="20">
        <v>245018</v>
      </c>
      <c r="AQ87" s="20">
        <v>245018</v>
      </c>
      <c r="AR87" s="50">
        <v>0</v>
      </c>
      <c r="AS87" s="40">
        <v>4800048568</v>
      </c>
      <c r="AT87" s="40" t="s">
        <v>354</v>
      </c>
      <c r="AU87" s="43">
        <v>44377</v>
      </c>
      <c r="AV87" s="20">
        <v>117446706</v>
      </c>
      <c r="AW87" s="20">
        <v>0</v>
      </c>
      <c r="AX87" s="20"/>
      <c r="AY87" s="20"/>
      <c r="AZ87" s="20"/>
      <c r="BA87" s="20"/>
      <c r="BB87" s="20"/>
      <c r="BC87" s="43">
        <v>45565</v>
      </c>
    </row>
    <row r="88" spans="1:55" x14ac:dyDescent="0.35">
      <c r="A88" s="48">
        <v>805028530</v>
      </c>
      <c r="B88" s="49" t="s">
        <v>165</v>
      </c>
      <c r="C88" s="40" t="s">
        <v>52</v>
      </c>
      <c r="D88" s="40" t="s">
        <v>252</v>
      </c>
      <c r="E88" s="43">
        <v>44219</v>
      </c>
      <c r="F88" s="43">
        <v>44246</v>
      </c>
      <c r="G88" s="40">
        <v>2021</v>
      </c>
      <c r="I88" s="20">
        <v>386737</v>
      </c>
      <c r="K88" s="20">
        <v>386737</v>
      </c>
      <c r="M88" s="20">
        <f t="shared" si="3"/>
        <v>0</v>
      </c>
      <c r="N88" s="40" t="s">
        <v>148</v>
      </c>
      <c r="O88" s="40"/>
      <c r="P88" s="40" t="s">
        <v>338</v>
      </c>
      <c r="Q88" s="40" t="str">
        <f>VLOOKUP(D88,'[1]ESTADO DE CADA FACTURA'!$D:$P,13,0)</f>
        <v>Finalizada</v>
      </c>
      <c r="R88" s="40" t="s">
        <v>338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386737</v>
      </c>
      <c r="AG88" s="20">
        <v>386737</v>
      </c>
      <c r="AH88" s="20">
        <v>0</v>
      </c>
      <c r="AI88" s="20">
        <v>0</v>
      </c>
      <c r="AJ88" s="20">
        <v>0</v>
      </c>
      <c r="AK88" s="20">
        <v>0</v>
      </c>
      <c r="AL88" s="40"/>
      <c r="AM88" s="40"/>
      <c r="AN88" s="40"/>
      <c r="AO88" s="40"/>
      <c r="AP88" s="20">
        <v>386737</v>
      </c>
      <c r="AQ88" s="20">
        <v>386737</v>
      </c>
      <c r="AR88" s="50">
        <v>0</v>
      </c>
      <c r="AS88" s="40">
        <v>4800048568</v>
      </c>
      <c r="AT88" s="40" t="s">
        <v>354</v>
      </c>
      <c r="AU88" s="43">
        <v>44377</v>
      </c>
      <c r="AV88" s="20">
        <v>117446706</v>
      </c>
      <c r="AW88" s="20">
        <v>0</v>
      </c>
      <c r="AX88" s="20"/>
      <c r="AY88" s="20"/>
      <c r="AZ88" s="20"/>
      <c r="BA88" s="20"/>
      <c r="BB88" s="20"/>
      <c r="BC88" s="43">
        <v>45565</v>
      </c>
    </row>
    <row r="89" spans="1:55" x14ac:dyDescent="0.35">
      <c r="A89" s="48">
        <v>805028530</v>
      </c>
      <c r="B89" s="49" t="s">
        <v>165</v>
      </c>
      <c r="C89" s="40" t="s">
        <v>53</v>
      </c>
      <c r="D89" s="40" t="s">
        <v>253</v>
      </c>
      <c r="E89" s="43">
        <v>44223</v>
      </c>
      <c r="F89" s="43">
        <v>44246</v>
      </c>
      <c r="G89" s="40">
        <v>2021</v>
      </c>
      <c r="I89" s="20">
        <v>358465</v>
      </c>
      <c r="K89" s="20">
        <v>358465</v>
      </c>
      <c r="M89" s="20">
        <f t="shared" si="3"/>
        <v>0</v>
      </c>
      <c r="N89" s="40" t="s">
        <v>148</v>
      </c>
      <c r="O89" s="40"/>
      <c r="P89" s="40" t="s">
        <v>338</v>
      </c>
      <c r="Q89" s="40" t="str">
        <f>VLOOKUP(D89,'[1]ESTADO DE CADA FACTURA'!$D:$P,13,0)</f>
        <v>Finalizada</v>
      </c>
      <c r="R89" s="40" t="s">
        <v>338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358465</v>
      </c>
      <c r="AG89" s="20">
        <v>358465</v>
      </c>
      <c r="AH89" s="20">
        <v>0</v>
      </c>
      <c r="AI89" s="20">
        <v>0</v>
      </c>
      <c r="AJ89" s="20">
        <v>0</v>
      </c>
      <c r="AK89" s="20">
        <v>0</v>
      </c>
      <c r="AL89" s="40"/>
      <c r="AM89" s="40"/>
      <c r="AN89" s="40"/>
      <c r="AO89" s="40"/>
      <c r="AP89" s="20">
        <v>358465</v>
      </c>
      <c r="AQ89" s="20">
        <v>358465</v>
      </c>
      <c r="AR89" s="50">
        <v>0</v>
      </c>
      <c r="AS89" s="40">
        <v>4800048568</v>
      </c>
      <c r="AT89" s="40" t="s">
        <v>354</v>
      </c>
      <c r="AU89" s="43">
        <v>44377</v>
      </c>
      <c r="AV89" s="20">
        <v>117446706</v>
      </c>
      <c r="AW89" s="20">
        <v>0</v>
      </c>
      <c r="AX89" s="20"/>
      <c r="AY89" s="20"/>
      <c r="AZ89" s="20"/>
      <c r="BA89" s="20"/>
      <c r="BB89" s="20"/>
      <c r="BC89" s="43">
        <v>45565</v>
      </c>
    </row>
    <row r="90" spans="1:55" x14ac:dyDescent="0.35">
      <c r="A90" s="48">
        <v>805028530</v>
      </c>
      <c r="B90" s="49" t="s">
        <v>165</v>
      </c>
      <c r="C90" s="40" t="s">
        <v>54</v>
      </c>
      <c r="D90" s="40" t="s">
        <v>254</v>
      </c>
      <c r="E90" s="43">
        <v>44226</v>
      </c>
      <c r="F90" s="43">
        <v>44246</v>
      </c>
      <c r="G90" s="40">
        <v>2021</v>
      </c>
      <c r="I90" s="20">
        <v>301570</v>
      </c>
      <c r="K90" s="20">
        <v>301570</v>
      </c>
      <c r="M90" s="20">
        <f t="shared" si="3"/>
        <v>0</v>
      </c>
      <c r="N90" s="40" t="s">
        <v>148</v>
      </c>
      <c r="O90" s="40"/>
      <c r="P90" s="40" t="s">
        <v>338</v>
      </c>
      <c r="Q90" s="40" t="str">
        <f>VLOOKUP(D90,'[1]ESTADO DE CADA FACTURA'!$D:$P,13,0)</f>
        <v>Finalizada</v>
      </c>
      <c r="R90" s="40" t="s">
        <v>338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301570</v>
      </c>
      <c r="AG90" s="20">
        <v>301570</v>
      </c>
      <c r="AH90" s="20">
        <v>0</v>
      </c>
      <c r="AI90" s="20">
        <v>0</v>
      </c>
      <c r="AJ90" s="20">
        <v>0</v>
      </c>
      <c r="AK90" s="20">
        <v>0</v>
      </c>
      <c r="AL90" s="40"/>
      <c r="AM90" s="40"/>
      <c r="AN90" s="40"/>
      <c r="AO90" s="40"/>
      <c r="AP90" s="20">
        <v>301570</v>
      </c>
      <c r="AQ90" s="20">
        <v>301570</v>
      </c>
      <c r="AR90" s="50">
        <v>0</v>
      </c>
      <c r="AS90" s="40">
        <v>4800048568</v>
      </c>
      <c r="AT90" s="40" t="s">
        <v>354</v>
      </c>
      <c r="AU90" s="43">
        <v>44377</v>
      </c>
      <c r="AV90" s="20">
        <v>117446706</v>
      </c>
      <c r="AW90" s="20">
        <v>0</v>
      </c>
      <c r="AX90" s="20"/>
      <c r="AY90" s="20"/>
      <c r="AZ90" s="20"/>
      <c r="BA90" s="20"/>
      <c r="BB90" s="20"/>
      <c r="BC90" s="43">
        <v>45565</v>
      </c>
    </row>
    <row r="91" spans="1:55" x14ac:dyDescent="0.35">
      <c r="A91" s="48">
        <v>805028530</v>
      </c>
      <c r="B91" s="49" t="s">
        <v>165</v>
      </c>
      <c r="C91" s="40" t="s">
        <v>58</v>
      </c>
      <c r="D91" s="40" t="s">
        <v>255</v>
      </c>
      <c r="E91" s="43">
        <v>44235</v>
      </c>
      <c r="F91" s="43">
        <v>44299</v>
      </c>
      <c r="G91" s="40">
        <v>2021</v>
      </c>
      <c r="I91" s="20">
        <v>5525771</v>
      </c>
      <c r="J91" s="20">
        <v>441394</v>
      </c>
      <c r="K91" s="20">
        <v>5084377</v>
      </c>
      <c r="M91" s="20">
        <f t="shared" si="3"/>
        <v>0</v>
      </c>
      <c r="N91" s="40" t="s">
        <v>148</v>
      </c>
      <c r="O91" s="40"/>
      <c r="P91" s="40" t="s">
        <v>338</v>
      </c>
      <c r="Q91" s="40" t="str">
        <f>VLOOKUP(D91,'[1]ESTADO DE CADA FACTURA'!$D:$P,13,0)</f>
        <v>Finalizada</v>
      </c>
      <c r="R91" s="40" t="s">
        <v>338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5525771</v>
      </c>
      <c r="AG91" s="20">
        <v>5525771</v>
      </c>
      <c r="AH91" s="20">
        <v>441394</v>
      </c>
      <c r="AI91" s="20">
        <v>0</v>
      </c>
      <c r="AJ91" s="20">
        <v>0</v>
      </c>
      <c r="AK91" s="20">
        <v>0</v>
      </c>
      <c r="AL91" s="40"/>
      <c r="AM91" s="40"/>
      <c r="AN91" s="40"/>
      <c r="AO91" s="40"/>
      <c r="AP91" s="20">
        <v>5084377</v>
      </c>
      <c r="AQ91" s="20">
        <v>4569787</v>
      </c>
      <c r="AR91" s="50">
        <v>0</v>
      </c>
      <c r="AS91" s="40">
        <v>4800048568</v>
      </c>
      <c r="AT91" s="40" t="s">
        <v>354</v>
      </c>
      <c r="AU91" s="43">
        <v>44377</v>
      </c>
      <c r="AV91" s="20">
        <v>117446706</v>
      </c>
      <c r="AW91" s="20">
        <v>514590</v>
      </c>
      <c r="AX91" s="20">
        <v>0</v>
      </c>
      <c r="AY91" s="73">
        <v>4800052341</v>
      </c>
      <c r="AZ91" s="20" t="s">
        <v>355</v>
      </c>
      <c r="BA91" s="20" t="s">
        <v>358</v>
      </c>
      <c r="BB91" s="20">
        <v>30443224</v>
      </c>
      <c r="BC91" s="43">
        <v>45565</v>
      </c>
    </row>
    <row r="92" spans="1:55" x14ac:dyDescent="0.35">
      <c r="A92" s="48">
        <v>805028530</v>
      </c>
      <c r="B92" s="49" t="s">
        <v>165</v>
      </c>
      <c r="C92" s="40" t="s">
        <v>59</v>
      </c>
      <c r="D92" s="40" t="s">
        <v>256</v>
      </c>
      <c r="E92" s="43">
        <v>44236</v>
      </c>
      <c r="F92" s="43">
        <v>44385</v>
      </c>
      <c r="G92" s="40">
        <v>2021</v>
      </c>
      <c r="I92" s="20">
        <v>208298</v>
      </c>
      <c r="K92" s="20">
        <v>208298</v>
      </c>
      <c r="M92" s="20">
        <f t="shared" si="3"/>
        <v>0</v>
      </c>
      <c r="N92" s="40" t="s">
        <v>149</v>
      </c>
      <c r="O92" s="40"/>
      <c r="P92" s="40" t="s">
        <v>338</v>
      </c>
      <c r="Q92" s="40" t="str">
        <f>VLOOKUP(D92,'[1]ESTADO DE CADA FACTURA'!$D:$P,13,0)</f>
        <v>Finalizada</v>
      </c>
      <c r="R92" s="40" t="s">
        <v>338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208298</v>
      </c>
      <c r="AG92" s="20">
        <v>208298</v>
      </c>
      <c r="AH92" s="20">
        <v>0</v>
      </c>
      <c r="AI92" s="20">
        <v>0</v>
      </c>
      <c r="AJ92" s="20">
        <v>0</v>
      </c>
      <c r="AK92" s="20">
        <v>0</v>
      </c>
      <c r="AL92" s="40"/>
      <c r="AM92" s="40"/>
      <c r="AN92" s="40"/>
      <c r="AO92" s="40"/>
      <c r="AP92" s="20">
        <v>208298</v>
      </c>
      <c r="AQ92" s="20">
        <v>208298</v>
      </c>
      <c r="AR92" s="50">
        <v>0</v>
      </c>
      <c r="AS92" s="40">
        <v>4800052341</v>
      </c>
      <c r="AT92" s="40" t="s">
        <v>355</v>
      </c>
      <c r="AU92" s="43">
        <v>44564</v>
      </c>
      <c r="AV92" s="20">
        <v>30443224</v>
      </c>
      <c r="AW92" s="20">
        <v>0</v>
      </c>
      <c r="AX92" s="20"/>
      <c r="AY92" s="20"/>
      <c r="AZ92" s="20"/>
      <c r="BA92" s="20"/>
      <c r="BB92" s="20"/>
      <c r="BC92" s="43">
        <v>45565</v>
      </c>
    </row>
    <row r="93" spans="1:55" x14ac:dyDescent="0.35">
      <c r="A93" s="48">
        <v>805028530</v>
      </c>
      <c r="B93" s="49" t="s">
        <v>165</v>
      </c>
      <c r="C93" s="40" t="s">
        <v>57</v>
      </c>
      <c r="D93" s="40" t="s">
        <v>257</v>
      </c>
      <c r="E93" s="43">
        <v>44242</v>
      </c>
      <c r="F93" s="43">
        <v>44265</v>
      </c>
      <c r="G93" s="40">
        <v>2021</v>
      </c>
      <c r="I93" s="20">
        <v>1304072</v>
      </c>
      <c r="K93" s="20">
        <v>1304072</v>
      </c>
      <c r="M93" s="20">
        <f t="shared" si="3"/>
        <v>0</v>
      </c>
      <c r="N93" s="40" t="s">
        <v>148</v>
      </c>
      <c r="O93" s="40"/>
      <c r="P93" s="40" t="s">
        <v>338</v>
      </c>
      <c r="Q93" s="40" t="str">
        <f>VLOOKUP(D93,'[1]ESTADO DE CADA FACTURA'!$D:$P,13,0)</f>
        <v>Finalizada</v>
      </c>
      <c r="R93" s="40" t="s">
        <v>338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1304072</v>
      </c>
      <c r="AG93" s="20">
        <v>1304072</v>
      </c>
      <c r="AH93" s="20">
        <v>0</v>
      </c>
      <c r="AI93" s="20">
        <v>0</v>
      </c>
      <c r="AJ93" s="20">
        <v>0</v>
      </c>
      <c r="AK93" s="20">
        <v>0</v>
      </c>
      <c r="AL93" s="40"/>
      <c r="AM93" s="40"/>
      <c r="AN93" s="40"/>
      <c r="AO93" s="40"/>
      <c r="AP93" s="20">
        <v>1304072</v>
      </c>
      <c r="AQ93" s="20">
        <v>1304072</v>
      </c>
      <c r="AR93" s="50">
        <v>0</v>
      </c>
      <c r="AS93" s="40">
        <v>4800048568</v>
      </c>
      <c r="AT93" s="40" t="s">
        <v>354</v>
      </c>
      <c r="AU93" s="43">
        <v>44377</v>
      </c>
      <c r="AV93" s="20">
        <v>117446706</v>
      </c>
      <c r="AW93" s="20">
        <v>0</v>
      </c>
      <c r="AX93" s="20"/>
      <c r="AY93" s="20"/>
      <c r="AZ93" s="20"/>
      <c r="BA93" s="20"/>
      <c r="BB93" s="20"/>
      <c r="BC93" s="43">
        <v>45565</v>
      </c>
    </row>
    <row r="94" spans="1:55" x14ac:dyDescent="0.35">
      <c r="A94" s="48">
        <v>805028530</v>
      </c>
      <c r="B94" s="49" t="s">
        <v>165</v>
      </c>
      <c r="C94" s="40" t="s">
        <v>60</v>
      </c>
      <c r="D94" s="40" t="s">
        <v>258</v>
      </c>
      <c r="E94" s="43">
        <v>44248</v>
      </c>
      <c r="F94" s="43">
        <v>44385</v>
      </c>
      <c r="G94" s="40">
        <v>2021</v>
      </c>
      <c r="I94" s="20">
        <v>515789</v>
      </c>
      <c r="K94" s="20">
        <v>515789</v>
      </c>
      <c r="M94" s="20">
        <f t="shared" si="3"/>
        <v>0</v>
      </c>
      <c r="N94" s="40" t="s">
        <v>149</v>
      </c>
      <c r="O94" s="40"/>
      <c r="P94" s="40" t="s">
        <v>338</v>
      </c>
      <c r="Q94" s="40" t="str">
        <f>VLOOKUP(D94,'[1]ESTADO DE CADA FACTURA'!$D:$P,13,0)</f>
        <v>Finalizada</v>
      </c>
      <c r="R94" s="40" t="s">
        <v>338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515789</v>
      </c>
      <c r="AG94" s="20">
        <v>515789</v>
      </c>
      <c r="AH94" s="20">
        <v>0</v>
      </c>
      <c r="AI94" s="20">
        <v>0</v>
      </c>
      <c r="AJ94" s="20">
        <v>0</v>
      </c>
      <c r="AK94" s="20">
        <v>0</v>
      </c>
      <c r="AL94" s="40"/>
      <c r="AM94" s="40"/>
      <c r="AN94" s="40"/>
      <c r="AO94" s="40"/>
      <c r="AP94" s="20">
        <v>515789</v>
      </c>
      <c r="AQ94" s="20">
        <v>515789</v>
      </c>
      <c r="AR94" s="50">
        <v>0</v>
      </c>
      <c r="AS94" s="40">
        <v>4800052341</v>
      </c>
      <c r="AT94" s="40" t="s">
        <v>355</v>
      </c>
      <c r="AU94" s="43">
        <v>44564</v>
      </c>
      <c r="AV94" s="20">
        <v>30443224</v>
      </c>
      <c r="AW94" s="20">
        <v>0</v>
      </c>
      <c r="AX94" s="20"/>
      <c r="AY94" s="20"/>
      <c r="AZ94" s="20"/>
      <c r="BA94" s="20"/>
      <c r="BB94" s="20"/>
      <c r="BC94" s="43">
        <v>45565</v>
      </c>
    </row>
    <row r="95" spans="1:55" x14ac:dyDescent="0.35">
      <c r="A95" s="48">
        <v>805028530</v>
      </c>
      <c r="B95" s="49" t="s">
        <v>165</v>
      </c>
      <c r="C95" s="40" t="s">
        <v>61</v>
      </c>
      <c r="D95" s="40" t="s">
        <v>259</v>
      </c>
      <c r="E95" s="43">
        <v>44324</v>
      </c>
      <c r="F95" s="43">
        <v>44385</v>
      </c>
      <c r="G95" s="40">
        <v>2021</v>
      </c>
      <c r="I95" s="20">
        <v>177397</v>
      </c>
      <c r="K95" s="20">
        <v>177397</v>
      </c>
      <c r="M95" s="20">
        <f t="shared" si="3"/>
        <v>0</v>
      </c>
      <c r="N95" s="40" t="s">
        <v>149</v>
      </c>
      <c r="O95" s="40"/>
      <c r="P95" s="40" t="s">
        <v>338</v>
      </c>
      <c r="Q95" s="40" t="str">
        <f>VLOOKUP(D95,'[1]ESTADO DE CADA FACTURA'!$D:$P,13,0)</f>
        <v>Finalizada</v>
      </c>
      <c r="R95" s="40" t="s">
        <v>338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177397</v>
      </c>
      <c r="AG95" s="20">
        <v>177397</v>
      </c>
      <c r="AH95" s="20">
        <v>0</v>
      </c>
      <c r="AI95" s="20">
        <v>0</v>
      </c>
      <c r="AJ95" s="20">
        <v>0</v>
      </c>
      <c r="AK95" s="20">
        <v>0</v>
      </c>
      <c r="AL95" s="40"/>
      <c r="AM95" s="40"/>
      <c r="AN95" s="40"/>
      <c r="AO95" s="40"/>
      <c r="AP95" s="20">
        <v>177397</v>
      </c>
      <c r="AQ95" s="20">
        <v>177397</v>
      </c>
      <c r="AR95" s="50">
        <v>0</v>
      </c>
      <c r="AS95" s="40">
        <v>4800052341</v>
      </c>
      <c r="AT95" s="40" t="s">
        <v>355</v>
      </c>
      <c r="AU95" s="43">
        <v>44564</v>
      </c>
      <c r="AV95" s="20">
        <v>30443224</v>
      </c>
      <c r="AW95" s="20">
        <v>0</v>
      </c>
      <c r="AX95" s="20"/>
      <c r="AY95" s="20"/>
      <c r="AZ95" s="20"/>
      <c r="BA95" s="20"/>
      <c r="BB95" s="20"/>
      <c r="BC95" s="43">
        <v>45565</v>
      </c>
    </row>
    <row r="96" spans="1:55" x14ac:dyDescent="0.35">
      <c r="A96" s="48">
        <v>805028530</v>
      </c>
      <c r="B96" s="49" t="s">
        <v>165</v>
      </c>
      <c r="C96" s="40" t="s">
        <v>62</v>
      </c>
      <c r="D96" s="40" t="s">
        <v>260</v>
      </c>
      <c r="E96" s="43">
        <v>44328</v>
      </c>
      <c r="F96" s="43">
        <v>44385</v>
      </c>
      <c r="G96" s="40">
        <v>2021</v>
      </c>
      <c r="I96" s="20">
        <v>117902</v>
      </c>
      <c r="K96" s="20">
        <v>117902</v>
      </c>
      <c r="M96" s="20">
        <f t="shared" si="3"/>
        <v>0</v>
      </c>
      <c r="N96" s="40" t="s">
        <v>149</v>
      </c>
      <c r="O96" s="40"/>
      <c r="P96" s="40" t="s">
        <v>338</v>
      </c>
      <c r="Q96" s="40" t="str">
        <f>VLOOKUP(D96,'[1]ESTADO DE CADA FACTURA'!$D:$P,13,0)</f>
        <v>Finalizada</v>
      </c>
      <c r="R96" s="40" t="s">
        <v>338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117902</v>
      </c>
      <c r="AG96" s="20">
        <v>117902</v>
      </c>
      <c r="AH96" s="20">
        <v>0</v>
      </c>
      <c r="AI96" s="20">
        <v>0</v>
      </c>
      <c r="AJ96" s="20">
        <v>0</v>
      </c>
      <c r="AK96" s="20">
        <v>0</v>
      </c>
      <c r="AL96" s="40"/>
      <c r="AM96" s="40"/>
      <c r="AN96" s="40"/>
      <c r="AO96" s="40"/>
      <c r="AP96" s="20">
        <v>117902</v>
      </c>
      <c r="AQ96" s="20">
        <v>117902</v>
      </c>
      <c r="AR96" s="50">
        <v>0</v>
      </c>
      <c r="AS96" s="40">
        <v>4800052341</v>
      </c>
      <c r="AT96" s="40" t="s">
        <v>355</v>
      </c>
      <c r="AU96" s="43">
        <v>44564</v>
      </c>
      <c r="AV96" s="20">
        <v>30443224</v>
      </c>
      <c r="AW96" s="20">
        <v>0</v>
      </c>
      <c r="AX96" s="20"/>
      <c r="AY96" s="20"/>
      <c r="AZ96" s="20"/>
      <c r="BA96" s="20"/>
      <c r="BB96" s="20"/>
      <c r="BC96" s="43">
        <v>45565</v>
      </c>
    </row>
    <row r="97" spans="1:55" x14ac:dyDescent="0.35">
      <c r="A97" s="48">
        <v>805028530</v>
      </c>
      <c r="B97" s="49" t="s">
        <v>165</v>
      </c>
      <c r="C97" s="40" t="s">
        <v>68</v>
      </c>
      <c r="D97" s="40" t="s">
        <v>261</v>
      </c>
      <c r="E97" s="43">
        <v>44328</v>
      </c>
      <c r="F97" s="43">
        <v>44489</v>
      </c>
      <c r="G97" s="40">
        <v>2021</v>
      </c>
      <c r="I97" s="20">
        <v>111986</v>
      </c>
      <c r="K97" s="20">
        <v>111986</v>
      </c>
      <c r="M97" s="20">
        <f t="shared" si="3"/>
        <v>0</v>
      </c>
      <c r="N97" s="40" t="s">
        <v>149</v>
      </c>
      <c r="O97" s="40"/>
      <c r="P97" s="40" t="s">
        <v>338</v>
      </c>
      <c r="Q97" s="40" t="str">
        <f>VLOOKUP(D97,'[1]ESTADO DE CADA FACTURA'!$D:$P,13,0)</f>
        <v>Finalizada</v>
      </c>
      <c r="R97" s="40" t="s">
        <v>338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111986</v>
      </c>
      <c r="AG97" s="20">
        <v>111986</v>
      </c>
      <c r="AH97" s="20">
        <v>0</v>
      </c>
      <c r="AI97" s="20">
        <v>0</v>
      </c>
      <c r="AJ97" s="20">
        <v>0</v>
      </c>
      <c r="AK97" s="20">
        <v>0</v>
      </c>
      <c r="AL97" s="40"/>
      <c r="AM97" s="40"/>
      <c r="AN97" s="40"/>
      <c r="AO97" s="40"/>
      <c r="AP97" s="20">
        <v>111986</v>
      </c>
      <c r="AQ97" s="20">
        <v>111986</v>
      </c>
      <c r="AR97" s="50">
        <v>0</v>
      </c>
      <c r="AS97" s="40">
        <v>4800056006</v>
      </c>
      <c r="AT97" s="40" t="s">
        <v>353</v>
      </c>
      <c r="AU97" s="43">
        <v>44756</v>
      </c>
      <c r="AV97" s="20">
        <v>4003523</v>
      </c>
      <c r="AW97" s="20">
        <v>0</v>
      </c>
      <c r="AX97" s="20"/>
      <c r="AY97" s="20"/>
      <c r="AZ97" s="20"/>
      <c r="BA97" s="20"/>
      <c r="BB97" s="20"/>
      <c r="BC97" s="43">
        <v>45565</v>
      </c>
    </row>
    <row r="98" spans="1:55" x14ac:dyDescent="0.35">
      <c r="A98" s="48">
        <v>805028530</v>
      </c>
      <c r="B98" s="49" t="s">
        <v>165</v>
      </c>
      <c r="C98" s="40" t="s">
        <v>64</v>
      </c>
      <c r="D98" s="40" t="s">
        <v>262</v>
      </c>
      <c r="E98" s="43">
        <v>44381</v>
      </c>
      <c r="F98" s="43">
        <v>44434</v>
      </c>
      <c r="G98" s="40">
        <v>2021</v>
      </c>
      <c r="I98" s="20">
        <v>507957</v>
      </c>
      <c r="K98" s="20">
        <v>507957</v>
      </c>
      <c r="M98" s="20">
        <f t="shared" si="3"/>
        <v>0</v>
      </c>
      <c r="N98" s="40" t="s">
        <v>149</v>
      </c>
      <c r="O98" s="40"/>
      <c r="P98" s="40" t="s">
        <v>338</v>
      </c>
      <c r="Q98" s="40" t="str">
        <f>VLOOKUP(D98,'[1]ESTADO DE CADA FACTURA'!$D:$P,13,0)</f>
        <v>Finalizada</v>
      </c>
      <c r="R98" s="40" t="s">
        <v>338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507957</v>
      </c>
      <c r="AG98" s="20">
        <v>507957</v>
      </c>
      <c r="AH98" s="20">
        <v>0</v>
      </c>
      <c r="AI98" s="20">
        <v>0</v>
      </c>
      <c r="AJ98" s="20">
        <v>0</v>
      </c>
      <c r="AK98" s="20">
        <v>0</v>
      </c>
      <c r="AL98" s="40"/>
      <c r="AM98" s="40"/>
      <c r="AN98" s="40"/>
      <c r="AO98" s="40"/>
      <c r="AP98" s="20">
        <v>507957</v>
      </c>
      <c r="AQ98" s="20">
        <v>507957</v>
      </c>
      <c r="AR98" s="50">
        <v>0</v>
      </c>
      <c r="AS98" s="40">
        <v>4800052341</v>
      </c>
      <c r="AT98" s="40" t="s">
        <v>355</v>
      </c>
      <c r="AU98" s="43">
        <v>44564</v>
      </c>
      <c r="AV98" s="20">
        <v>30443224</v>
      </c>
      <c r="AW98" s="20">
        <v>0</v>
      </c>
      <c r="AX98" s="20"/>
      <c r="AY98" s="20"/>
      <c r="AZ98" s="20"/>
      <c r="BA98" s="20"/>
      <c r="BB98" s="20"/>
      <c r="BC98" s="43">
        <v>45565</v>
      </c>
    </row>
    <row r="99" spans="1:55" x14ac:dyDescent="0.35">
      <c r="A99" s="48">
        <v>805028530</v>
      </c>
      <c r="B99" s="49" t="s">
        <v>165</v>
      </c>
      <c r="C99" s="40" t="s">
        <v>132</v>
      </c>
      <c r="D99" s="40" t="s">
        <v>263</v>
      </c>
      <c r="E99" s="43">
        <v>44444</v>
      </c>
      <c r="F99" s="43">
        <v>44452</v>
      </c>
      <c r="G99" s="40">
        <v>2021</v>
      </c>
      <c r="I99" s="20">
        <v>409313</v>
      </c>
      <c r="K99" s="20">
        <v>409313</v>
      </c>
      <c r="M99" s="20">
        <f t="shared" si="3"/>
        <v>0</v>
      </c>
      <c r="N99" s="40" t="s">
        <v>149</v>
      </c>
      <c r="O99" s="40"/>
      <c r="P99" s="40" t="s">
        <v>338</v>
      </c>
      <c r="Q99" s="40" t="str">
        <f>VLOOKUP(D99,'[1]ESTADO DE CADA FACTURA'!$D:$P,13,0)</f>
        <v>Finalizada</v>
      </c>
      <c r="R99" s="40" t="s">
        <v>338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409313</v>
      </c>
      <c r="AG99" s="20">
        <v>409313</v>
      </c>
      <c r="AH99" s="20">
        <v>0</v>
      </c>
      <c r="AI99" s="20">
        <v>0</v>
      </c>
      <c r="AJ99" s="20">
        <v>0</v>
      </c>
      <c r="AK99" s="20">
        <v>0</v>
      </c>
      <c r="AL99" s="40"/>
      <c r="AM99" s="40"/>
      <c r="AN99" s="40"/>
      <c r="AO99" s="40"/>
      <c r="AP99" s="20">
        <v>409313</v>
      </c>
      <c r="AQ99" s="20">
        <v>409313</v>
      </c>
      <c r="AR99" s="50">
        <v>0</v>
      </c>
      <c r="AS99" s="40">
        <v>4800052341</v>
      </c>
      <c r="AT99" s="40" t="s">
        <v>355</v>
      </c>
      <c r="AU99" s="43">
        <v>44564</v>
      </c>
      <c r="AV99" s="20">
        <v>30443224</v>
      </c>
      <c r="AW99" s="20">
        <v>0</v>
      </c>
      <c r="AX99" s="20"/>
      <c r="AY99" s="20"/>
      <c r="AZ99" s="20"/>
      <c r="BA99" s="20"/>
      <c r="BB99" s="20"/>
      <c r="BC99" s="43">
        <v>45565</v>
      </c>
    </row>
    <row r="100" spans="1:55" x14ac:dyDescent="0.35">
      <c r="A100" s="48">
        <v>805028530</v>
      </c>
      <c r="B100" s="49" t="s">
        <v>165</v>
      </c>
      <c r="C100" s="40" t="s">
        <v>69</v>
      </c>
      <c r="D100" s="40" t="s">
        <v>264</v>
      </c>
      <c r="E100" s="43">
        <v>44455</v>
      </c>
      <c r="F100" s="43">
        <v>44489</v>
      </c>
      <c r="G100" s="40">
        <v>2021</v>
      </c>
      <c r="I100" s="20">
        <v>327244</v>
      </c>
      <c r="K100" s="20">
        <v>327244</v>
      </c>
      <c r="M100" s="20">
        <f t="shared" si="3"/>
        <v>0</v>
      </c>
      <c r="N100" s="40" t="s">
        <v>149</v>
      </c>
      <c r="O100" s="40"/>
      <c r="P100" s="40" t="s">
        <v>338</v>
      </c>
      <c r="Q100" s="40" t="str">
        <f>VLOOKUP(D100,'[1]ESTADO DE CADA FACTURA'!$D:$P,13,0)</f>
        <v>Finalizada</v>
      </c>
      <c r="R100" s="40" t="s">
        <v>338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327244</v>
      </c>
      <c r="AG100" s="20">
        <v>327244</v>
      </c>
      <c r="AH100" s="20">
        <v>0</v>
      </c>
      <c r="AI100" s="20">
        <v>0</v>
      </c>
      <c r="AJ100" s="20">
        <v>0</v>
      </c>
      <c r="AK100" s="20">
        <v>0</v>
      </c>
      <c r="AL100" s="40"/>
      <c r="AM100" s="40"/>
      <c r="AN100" s="40"/>
      <c r="AO100" s="40"/>
      <c r="AP100" s="20">
        <v>327244</v>
      </c>
      <c r="AQ100" s="20">
        <v>327244</v>
      </c>
      <c r="AR100" s="50">
        <v>0</v>
      </c>
      <c r="AS100" s="40">
        <v>4800056006</v>
      </c>
      <c r="AT100" s="40" t="s">
        <v>353</v>
      </c>
      <c r="AU100" s="43">
        <v>44756</v>
      </c>
      <c r="AV100" s="20">
        <v>4003523</v>
      </c>
      <c r="AW100" s="20">
        <v>0</v>
      </c>
      <c r="AX100" s="20"/>
      <c r="AY100" s="20"/>
      <c r="AZ100" s="20"/>
      <c r="BA100" s="20"/>
      <c r="BB100" s="20"/>
      <c r="BC100" s="43">
        <v>45565</v>
      </c>
    </row>
    <row r="101" spans="1:55" x14ac:dyDescent="0.35">
      <c r="A101" s="48">
        <v>805028530</v>
      </c>
      <c r="B101" s="49" t="s">
        <v>165</v>
      </c>
      <c r="C101" s="40" t="s">
        <v>71</v>
      </c>
      <c r="D101" s="40" t="s">
        <v>265</v>
      </c>
      <c r="E101" s="43">
        <v>44464</v>
      </c>
      <c r="F101" s="43">
        <v>44522</v>
      </c>
      <c r="G101" s="40">
        <v>2021</v>
      </c>
      <c r="I101" s="20">
        <v>1190146</v>
      </c>
      <c r="K101" s="20">
        <v>1190146</v>
      </c>
      <c r="M101" s="20">
        <f t="shared" si="3"/>
        <v>0</v>
      </c>
      <c r="N101" s="40" t="s">
        <v>149</v>
      </c>
      <c r="O101" s="40"/>
      <c r="P101" s="40" t="s">
        <v>338</v>
      </c>
      <c r="Q101" s="40" t="str">
        <f>VLOOKUP(D101,'[1]ESTADO DE CADA FACTURA'!$D:$P,13,0)</f>
        <v>Finalizada</v>
      </c>
      <c r="R101" s="40" t="s">
        <v>338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1190146</v>
      </c>
      <c r="AG101" s="20">
        <v>1190146</v>
      </c>
      <c r="AH101" s="20">
        <v>0</v>
      </c>
      <c r="AI101" s="20">
        <v>0</v>
      </c>
      <c r="AJ101" s="20">
        <v>0</v>
      </c>
      <c r="AK101" s="20">
        <v>0</v>
      </c>
      <c r="AL101" s="40"/>
      <c r="AM101" s="40"/>
      <c r="AN101" s="40"/>
      <c r="AO101" s="40"/>
      <c r="AP101" s="20">
        <v>1190146</v>
      </c>
      <c r="AQ101" s="20">
        <v>1190146</v>
      </c>
      <c r="AR101" s="50">
        <v>0</v>
      </c>
      <c r="AS101" s="40">
        <v>4800056006</v>
      </c>
      <c r="AT101" s="40" t="s">
        <v>353</v>
      </c>
      <c r="AU101" s="43">
        <v>44756</v>
      </c>
      <c r="AV101" s="20">
        <v>4003523</v>
      </c>
      <c r="AW101" s="20">
        <v>0</v>
      </c>
      <c r="AX101" s="20"/>
      <c r="AY101" s="20"/>
      <c r="AZ101" s="20"/>
      <c r="BA101" s="20"/>
      <c r="BB101" s="20"/>
      <c r="BC101" s="43">
        <v>45565</v>
      </c>
    </row>
    <row r="102" spans="1:55" x14ac:dyDescent="0.35">
      <c r="A102" s="48">
        <v>805028530</v>
      </c>
      <c r="B102" s="49" t="s">
        <v>165</v>
      </c>
      <c r="C102" s="40" t="s">
        <v>70</v>
      </c>
      <c r="D102" s="40" t="s">
        <v>266</v>
      </c>
      <c r="E102" s="43">
        <v>44466</v>
      </c>
      <c r="F102" s="43">
        <v>44489</v>
      </c>
      <c r="G102" s="40">
        <v>2021</v>
      </c>
      <c r="I102" s="20">
        <v>167044</v>
      </c>
      <c r="K102" s="20">
        <v>167044</v>
      </c>
      <c r="M102" s="20">
        <f t="shared" si="3"/>
        <v>0</v>
      </c>
      <c r="N102" s="40" t="s">
        <v>149</v>
      </c>
      <c r="O102" s="40"/>
      <c r="P102" s="40" t="s">
        <v>338</v>
      </c>
      <c r="Q102" s="40" t="str">
        <f>VLOOKUP(D102,'[1]ESTADO DE CADA FACTURA'!$D:$P,13,0)</f>
        <v>Finalizada</v>
      </c>
      <c r="R102" s="40" t="s">
        <v>338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167044</v>
      </c>
      <c r="AG102" s="20">
        <v>167044</v>
      </c>
      <c r="AH102" s="20">
        <v>0</v>
      </c>
      <c r="AI102" s="20">
        <v>0</v>
      </c>
      <c r="AJ102" s="20">
        <v>0</v>
      </c>
      <c r="AK102" s="20">
        <v>0</v>
      </c>
      <c r="AL102" s="40"/>
      <c r="AM102" s="40"/>
      <c r="AN102" s="40"/>
      <c r="AO102" s="40"/>
      <c r="AP102" s="20">
        <v>167044</v>
      </c>
      <c r="AQ102" s="20">
        <v>167044</v>
      </c>
      <c r="AR102" s="50">
        <v>0</v>
      </c>
      <c r="AS102" s="40">
        <v>4800056006</v>
      </c>
      <c r="AT102" s="40" t="s">
        <v>353</v>
      </c>
      <c r="AU102" s="43">
        <v>44756</v>
      </c>
      <c r="AV102" s="20">
        <v>4003523</v>
      </c>
      <c r="AW102" s="20">
        <v>0</v>
      </c>
      <c r="AX102" s="20"/>
      <c r="AY102" s="20"/>
      <c r="AZ102" s="20"/>
      <c r="BA102" s="20"/>
      <c r="BB102" s="20"/>
      <c r="BC102" s="43">
        <v>45565</v>
      </c>
    </row>
    <row r="103" spans="1:55" x14ac:dyDescent="0.35">
      <c r="A103" s="48">
        <v>805028530</v>
      </c>
      <c r="B103" s="49" t="s">
        <v>165</v>
      </c>
      <c r="C103" s="40" t="s">
        <v>73</v>
      </c>
      <c r="D103" s="40" t="s">
        <v>267</v>
      </c>
      <c r="E103" s="43">
        <v>44488</v>
      </c>
      <c r="F103" s="43">
        <v>44540</v>
      </c>
      <c r="G103" s="40">
        <v>2021</v>
      </c>
      <c r="I103" s="20">
        <v>345793</v>
      </c>
      <c r="K103" s="20">
        <v>345793</v>
      </c>
      <c r="M103" s="20">
        <f t="shared" si="3"/>
        <v>0</v>
      </c>
      <c r="N103" s="40" t="s">
        <v>149</v>
      </c>
      <c r="O103" s="40"/>
      <c r="P103" s="40" t="s">
        <v>338</v>
      </c>
      <c r="Q103" s="40" t="str">
        <f>VLOOKUP(D103,'[1]ESTADO DE CADA FACTURA'!$D:$P,13,0)</f>
        <v>Finalizada</v>
      </c>
      <c r="R103" s="40" t="s">
        <v>338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345793</v>
      </c>
      <c r="AG103" s="20">
        <v>345793</v>
      </c>
      <c r="AH103" s="20">
        <v>0</v>
      </c>
      <c r="AI103" s="20">
        <v>0</v>
      </c>
      <c r="AJ103" s="20">
        <v>0</v>
      </c>
      <c r="AK103" s="20">
        <v>0</v>
      </c>
      <c r="AL103" s="40"/>
      <c r="AM103" s="40"/>
      <c r="AN103" s="40"/>
      <c r="AO103" s="40"/>
      <c r="AP103" s="20">
        <v>345793</v>
      </c>
      <c r="AQ103" s="20">
        <v>345793</v>
      </c>
      <c r="AR103" s="50">
        <v>0</v>
      </c>
      <c r="AS103" s="40">
        <v>4800056006</v>
      </c>
      <c r="AT103" s="40" t="s">
        <v>353</v>
      </c>
      <c r="AU103" s="43">
        <v>44756</v>
      </c>
      <c r="AV103" s="20">
        <v>4003523</v>
      </c>
      <c r="AW103" s="20">
        <v>0</v>
      </c>
      <c r="AX103" s="20"/>
      <c r="AY103" s="20"/>
      <c r="AZ103" s="20"/>
      <c r="BA103" s="20"/>
      <c r="BB103" s="20"/>
      <c r="BC103" s="43">
        <v>45565</v>
      </c>
    </row>
    <row r="104" spans="1:55" x14ac:dyDescent="0.35">
      <c r="A104" s="48">
        <v>805028530</v>
      </c>
      <c r="B104" s="49" t="s">
        <v>165</v>
      </c>
      <c r="C104" s="40" t="s">
        <v>72</v>
      </c>
      <c r="D104" s="40" t="s">
        <v>268</v>
      </c>
      <c r="E104" s="43">
        <v>44490</v>
      </c>
      <c r="F104" s="43">
        <v>44522</v>
      </c>
      <c r="G104" s="40">
        <v>2021</v>
      </c>
      <c r="I104" s="20">
        <v>131396</v>
      </c>
      <c r="K104" s="20">
        <v>131396</v>
      </c>
      <c r="M104" s="20">
        <f t="shared" si="3"/>
        <v>0</v>
      </c>
      <c r="N104" s="40" t="s">
        <v>149</v>
      </c>
      <c r="O104" s="40"/>
      <c r="P104" s="40" t="s">
        <v>338</v>
      </c>
      <c r="Q104" s="40" t="str">
        <f>VLOOKUP(D104,'[1]ESTADO DE CADA FACTURA'!$D:$P,13,0)</f>
        <v>Finalizada</v>
      </c>
      <c r="R104" s="40" t="s">
        <v>338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131396</v>
      </c>
      <c r="AG104" s="20">
        <v>131396</v>
      </c>
      <c r="AH104" s="20">
        <v>0</v>
      </c>
      <c r="AI104" s="20">
        <v>0</v>
      </c>
      <c r="AJ104" s="20">
        <v>0</v>
      </c>
      <c r="AK104" s="20">
        <v>0</v>
      </c>
      <c r="AL104" s="40"/>
      <c r="AM104" s="40"/>
      <c r="AN104" s="40"/>
      <c r="AO104" s="40"/>
      <c r="AP104" s="20">
        <v>131396</v>
      </c>
      <c r="AQ104" s="20">
        <v>131396</v>
      </c>
      <c r="AR104" s="50">
        <v>0</v>
      </c>
      <c r="AS104" s="40">
        <v>4800056006</v>
      </c>
      <c r="AT104" s="40" t="s">
        <v>353</v>
      </c>
      <c r="AU104" s="43">
        <v>44756</v>
      </c>
      <c r="AV104" s="20">
        <v>4003523</v>
      </c>
      <c r="AW104" s="20">
        <v>0</v>
      </c>
      <c r="AX104" s="20"/>
      <c r="AY104" s="20"/>
      <c r="AZ104" s="20"/>
      <c r="BA104" s="20"/>
      <c r="BB104" s="20"/>
      <c r="BC104" s="43">
        <v>45565</v>
      </c>
    </row>
    <row r="105" spans="1:55" x14ac:dyDescent="0.35">
      <c r="A105" s="48">
        <v>805028530</v>
      </c>
      <c r="B105" s="49" t="s">
        <v>165</v>
      </c>
      <c r="C105" s="40" t="s">
        <v>74</v>
      </c>
      <c r="D105" s="40" t="s">
        <v>269</v>
      </c>
      <c r="E105" s="43">
        <v>44531</v>
      </c>
      <c r="F105" s="43">
        <v>44573</v>
      </c>
      <c r="G105" s="40">
        <v>2021</v>
      </c>
      <c r="I105" s="20">
        <v>162303</v>
      </c>
      <c r="K105" s="20">
        <v>162303</v>
      </c>
      <c r="M105" s="20">
        <f t="shared" si="3"/>
        <v>0</v>
      </c>
      <c r="N105" s="40" t="s">
        <v>149</v>
      </c>
      <c r="O105" s="40"/>
      <c r="P105" s="40" t="s">
        <v>338</v>
      </c>
      <c r="Q105" s="40" t="str">
        <f>VLOOKUP(D105,'[1]ESTADO DE CADA FACTURA'!$D:$P,13,0)</f>
        <v>Finalizada</v>
      </c>
      <c r="R105" s="40" t="s">
        <v>338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162303</v>
      </c>
      <c r="AG105" s="20">
        <v>162303</v>
      </c>
      <c r="AH105" s="20">
        <v>0</v>
      </c>
      <c r="AI105" s="20">
        <v>0</v>
      </c>
      <c r="AJ105" s="20">
        <v>0</v>
      </c>
      <c r="AK105" s="20">
        <v>0</v>
      </c>
      <c r="AL105" s="40"/>
      <c r="AM105" s="40"/>
      <c r="AN105" s="40"/>
      <c r="AO105" s="40"/>
      <c r="AP105" s="20">
        <v>162303</v>
      </c>
      <c r="AQ105" s="20">
        <v>162303</v>
      </c>
      <c r="AR105" s="50">
        <v>0</v>
      </c>
      <c r="AS105" s="40">
        <v>4800056006</v>
      </c>
      <c r="AT105" s="40" t="s">
        <v>353</v>
      </c>
      <c r="AU105" s="43">
        <v>44756</v>
      </c>
      <c r="AV105" s="20">
        <v>4003523</v>
      </c>
      <c r="AW105" s="20">
        <v>0</v>
      </c>
      <c r="AX105" s="20"/>
      <c r="AY105" s="20"/>
      <c r="AZ105" s="20"/>
      <c r="BA105" s="20"/>
      <c r="BB105" s="20"/>
      <c r="BC105" s="43">
        <v>45565</v>
      </c>
    </row>
    <row r="106" spans="1:55" x14ac:dyDescent="0.35">
      <c r="A106" s="48">
        <v>805028530</v>
      </c>
      <c r="B106" s="49" t="s">
        <v>165</v>
      </c>
      <c r="C106" s="40" t="s">
        <v>76</v>
      </c>
      <c r="D106" s="40" t="s">
        <v>270</v>
      </c>
      <c r="E106" s="43">
        <v>44560</v>
      </c>
      <c r="F106" s="43">
        <v>44630</v>
      </c>
      <c r="G106" s="40">
        <v>2021</v>
      </c>
      <c r="I106" s="20">
        <v>222942</v>
      </c>
      <c r="K106" s="20">
        <v>222942</v>
      </c>
      <c r="M106" s="20">
        <f t="shared" si="3"/>
        <v>0</v>
      </c>
      <c r="N106" s="40" t="s">
        <v>149</v>
      </c>
      <c r="O106" s="40"/>
      <c r="P106" s="40" t="s">
        <v>338</v>
      </c>
      <c r="Q106" s="40" t="str">
        <f>VLOOKUP(D106,'[1]ESTADO DE CADA FACTURA'!$D:$P,13,0)</f>
        <v>Finalizada</v>
      </c>
      <c r="R106" s="40" t="s">
        <v>338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222942</v>
      </c>
      <c r="AG106" s="20">
        <v>222942</v>
      </c>
      <c r="AH106" s="20">
        <v>0</v>
      </c>
      <c r="AI106" s="20">
        <v>0</v>
      </c>
      <c r="AJ106" s="20">
        <v>0</v>
      </c>
      <c r="AK106" s="20">
        <v>0</v>
      </c>
      <c r="AL106" s="40"/>
      <c r="AM106" s="40"/>
      <c r="AN106" s="40"/>
      <c r="AO106" s="40"/>
      <c r="AP106" s="20">
        <v>222942</v>
      </c>
      <c r="AQ106" s="20">
        <v>222942</v>
      </c>
      <c r="AR106" s="50">
        <v>0</v>
      </c>
      <c r="AS106" s="40">
        <v>4800057243</v>
      </c>
      <c r="AT106" s="40" t="s">
        <v>356</v>
      </c>
      <c r="AU106" s="43">
        <v>44826</v>
      </c>
      <c r="AV106" s="20">
        <v>6731891</v>
      </c>
      <c r="AW106" s="20">
        <v>0</v>
      </c>
      <c r="AX106" s="20"/>
      <c r="AY106" s="20"/>
      <c r="AZ106" s="20"/>
      <c r="BA106" s="20"/>
      <c r="BB106" s="20"/>
      <c r="BC106" s="43">
        <v>45565</v>
      </c>
    </row>
    <row r="107" spans="1:55" x14ac:dyDescent="0.35">
      <c r="A107" s="48">
        <v>805028530</v>
      </c>
      <c r="B107" s="49" t="s">
        <v>165</v>
      </c>
      <c r="C107" s="40" t="s">
        <v>75</v>
      </c>
      <c r="D107" s="40" t="s">
        <v>271</v>
      </c>
      <c r="E107" s="43">
        <v>44581</v>
      </c>
      <c r="F107" s="43">
        <v>44603</v>
      </c>
      <c r="G107" s="40">
        <v>2022</v>
      </c>
      <c r="I107" s="20">
        <v>696522</v>
      </c>
      <c r="K107" s="20">
        <v>696522</v>
      </c>
      <c r="M107" s="20">
        <f t="shared" si="3"/>
        <v>0</v>
      </c>
      <c r="N107" s="40" t="s">
        <v>149</v>
      </c>
      <c r="O107" s="40"/>
      <c r="P107" s="40" t="s">
        <v>338</v>
      </c>
      <c r="Q107" s="40" t="str">
        <f>VLOOKUP(D107,'[1]ESTADO DE CADA FACTURA'!$D:$P,13,0)</f>
        <v>Finalizada</v>
      </c>
      <c r="R107" s="40" t="s">
        <v>338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696522</v>
      </c>
      <c r="AG107" s="20">
        <v>696522</v>
      </c>
      <c r="AH107" s="20">
        <v>0</v>
      </c>
      <c r="AI107" s="20">
        <v>0</v>
      </c>
      <c r="AJ107" s="20">
        <v>0</v>
      </c>
      <c r="AK107" s="20">
        <v>0</v>
      </c>
      <c r="AL107" s="40"/>
      <c r="AM107" s="40"/>
      <c r="AN107" s="40"/>
      <c r="AO107" s="40"/>
      <c r="AP107" s="20">
        <v>696522</v>
      </c>
      <c r="AQ107" s="20">
        <v>696522</v>
      </c>
      <c r="AR107" s="50">
        <v>0</v>
      </c>
      <c r="AS107" s="40">
        <v>4800057243</v>
      </c>
      <c r="AT107" s="40" t="s">
        <v>356</v>
      </c>
      <c r="AU107" s="43">
        <v>44826</v>
      </c>
      <c r="AV107" s="20">
        <v>6731891</v>
      </c>
      <c r="AW107" s="20">
        <v>0</v>
      </c>
      <c r="AX107" s="20"/>
      <c r="AY107" s="20"/>
      <c r="AZ107" s="20"/>
      <c r="BA107" s="20"/>
      <c r="BB107" s="20"/>
      <c r="BC107" s="43">
        <v>45565</v>
      </c>
    </row>
    <row r="108" spans="1:55" x14ac:dyDescent="0.35">
      <c r="A108" s="48">
        <v>805028530</v>
      </c>
      <c r="B108" s="49" t="s">
        <v>165</v>
      </c>
      <c r="C108" s="40" t="s">
        <v>77</v>
      </c>
      <c r="D108" s="40" t="s">
        <v>272</v>
      </c>
      <c r="E108" s="43">
        <v>44598</v>
      </c>
      <c r="F108" s="43">
        <v>44630</v>
      </c>
      <c r="G108" s="40">
        <v>2022</v>
      </c>
      <c r="I108" s="20">
        <v>88489</v>
      </c>
      <c r="K108" s="20">
        <v>88489</v>
      </c>
      <c r="M108" s="20">
        <f t="shared" si="3"/>
        <v>0</v>
      </c>
      <c r="N108" s="40" t="s">
        <v>149</v>
      </c>
      <c r="O108" s="40"/>
      <c r="P108" s="40" t="s">
        <v>338</v>
      </c>
      <c r="Q108" s="40" t="str">
        <f>VLOOKUP(D108,'[1]ESTADO DE CADA FACTURA'!$D:$P,13,0)</f>
        <v>Finalizada</v>
      </c>
      <c r="R108" s="40" t="s">
        <v>338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88489</v>
      </c>
      <c r="AG108" s="20">
        <v>88489</v>
      </c>
      <c r="AH108" s="20">
        <v>0</v>
      </c>
      <c r="AI108" s="20">
        <v>0</v>
      </c>
      <c r="AJ108" s="20">
        <v>0</v>
      </c>
      <c r="AK108" s="20">
        <v>0</v>
      </c>
      <c r="AL108" s="40"/>
      <c r="AM108" s="40"/>
      <c r="AN108" s="40"/>
      <c r="AO108" s="40"/>
      <c r="AP108" s="20">
        <v>88489</v>
      </c>
      <c r="AQ108" s="20">
        <v>88489</v>
      </c>
      <c r="AR108" s="50">
        <v>0</v>
      </c>
      <c r="AS108" s="40">
        <v>4800057243</v>
      </c>
      <c r="AT108" s="40" t="s">
        <v>356</v>
      </c>
      <c r="AU108" s="43">
        <v>44826</v>
      </c>
      <c r="AV108" s="20">
        <v>6731891</v>
      </c>
      <c r="AW108" s="20">
        <v>0</v>
      </c>
      <c r="AX108" s="20"/>
      <c r="AY108" s="20"/>
      <c r="AZ108" s="20"/>
      <c r="BA108" s="20"/>
      <c r="BB108" s="20"/>
      <c r="BC108" s="43">
        <v>45565</v>
      </c>
    </row>
    <row r="109" spans="1:55" x14ac:dyDescent="0.35">
      <c r="A109" s="48">
        <v>805028530</v>
      </c>
      <c r="B109" s="49" t="s">
        <v>165</v>
      </c>
      <c r="C109" s="40" t="s">
        <v>78</v>
      </c>
      <c r="D109" s="40" t="s">
        <v>273</v>
      </c>
      <c r="E109" s="43">
        <v>44606</v>
      </c>
      <c r="F109" s="43">
        <v>44630</v>
      </c>
      <c r="G109" s="40">
        <v>2022</v>
      </c>
      <c r="I109" s="20">
        <v>158081</v>
      </c>
      <c r="K109" s="20">
        <v>158081</v>
      </c>
      <c r="M109" s="20">
        <f t="shared" si="3"/>
        <v>0</v>
      </c>
      <c r="N109" s="40" t="s">
        <v>149</v>
      </c>
      <c r="O109" s="40"/>
      <c r="P109" s="40" t="s">
        <v>338</v>
      </c>
      <c r="Q109" s="40" t="str">
        <f>VLOOKUP(D109,'[1]ESTADO DE CADA FACTURA'!$D:$P,13,0)</f>
        <v>Finalizada</v>
      </c>
      <c r="R109" s="40" t="s">
        <v>338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158081</v>
      </c>
      <c r="AG109" s="20">
        <v>158081</v>
      </c>
      <c r="AH109" s="20">
        <v>0</v>
      </c>
      <c r="AI109" s="20">
        <v>0</v>
      </c>
      <c r="AJ109" s="20">
        <v>0</v>
      </c>
      <c r="AK109" s="20">
        <v>0</v>
      </c>
      <c r="AL109" s="40"/>
      <c r="AM109" s="40"/>
      <c r="AN109" s="40"/>
      <c r="AO109" s="40"/>
      <c r="AP109" s="20">
        <v>158081</v>
      </c>
      <c r="AQ109" s="20">
        <v>158081</v>
      </c>
      <c r="AR109" s="50">
        <v>0</v>
      </c>
      <c r="AS109" s="40">
        <v>4800057243</v>
      </c>
      <c r="AT109" s="40" t="s">
        <v>356</v>
      </c>
      <c r="AU109" s="43">
        <v>44826</v>
      </c>
      <c r="AV109" s="20">
        <v>6731891</v>
      </c>
      <c r="AW109" s="20">
        <v>0</v>
      </c>
      <c r="AX109" s="20"/>
      <c r="AY109" s="20"/>
      <c r="AZ109" s="20"/>
      <c r="BA109" s="20"/>
      <c r="BB109" s="20"/>
      <c r="BC109" s="43">
        <v>45565</v>
      </c>
    </row>
    <row r="110" spans="1:55" x14ac:dyDescent="0.35">
      <c r="A110" s="48">
        <v>805028530</v>
      </c>
      <c r="B110" s="49" t="s">
        <v>165</v>
      </c>
      <c r="C110" s="40" t="s">
        <v>137</v>
      </c>
      <c r="D110" s="40" t="s">
        <v>274</v>
      </c>
      <c r="E110" s="43">
        <v>44606</v>
      </c>
      <c r="F110" s="43">
        <v>44912</v>
      </c>
      <c r="G110" s="40">
        <v>2022</v>
      </c>
      <c r="I110" s="20">
        <v>216408</v>
      </c>
      <c r="K110" s="20">
        <v>216408</v>
      </c>
      <c r="M110" s="20">
        <f t="shared" si="3"/>
        <v>0</v>
      </c>
      <c r="N110" s="40"/>
      <c r="O110" s="40"/>
      <c r="P110" s="40" t="s">
        <v>338</v>
      </c>
      <c r="Q110" s="40" t="str">
        <f>VLOOKUP(D110,'[1]ESTADO DE CADA FACTURA'!$D:$P,13,0)</f>
        <v>Finalizada</v>
      </c>
      <c r="R110" s="40" t="s">
        <v>338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216408</v>
      </c>
      <c r="AG110" s="20">
        <v>216408</v>
      </c>
      <c r="AH110" s="20">
        <v>0</v>
      </c>
      <c r="AI110" s="20">
        <v>0</v>
      </c>
      <c r="AJ110" s="20">
        <v>0</v>
      </c>
      <c r="AK110" s="20">
        <v>0</v>
      </c>
      <c r="AL110" s="40"/>
      <c r="AM110" s="40"/>
      <c r="AN110" s="40"/>
      <c r="AO110" s="40"/>
      <c r="AP110" s="20">
        <v>216408</v>
      </c>
      <c r="AQ110" s="20">
        <v>216408</v>
      </c>
      <c r="AR110" s="40"/>
      <c r="AS110" s="40">
        <v>2201481823</v>
      </c>
      <c r="AT110" s="40"/>
      <c r="AU110" s="43">
        <v>45341</v>
      </c>
      <c r="AV110" s="40"/>
      <c r="AW110" s="20">
        <v>0</v>
      </c>
      <c r="AX110" s="40"/>
      <c r="AY110" s="40"/>
      <c r="AZ110" s="40"/>
      <c r="BA110" s="40"/>
      <c r="BB110" s="40"/>
      <c r="BC110" s="43">
        <v>45565</v>
      </c>
    </row>
    <row r="111" spans="1:55" x14ac:dyDescent="0.35">
      <c r="A111" s="48">
        <v>805028530</v>
      </c>
      <c r="B111" s="49" t="s">
        <v>165</v>
      </c>
      <c r="C111" s="40" t="s">
        <v>79</v>
      </c>
      <c r="D111" s="40" t="s">
        <v>275</v>
      </c>
      <c r="E111" s="43">
        <v>44612</v>
      </c>
      <c r="F111" s="43">
        <v>44630</v>
      </c>
      <c r="G111" s="40">
        <v>2022</v>
      </c>
      <c r="I111" s="20">
        <v>446131</v>
      </c>
      <c r="K111" s="20">
        <v>446131</v>
      </c>
      <c r="M111" s="20">
        <f t="shared" si="3"/>
        <v>0</v>
      </c>
      <c r="N111" s="40" t="s">
        <v>149</v>
      </c>
      <c r="O111" s="40"/>
      <c r="P111" s="40" t="s">
        <v>338</v>
      </c>
      <c r="Q111" s="40" t="str">
        <f>VLOOKUP(D111,'[1]ESTADO DE CADA FACTURA'!$D:$P,13,0)</f>
        <v>Finalizada</v>
      </c>
      <c r="R111" s="40" t="s">
        <v>338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446131</v>
      </c>
      <c r="AG111" s="20">
        <v>446131</v>
      </c>
      <c r="AH111" s="20">
        <v>0</v>
      </c>
      <c r="AI111" s="20">
        <v>0</v>
      </c>
      <c r="AJ111" s="20">
        <v>0</v>
      </c>
      <c r="AK111" s="20">
        <v>0</v>
      </c>
      <c r="AL111" s="40"/>
      <c r="AM111" s="40"/>
      <c r="AN111" s="40"/>
      <c r="AO111" s="40"/>
      <c r="AP111" s="20">
        <v>446131</v>
      </c>
      <c r="AQ111" s="20">
        <v>446131</v>
      </c>
      <c r="AR111" s="50">
        <v>0</v>
      </c>
      <c r="AS111" s="40">
        <v>4800057243</v>
      </c>
      <c r="AT111" s="40" t="s">
        <v>356</v>
      </c>
      <c r="AU111" s="43">
        <v>44826</v>
      </c>
      <c r="AV111" s="20">
        <v>6731891</v>
      </c>
      <c r="AW111" s="20">
        <v>0</v>
      </c>
      <c r="AX111" s="20"/>
      <c r="AY111" s="20"/>
      <c r="AZ111" s="20"/>
      <c r="BA111" s="20"/>
      <c r="BB111" s="20"/>
      <c r="BC111" s="43">
        <v>45565</v>
      </c>
    </row>
    <row r="112" spans="1:55" x14ac:dyDescent="0.35">
      <c r="A112" s="48">
        <v>805028530</v>
      </c>
      <c r="B112" s="49" t="s">
        <v>165</v>
      </c>
      <c r="C112" s="40" t="s">
        <v>80</v>
      </c>
      <c r="D112" s="40" t="s">
        <v>276</v>
      </c>
      <c r="E112" s="43">
        <v>44614</v>
      </c>
      <c r="F112" s="43">
        <v>44630</v>
      </c>
      <c r="G112" s="40">
        <v>2022</v>
      </c>
      <c r="I112" s="20">
        <v>354231</v>
      </c>
      <c r="K112" s="20">
        <v>354231</v>
      </c>
      <c r="M112" s="20">
        <f t="shared" si="3"/>
        <v>0</v>
      </c>
      <c r="N112" s="40"/>
      <c r="O112" s="40"/>
      <c r="P112" s="40" t="s">
        <v>338</v>
      </c>
      <c r="Q112" s="40" t="str">
        <f>VLOOKUP(D112,'[1]ESTADO DE CADA FACTURA'!$D:$P,13,0)</f>
        <v>Finalizada</v>
      </c>
      <c r="R112" s="40" t="s">
        <v>338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354231</v>
      </c>
      <c r="AG112" s="20">
        <v>354231</v>
      </c>
      <c r="AH112" s="20">
        <v>0</v>
      </c>
      <c r="AI112" s="20">
        <v>0</v>
      </c>
      <c r="AJ112" s="20">
        <v>0</v>
      </c>
      <c r="AK112" s="20">
        <v>0</v>
      </c>
      <c r="AL112" s="40"/>
      <c r="AM112" s="40"/>
      <c r="AN112" s="40"/>
      <c r="AO112" s="40"/>
      <c r="AP112" s="20">
        <v>354231</v>
      </c>
      <c r="AQ112" s="20">
        <v>354231</v>
      </c>
      <c r="AR112" s="50">
        <v>0</v>
      </c>
      <c r="AS112" s="40">
        <v>4800057243</v>
      </c>
      <c r="AT112" s="40" t="s">
        <v>356</v>
      </c>
      <c r="AU112" s="43">
        <v>44826</v>
      </c>
      <c r="AV112" s="20">
        <v>6731891</v>
      </c>
      <c r="AW112" s="20">
        <v>0</v>
      </c>
      <c r="AX112" s="20"/>
      <c r="AY112" s="20"/>
      <c r="AZ112" s="20"/>
      <c r="BA112" s="20"/>
      <c r="BB112" s="20"/>
      <c r="BC112" s="43">
        <v>45565</v>
      </c>
    </row>
    <row r="113" spans="1:55" x14ac:dyDescent="0.35">
      <c r="A113" s="48">
        <v>805028530</v>
      </c>
      <c r="B113" s="49" t="s">
        <v>165</v>
      </c>
      <c r="C113" s="40" t="s">
        <v>81</v>
      </c>
      <c r="D113" s="40" t="s">
        <v>277</v>
      </c>
      <c r="E113" s="43">
        <v>44614</v>
      </c>
      <c r="F113" s="43">
        <v>44630</v>
      </c>
      <c r="G113" s="40">
        <v>2022</v>
      </c>
      <c r="I113" s="20">
        <v>240922</v>
      </c>
      <c r="K113" s="20">
        <v>240922</v>
      </c>
      <c r="M113" s="20">
        <f t="shared" si="3"/>
        <v>0</v>
      </c>
      <c r="N113" s="40" t="s">
        <v>149</v>
      </c>
      <c r="O113" s="40"/>
      <c r="P113" s="40" t="s">
        <v>338</v>
      </c>
      <c r="Q113" s="40" t="str">
        <f>VLOOKUP(D113,'[1]ESTADO DE CADA FACTURA'!$D:$P,13,0)</f>
        <v>Finalizada</v>
      </c>
      <c r="R113" s="40" t="s">
        <v>338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240922</v>
      </c>
      <c r="AG113" s="20">
        <v>240922</v>
      </c>
      <c r="AH113" s="20">
        <v>0</v>
      </c>
      <c r="AI113" s="20">
        <v>0</v>
      </c>
      <c r="AJ113" s="20">
        <v>0</v>
      </c>
      <c r="AK113" s="20">
        <v>0</v>
      </c>
      <c r="AL113" s="40"/>
      <c r="AM113" s="40"/>
      <c r="AN113" s="40"/>
      <c r="AO113" s="40"/>
      <c r="AP113" s="20">
        <v>240922</v>
      </c>
      <c r="AQ113" s="20">
        <v>240922</v>
      </c>
      <c r="AR113" s="50">
        <v>0</v>
      </c>
      <c r="AS113" s="40">
        <v>4800057243</v>
      </c>
      <c r="AT113" s="40" t="s">
        <v>356</v>
      </c>
      <c r="AU113" s="43">
        <v>44826</v>
      </c>
      <c r="AV113" s="20">
        <v>6731891</v>
      </c>
      <c r="AW113" s="20">
        <v>0</v>
      </c>
      <c r="AX113" s="20"/>
      <c r="AY113" s="20"/>
      <c r="AZ113" s="20"/>
      <c r="BA113" s="20"/>
      <c r="BB113" s="20"/>
      <c r="BC113" s="43">
        <v>45565</v>
      </c>
    </row>
    <row r="114" spans="1:55" x14ac:dyDescent="0.35">
      <c r="A114" s="48">
        <v>805028530</v>
      </c>
      <c r="B114" s="49" t="s">
        <v>165</v>
      </c>
      <c r="C114" s="40" t="s">
        <v>82</v>
      </c>
      <c r="D114" s="40" t="s">
        <v>278</v>
      </c>
      <c r="E114" s="43">
        <v>44694</v>
      </c>
      <c r="F114" s="43">
        <v>44764</v>
      </c>
      <c r="G114" s="40">
        <v>2022</v>
      </c>
      <c r="I114" s="20">
        <v>354775</v>
      </c>
      <c r="K114" s="20">
        <v>354775</v>
      </c>
      <c r="M114" s="20">
        <f t="shared" si="3"/>
        <v>0</v>
      </c>
      <c r="N114" s="40" t="s">
        <v>149</v>
      </c>
      <c r="O114" s="40"/>
      <c r="P114" s="40" t="s">
        <v>338</v>
      </c>
      <c r="Q114" s="40" t="str">
        <f>VLOOKUP(D114,'[1]ESTADO DE CADA FACTURA'!$D:$P,13,0)</f>
        <v>Finalizada</v>
      </c>
      <c r="R114" s="40" t="s">
        <v>338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354775</v>
      </c>
      <c r="AG114" s="20">
        <v>354775</v>
      </c>
      <c r="AH114" s="20">
        <v>0</v>
      </c>
      <c r="AI114" s="20">
        <v>0</v>
      </c>
      <c r="AJ114" s="20">
        <v>0</v>
      </c>
      <c r="AK114" s="20">
        <v>0</v>
      </c>
      <c r="AL114" s="40"/>
      <c r="AM114" s="40"/>
      <c r="AN114" s="40"/>
      <c r="AO114" s="40"/>
      <c r="AP114" s="20">
        <v>354775</v>
      </c>
      <c r="AQ114" s="20">
        <v>354775</v>
      </c>
      <c r="AR114" s="50">
        <v>0</v>
      </c>
      <c r="AS114" s="40">
        <v>4800057243</v>
      </c>
      <c r="AT114" s="40" t="s">
        <v>356</v>
      </c>
      <c r="AU114" s="43">
        <v>44826</v>
      </c>
      <c r="AV114" s="20">
        <v>6731891</v>
      </c>
      <c r="AW114" s="20">
        <v>0</v>
      </c>
      <c r="AX114" s="20"/>
      <c r="AY114" s="20"/>
      <c r="AZ114" s="20"/>
      <c r="BA114" s="20"/>
      <c r="BB114" s="20"/>
      <c r="BC114" s="43">
        <v>45565</v>
      </c>
    </row>
    <row r="115" spans="1:55" x14ac:dyDescent="0.35">
      <c r="A115" s="48">
        <v>805028530</v>
      </c>
      <c r="B115" s="49" t="s">
        <v>165</v>
      </c>
      <c r="C115" s="40" t="s">
        <v>133</v>
      </c>
      <c r="D115" s="40" t="s">
        <v>279</v>
      </c>
      <c r="E115" s="43">
        <v>44694</v>
      </c>
      <c r="F115" s="43">
        <v>44764</v>
      </c>
      <c r="G115" s="40">
        <v>2022</v>
      </c>
      <c r="I115" s="20">
        <v>338914</v>
      </c>
      <c r="K115" s="20">
        <v>338914</v>
      </c>
      <c r="M115" s="20">
        <f t="shared" si="3"/>
        <v>0</v>
      </c>
      <c r="N115" s="40" t="s">
        <v>149</v>
      </c>
      <c r="O115" s="40"/>
      <c r="P115" s="40" t="s">
        <v>338</v>
      </c>
      <c r="Q115" s="40" t="str">
        <f>VLOOKUP(D115,'[1]ESTADO DE CADA FACTURA'!$D:$P,13,0)</f>
        <v>Finalizada</v>
      </c>
      <c r="R115" s="40" t="s">
        <v>338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338914</v>
      </c>
      <c r="AG115" s="20">
        <v>338914</v>
      </c>
      <c r="AH115" s="20">
        <v>0</v>
      </c>
      <c r="AI115" s="20">
        <v>0</v>
      </c>
      <c r="AJ115" s="20">
        <v>0</v>
      </c>
      <c r="AK115" s="20">
        <v>0</v>
      </c>
      <c r="AL115" s="40"/>
      <c r="AM115" s="40"/>
      <c r="AN115" s="40"/>
      <c r="AO115" s="40"/>
      <c r="AP115" s="20">
        <v>338914</v>
      </c>
      <c r="AQ115" s="20">
        <v>338914</v>
      </c>
      <c r="AR115" s="50">
        <v>0</v>
      </c>
      <c r="AS115" s="40">
        <v>4800057243</v>
      </c>
      <c r="AT115" s="40" t="s">
        <v>356</v>
      </c>
      <c r="AU115" s="43">
        <v>44826</v>
      </c>
      <c r="AV115" s="20">
        <v>6731891</v>
      </c>
      <c r="AW115" s="20">
        <v>0</v>
      </c>
      <c r="AX115" s="20"/>
      <c r="AY115" s="20"/>
      <c r="AZ115" s="20"/>
      <c r="BA115" s="20"/>
      <c r="BB115" s="20"/>
      <c r="BC115" s="43">
        <v>45565</v>
      </c>
    </row>
    <row r="116" spans="1:55" x14ac:dyDescent="0.35">
      <c r="A116" s="48">
        <v>805028530</v>
      </c>
      <c r="B116" s="49" t="s">
        <v>165</v>
      </c>
      <c r="C116" s="40" t="s">
        <v>134</v>
      </c>
      <c r="D116" s="40" t="s">
        <v>280</v>
      </c>
      <c r="E116" s="43">
        <v>44694</v>
      </c>
      <c r="F116" s="43">
        <v>44764</v>
      </c>
      <c r="G116" s="40">
        <v>2022</v>
      </c>
      <c r="I116" s="20">
        <v>291220</v>
      </c>
      <c r="K116" s="20">
        <v>291220</v>
      </c>
      <c r="M116" s="20">
        <f t="shared" si="3"/>
        <v>0</v>
      </c>
      <c r="N116" s="40" t="s">
        <v>149</v>
      </c>
      <c r="O116" s="40"/>
      <c r="P116" s="40" t="s">
        <v>338</v>
      </c>
      <c r="Q116" s="40" t="str">
        <f>VLOOKUP(D116,'[1]ESTADO DE CADA FACTURA'!$D:$P,13,0)</f>
        <v>Finalizada</v>
      </c>
      <c r="R116" s="40" t="s">
        <v>338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291220</v>
      </c>
      <c r="AG116" s="20">
        <v>291220</v>
      </c>
      <c r="AH116" s="20">
        <v>0</v>
      </c>
      <c r="AI116" s="20">
        <v>0</v>
      </c>
      <c r="AJ116" s="20">
        <v>0</v>
      </c>
      <c r="AK116" s="20">
        <v>0</v>
      </c>
      <c r="AL116" s="40"/>
      <c r="AM116" s="40"/>
      <c r="AN116" s="40"/>
      <c r="AO116" s="40"/>
      <c r="AP116" s="20">
        <v>291220</v>
      </c>
      <c r="AQ116" s="20">
        <v>291220</v>
      </c>
      <c r="AR116" s="50">
        <v>0</v>
      </c>
      <c r="AS116" s="40">
        <v>4800057243</v>
      </c>
      <c r="AT116" s="40" t="s">
        <v>356</v>
      </c>
      <c r="AU116" s="43">
        <v>44826</v>
      </c>
      <c r="AV116" s="20">
        <v>6731891</v>
      </c>
      <c r="AW116" s="20">
        <v>0</v>
      </c>
      <c r="AX116" s="20"/>
      <c r="AY116" s="20"/>
      <c r="AZ116" s="20"/>
      <c r="BA116" s="20"/>
      <c r="BB116" s="20"/>
      <c r="BC116" s="43">
        <v>45565</v>
      </c>
    </row>
    <row r="117" spans="1:55" x14ac:dyDescent="0.35">
      <c r="A117" s="48">
        <v>805028530</v>
      </c>
      <c r="B117" s="49" t="s">
        <v>165</v>
      </c>
      <c r="C117" s="40" t="s">
        <v>83</v>
      </c>
      <c r="D117" s="40" t="s">
        <v>281</v>
      </c>
      <c r="E117" s="43">
        <v>44742</v>
      </c>
      <c r="F117" s="43">
        <v>44764</v>
      </c>
      <c r="G117" s="40">
        <v>2022</v>
      </c>
      <c r="I117" s="20">
        <v>172807</v>
      </c>
      <c r="K117" s="20">
        <v>172807</v>
      </c>
      <c r="M117" s="20">
        <f t="shared" si="3"/>
        <v>0</v>
      </c>
      <c r="N117" s="40" t="s">
        <v>149</v>
      </c>
      <c r="O117" s="40"/>
      <c r="P117" s="40" t="s">
        <v>338</v>
      </c>
      <c r="Q117" s="40" t="str">
        <f>VLOOKUP(D117,'[1]ESTADO DE CADA FACTURA'!$D:$P,13,0)</f>
        <v>Finalizada</v>
      </c>
      <c r="R117" s="40" t="s">
        <v>338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172807</v>
      </c>
      <c r="AG117" s="20">
        <v>172807</v>
      </c>
      <c r="AH117" s="20">
        <v>0</v>
      </c>
      <c r="AI117" s="20">
        <v>0</v>
      </c>
      <c r="AJ117" s="20">
        <v>0</v>
      </c>
      <c r="AK117" s="20">
        <v>0</v>
      </c>
      <c r="AL117" s="40"/>
      <c r="AM117" s="40"/>
      <c r="AN117" s="40"/>
      <c r="AO117" s="40"/>
      <c r="AP117" s="20">
        <v>172807</v>
      </c>
      <c r="AQ117" s="20">
        <v>172807</v>
      </c>
      <c r="AR117" s="50">
        <v>0</v>
      </c>
      <c r="AS117" s="40">
        <v>4800057243</v>
      </c>
      <c r="AT117" s="40" t="s">
        <v>356</v>
      </c>
      <c r="AU117" s="43">
        <v>44826</v>
      </c>
      <c r="AV117" s="20">
        <v>6731891</v>
      </c>
      <c r="AW117" s="20">
        <v>0</v>
      </c>
      <c r="AX117" s="20"/>
      <c r="AY117" s="20"/>
      <c r="AZ117" s="20"/>
      <c r="BA117" s="20"/>
      <c r="BB117" s="20"/>
      <c r="BC117" s="43">
        <v>45565</v>
      </c>
    </row>
    <row r="118" spans="1:55" x14ac:dyDescent="0.35">
      <c r="A118" s="48">
        <v>805028530</v>
      </c>
      <c r="B118" s="49" t="s">
        <v>165</v>
      </c>
      <c r="C118" s="40" t="s">
        <v>135</v>
      </c>
      <c r="D118" s="40" t="s">
        <v>282</v>
      </c>
      <c r="E118" s="43">
        <v>44763</v>
      </c>
      <c r="F118" s="43">
        <v>44790</v>
      </c>
      <c r="G118" s="40">
        <v>2022</v>
      </c>
      <c r="I118" s="20">
        <v>194270</v>
      </c>
      <c r="K118" s="20">
        <v>194270</v>
      </c>
      <c r="M118" s="20">
        <f t="shared" si="3"/>
        <v>0</v>
      </c>
      <c r="N118" s="40" t="s">
        <v>149</v>
      </c>
      <c r="O118" s="40"/>
      <c r="P118" s="40" t="s">
        <v>338</v>
      </c>
      <c r="Q118" s="40" t="str">
        <f>VLOOKUP(D118,'[1]ESTADO DE CADA FACTURA'!$D:$P,13,0)</f>
        <v>Finalizada</v>
      </c>
      <c r="R118" s="40" t="s">
        <v>338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194270</v>
      </c>
      <c r="AG118" s="20">
        <v>194270</v>
      </c>
      <c r="AH118" s="20">
        <v>0</v>
      </c>
      <c r="AI118" s="20">
        <v>0</v>
      </c>
      <c r="AJ118" s="20">
        <v>0</v>
      </c>
      <c r="AK118" s="20">
        <v>0</v>
      </c>
      <c r="AL118" s="40"/>
      <c r="AM118" s="40"/>
      <c r="AN118" s="40"/>
      <c r="AO118" s="40"/>
      <c r="AP118" s="20">
        <v>194270</v>
      </c>
      <c r="AQ118" s="20">
        <v>194270</v>
      </c>
      <c r="AR118" s="50">
        <v>0</v>
      </c>
      <c r="AS118" s="40">
        <v>4800057243</v>
      </c>
      <c r="AT118" s="40" t="s">
        <v>356</v>
      </c>
      <c r="AU118" s="43">
        <v>44826</v>
      </c>
      <c r="AV118" s="20">
        <v>6731891</v>
      </c>
      <c r="AW118" s="20">
        <v>0</v>
      </c>
      <c r="AX118" s="20"/>
      <c r="AY118" s="20"/>
      <c r="AZ118" s="20"/>
      <c r="BA118" s="20"/>
      <c r="BB118" s="20"/>
      <c r="BC118" s="43">
        <v>45565</v>
      </c>
    </row>
    <row r="119" spans="1:55" x14ac:dyDescent="0.35">
      <c r="A119" s="48">
        <v>805028530</v>
      </c>
      <c r="B119" s="49" t="s">
        <v>165</v>
      </c>
      <c r="C119" s="40" t="s">
        <v>130</v>
      </c>
      <c r="D119" s="40" t="s">
        <v>283</v>
      </c>
      <c r="E119" s="43">
        <v>44784</v>
      </c>
      <c r="G119" s="40">
        <v>2022</v>
      </c>
      <c r="I119" s="20">
        <v>502555</v>
      </c>
      <c r="M119" s="20">
        <f t="shared" si="3"/>
        <v>502555</v>
      </c>
      <c r="N119" s="40"/>
      <c r="O119" s="40" t="s">
        <v>160</v>
      </c>
      <c r="P119" s="40" t="s">
        <v>341</v>
      </c>
      <c r="Q119" s="40" t="s">
        <v>360</v>
      </c>
      <c r="R119" s="40" t="s">
        <v>341</v>
      </c>
      <c r="S119" s="20"/>
      <c r="T119" s="40"/>
      <c r="U119" s="40"/>
      <c r="V119" s="40"/>
      <c r="W119" s="45">
        <v>0</v>
      </c>
      <c r="X119" s="45">
        <v>0</v>
      </c>
      <c r="Y119" s="45">
        <v>502555</v>
      </c>
      <c r="Z119" s="45">
        <v>0</v>
      </c>
      <c r="AA119" s="40"/>
      <c r="AB119" s="40"/>
      <c r="AC119" s="40"/>
      <c r="AD119" s="40"/>
      <c r="AE119" s="40"/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40"/>
      <c r="AM119" s="40"/>
      <c r="AN119" s="40"/>
      <c r="AO119" s="40"/>
      <c r="AP119" s="20">
        <v>0</v>
      </c>
      <c r="AQ119" s="20"/>
      <c r="AR119" s="40"/>
      <c r="AS119" s="40"/>
      <c r="AT119" s="40"/>
      <c r="AU119" s="40"/>
      <c r="AV119" s="40"/>
      <c r="AW119" s="20">
        <v>0</v>
      </c>
      <c r="AX119" s="40"/>
      <c r="AY119" s="40"/>
      <c r="AZ119" s="40"/>
      <c r="BA119" s="40"/>
      <c r="BB119" s="40"/>
      <c r="BC119" s="43">
        <v>45565</v>
      </c>
    </row>
    <row r="120" spans="1:55" x14ac:dyDescent="0.35">
      <c r="A120" s="48">
        <v>805028530</v>
      </c>
      <c r="B120" s="49" t="s">
        <v>165</v>
      </c>
      <c r="C120" s="40" t="s">
        <v>136</v>
      </c>
      <c r="D120" s="40" t="s">
        <v>284</v>
      </c>
      <c r="E120" s="43">
        <v>44880</v>
      </c>
      <c r="F120" s="43">
        <v>44912</v>
      </c>
      <c r="G120" s="40">
        <v>2022</v>
      </c>
      <c r="I120" s="20">
        <v>623695</v>
      </c>
      <c r="K120" s="33">
        <v>623695</v>
      </c>
      <c r="M120" s="20">
        <f t="shared" si="3"/>
        <v>0</v>
      </c>
      <c r="N120" s="40"/>
      <c r="O120" s="40"/>
      <c r="P120" s="40" t="s">
        <v>338</v>
      </c>
      <c r="Q120" s="40" t="str">
        <f>VLOOKUP(D120,'[1]ESTADO DE CADA FACTURA'!$D:$P,13,0)</f>
        <v>Finalizada</v>
      </c>
      <c r="R120" s="40" t="s">
        <v>338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623695</v>
      </c>
      <c r="AG120" s="20">
        <v>623695</v>
      </c>
      <c r="AH120" s="20">
        <v>0</v>
      </c>
      <c r="AI120" s="20">
        <v>0</v>
      </c>
      <c r="AJ120" s="20">
        <v>0</v>
      </c>
      <c r="AK120" s="20">
        <v>0</v>
      </c>
      <c r="AL120" s="40"/>
      <c r="AM120" s="40"/>
      <c r="AN120" s="40"/>
      <c r="AO120" s="40"/>
      <c r="AP120" s="20">
        <v>623695</v>
      </c>
      <c r="AQ120" s="20">
        <v>623695</v>
      </c>
      <c r="AR120" s="40"/>
      <c r="AS120" s="40">
        <v>2201481823</v>
      </c>
      <c r="AT120" s="40"/>
      <c r="AU120" s="43">
        <v>45341</v>
      </c>
      <c r="AV120" s="40"/>
      <c r="AW120" s="20">
        <v>0</v>
      </c>
      <c r="AX120" s="40"/>
      <c r="AY120" s="40"/>
      <c r="AZ120" s="40"/>
      <c r="BA120" s="40"/>
      <c r="BB120" s="40"/>
      <c r="BC120" s="43">
        <v>45565</v>
      </c>
    </row>
    <row r="121" spans="1:55" x14ac:dyDescent="0.35">
      <c r="A121" s="48">
        <v>805028530</v>
      </c>
      <c r="B121" s="49" t="s">
        <v>165</v>
      </c>
      <c r="C121" s="40" t="s">
        <v>84</v>
      </c>
      <c r="D121" s="40" t="s">
        <v>285</v>
      </c>
      <c r="E121" s="43">
        <v>44926</v>
      </c>
      <c r="F121" s="43">
        <v>45062</v>
      </c>
      <c r="G121" s="40">
        <v>2022</v>
      </c>
      <c r="I121" s="20">
        <v>59957</v>
      </c>
      <c r="K121" s="20">
        <v>59957</v>
      </c>
      <c r="M121" s="20">
        <f t="shared" si="3"/>
        <v>0</v>
      </c>
      <c r="N121" s="40"/>
      <c r="O121" s="40"/>
      <c r="P121" s="40" t="s">
        <v>338</v>
      </c>
      <c r="Q121" s="40" t="str">
        <f>VLOOKUP(D121,'[1]ESTADO DE CADA FACTURA'!$D:$P,13,0)</f>
        <v>Finalizada</v>
      </c>
      <c r="R121" s="40" t="s">
        <v>338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59957</v>
      </c>
      <c r="AG121" s="20">
        <v>59957</v>
      </c>
      <c r="AH121" s="20">
        <v>0</v>
      </c>
      <c r="AI121" s="20">
        <v>0</v>
      </c>
      <c r="AJ121" s="20">
        <v>0</v>
      </c>
      <c r="AK121" s="20">
        <v>0</v>
      </c>
      <c r="AL121" s="40"/>
      <c r="AM121" s="40"/>
      <c r="AN121" s="40"/>
      <c r="AO121" s="40"/>
      <c r="AP121" s="20">
        <v>59957</v>
      </c>
      <c r="AQ121" s="20">
        <v>59957</v>
      </c>
      <c r="AR121" s="40"/>
      <c r="AS121" s="40">
        <v>2201506702</v>
      </c>
      <c r="AT121" s="40"/>
      <c r="AU121" s="43" t="s">
        <v>344</v>
      </c>
      <c r="AV121" s="40"/>
      <c r="AW121" s="20">
        <v>0</v>
      </c>
      <c r="AX121" s="40"/>
      <c r="AY121" s="40"/>
      <c r="AZ121" s="40"/>
      <c r="BA121" s="40"/>
      <c r="BB121" s="40"/>
      <c r="BC121" s="43">
        <v>45565</v>
      </c>
    </row>
    <row r="122" spans="1:55" x14ac:dyDescent="0.35">
      <c r="A122" s="48">
        <v>805028530</v>
      </c>
      <c r="B122" s="49" t="s">
        <v>165</v>
      </c>
      <c r="C122" s="40" t="s">
        <v>127</v>
      </c>
      <c r="D122" s="40" t="s">
        <v>286</v>
      </c>
      <c r="E122" s="43">
        <v>45042</v>
      </c>
      <c r="G122" s="40">
        <v>2023</v>
      </c>
      <c r="I122" s="20">
        <v>1442370</v>
      </c>
      <c r="M122" s="20">
        <f t="shared" si="3"/>
        <v>1442370</v>
      </c>
      <c r="N122" s="40"/>
      <c r="O122" s="40" t="s">
        <v>160</v>
      </c>
      <c r="P122" s="40" t="s">
        <v>341</v>
      </c>
      <c r="Q122" s="40" t="s">
        <v>360</v>
      </c>
      <c r="R122" s="40" t="s">
        <v>341</v>
      </c>
      <c r="S122" s="20"/>
      <c r="T122" s="40"/>
      <c r="U122" s="40"/>
      <c r="V122" s="40"/>
      <c r="W122" s="40"/>
      <c r="X122" s="40"/>
      <c r="Y122" s="45">
        <v>1442370</v>
      </c>
      <c r="Z122" s="40"/>
      <c r="AA122" s="40"/>
      <c r="AB122" s="40"/>
      <c r="AC122" s="40"/>
      <c r="AD122" s="40"/>
      <c r="AE122" s="40"/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40"/>
      <c r="AM122" s="40"/>
      <c r="AN122" s="40"/>
      <c r="AO122" s="40"/>
      <c r="AP122" s="20">
        <v>0</v>
      </c>
      <c r="AQ122" s="20"/>
      <c r="AR122" s="40"/>
      <c r="AS122" s="40"/>
      <c r="AT122" s="40"/>
      <c r="AU122" s="40"/>
      <c r="AV122" s="40"/>
      <c r="AW122" s="20">
        <v>0</v>
      </c>
      <c r="AX122" s="40"/>
      <c r="AY122" s="40"/>
      <c r="AZ122" s="40"/>
      <c r="BA122" s="40"/>
      <c r="BB122" s="40"/>
      <c r="BC122" s="43">
        <v>45565</v>
      </c>
    </row>
    <row r="123" spans="1:55" x14ac:dyDescent="0.35">
      <c r="A123" s="48">
        <v>805028530</v>
      </c>
      <c r="B123" s="49" t="s">
        <v>165</v>
      </c>
      <c r="C123" s="40" t="s">
        <v>128</v>
      </c>
      <c r="D123" s="40" t="s">
        <v>287</v>
      </c>
      <c r="E123" s="43">
        <v>45146</v>
      </c>
      <c r="G123" s="40">
        <v>2023</v>
      </c>
      <c r="I123" s="20">
        <v>566961</v>
      </c>
      <c r="M123" s="20">
        <f t="shared" si="3"/>
        <v>566961</v>
      </c>
      <c r="N123" s="40"/>
      <c r="O123" s="40" t="s">
        <v>160</v>
      </c>
      <c r="P123" s="40" t="s">
        <v>341</v>
      </c>
      <c r="Q123" s="40" t="s">
        <v>360</v>
      </c>
      <c r="R123" s="40" t="s">
        <v>341</v>
      </c>
      <c r="S123" s="20"/>
      <c r="T123" s="40"/>
      <c r="U123" s="40"/>
      <c r="V123" s="40"/>
      <c r="W123" s="40"/>
      <c r="X123" s="40"/>
      <c r="Y123" s="45">
        <v>566961</v>
      </c>
      <c r="Z123" s="40"/>
      <c r="AA123" s="40"/>
      <c r="AB123" s="40"/>
      <c r="AC123" s="40"/>
      <c r="AD123" s="40"/>
      <c r="AE123" s="40"/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40"/>
      <c r="AM123" s="40"/>
      <c r="AN123" s="40"/>
      <c r="AO123" s="40"/>
      <c r="AP123" s="20">
        <v>0</v>
      </c>
      <c r="AQ123" s="20"/>
      <c r="AR123" s="40"/>
      <c r="AS123" s="40"/>
      <c r="AT123" s="40"/>
      <c r="AU123" s="40"/>
      <c r="AV123" s="40"/>
      <c r="AW123" s="20">
        <v>0</v>
      </c>
      <c r="AX123" s="40"/>
      <c r="AY123" s="40"/>
      <c r="AZ123" s="40"/>
      <c r="BA123" s="40"/>
      <c r="BB123" s="40"/>
      <c r="BC123" s="43">
        <v>45565</v>
      </c>
    </row>
    <row r="124" spans="1:55" x14ac:dyDescent="0.35">
      <c r="A124" s="48">
        <v>805028530</v>
      </c>
      <c r="B124" s="49" t="s">
        <v>165</v>
      </c>
      <c r="C124" s="40" t="s">
        <v>138</v>
      </c>
      <c r="D124" s="40" t="s">
        <v>288</v>
      </c>
      <c r="E124" s="43">
        <v>45163</v>
      </c>
      <c r="G124" s="40">
        <v>2023</v>
      </c>
      <c r="I124" s="20">
        <v>1301783</v>
      </c>
      <c r="M124" s="20">
        <f t="shared" si="3"/>
        <v>1301783</v>
      </c>
      <c r="N124" s="40"/>
      <c r="O124" s="40" t="s">
        <v>160</v>
      </c>
      <c r="P124" s="40" t="s">
        <v>341</v>
      </c>
      <c r="Q124" s="40" t="s">
        <v>360</v>
      </c>
      <c r="R124" s="40" t="s">
        <v>341</v>
      </c>
      <c r="S124" s="20"/>
      <c r="T124" s="40"/>
      <c r="U124" s="40"/>
      <c r="V124" s="40"/>
      <c r="W124" s="40"/>
      <c r="X124" s="40"/>
      <c r="Y124" s="45">
        <v>1301783</v>
      </c>
      <c r="Z124" s="40"/>
      <c r="AA124" s="40"/>
      <c r="AB124" s="40"/>
      <c r="AC124" s="40"/>
      <c r="AD124" s="40"/>
      <c r="AE124" s="40"/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40"/>
      <c r="AM124" s="40"/>
      <c r="AN124" s="40"/>
      <c r="AO124" s="40"/>
      <c r="AP124" s="20">
        <v>0</v>
      </c>
      <c r="AQ124" s="20"/>
      <c r="AR124" s="40"/>
      <c r="AS124" s="40"/>
      <c r="AT124" s="40"/>
      <c r="AU124" s="40"/>
      <c r="AV124" s="40"/>
      <c r="AW124" s="20">
        <v>0</v>
      </c>
      <c r="AX124" s="40"/>
      <c r="AY124" s="40"/>
      <c r="AZ124" s="40"/>
      <c r="BA124" s="40"/>
      <c r="BB124" s="40"/>
      <c r="BC124" s="43">
        <v>45565</v>
      </c>
    </row>
    <row r="125" spans="1:55" x14ac:dyDescent="0.35">
      <c r="A125" s="48">
        <v>805028530</v>
      </c>
      <c r="B125" s="49" t="s">
        <v>165</v>
      </c>
      <c r="C125" s="40" t="s">
        <v>129</v>
      </c>
      <c r="D125" s="40" t="s">
        <v>289</v>
      </c>
      <c r="E125" s="43">
        <v>45195</v>
      </c>
      <c r="F125" s="43">
        <v>45427</v>
      </c>
      <c r="G125" s="40">
        <v>2023</v>
      </c>
      <c r="I125" s="20">
        <v>68556</v>
      </c>
      <c r="M125" s="20">
        <f t="shared" si="3"/>
        <v>68556</v>
      </c>
      <c r="N125" s="40"/>
      <c r="O125" s="40"/>
      <c r="P125" s="40" t="s">
        <v>342</v>
      </c>
      <c r="Q125" s="40" t="s">
        <v>359</v>
      </c>
      <c r="R125" s="40" t="s">
        <v>342</v>
      </c>
      <c r="S125" s="20"/>
      <c r="T125" s="40"/>
      <c r="U125" s="40"/>
      <c r="V125" s="40"/>
      <c r="W125" s="40"/>
      <c r="X125" s="40"/>
      <c r="Y125" s="40"/>
      <c r="Z125" s="40"/>
      <c r="AA125" s="40"/>
      <c r="AB125" s="40"/>
      <c r="AC125" s="45">
        <v>68556</v>
      </c>
      <c r="AD125" s="40"/>
      <c r="AE125" s="40"/>
      <c r="AF125" s="20">
        <v>68556</v>
      </c>
      <c r="AG125" s="20">
        <v>68556</v>
      </c>
      <c r="AH125" s="20">
        <v>0</v>
      </c>
      <c r="AI125" s="20">
        <v>0</v>
      </c>
      <c r="AJ125" s="20">
        <v>0</v>
      </c>
      <c r="AK125" s="20">
        <v>0</v>
      </c>
      <c r="AL125" s="40"/>
      <c r="AM125" s="40"/>
      <c r="AN125" s="40"/>
      <c r="AO125" s="40"/>
      <c r="AP125" s="20">
        <v>68556</v>
      </c>
      <c r="AQ125" s="20"/>
      <c r="AR125" s="40"/>
      <c r="AS125" s="40"/>
      <c r="AT125" s="40"/>
      <c r="AU125" s="40"/>
      <c r="AV125" s="40"/>
      <c r="AW125" s="20">
        <v>0</v>
      </c>
      <c r="AX125" s="40"/>
      <c r="AY125" s="40"/>
      <c r="AZ125" s="40"/>
      <c r="BA125" s="40"/>
      <c r="BB125" s="40"/>
      <c r="BC125" s="43">
        <v>45565</v>
      </c>
    </row>
    <row r="126" spans="1:55" x14ac:dyDescent="0.35">
      <c r="A126" s="48">
        <v>805028530</v>
      </c>
      <c r="B126" s="49" t="s">
        <v>165</v>
      </c>
      <c r="C126" s="40" t="s">
        <v>139</v>
      </c>
      <c r="D126" s="40" t="s">
        <v>290</v>
      </c>
      <c r="E126" s="43">
        <v>45252</v>
      </c>
      <c r="F126" s="43">
        <v>45427</v>
      </c>
      <c r="G126" s="40">
        <v>2023</v>
      </c>
      <c r="I126" s="20">
        <v>292517</v>
      </c>
      <c r="M126" s="20">
        <f t="shared" si="3"/>
        <v>292517</v>
      </c>
      <c r="N126" s="40"/>
      <c r="O126" s="40"/>
      <c r="P126" s="40" t="s">
        <v>338</v>
      </c>
      <c r="Q126" s="40" t="s">
        <v>359</v>
      </c>
      <c r="R126" s="40" t="s">
        <v>342</v>
      </c>
      <c r="S126" s="20"/>
      <c r="T126" s="40"/>
      <c r="U126" s="40"/>
      <c r="V126" s="40"/>
      <c r="W126" s="20">
        <v>292517</v>
      </c>
      <c r="X126" s="40"/>
      <c r="Y126" s="40"/>
      <c r="Z126" s="40"/>
      <c r="AA126" s="40"/>
      <c r="AB126" s="40"/>
      <c r="AC126" s="40"/>
      <c r="AD126" s="40"/>
      <c r="AE126" s="40"/>
      <c r="AF126" s="20">
        <v>292517</v>
      </c>
      <c r="AG126" s="20">
        <v>292517</v>
      </c>
      <c r="AH126" s="20">
        <v>0</v>
      </c>
      <c r="AI126" s="20">
        <v>0</v>
      </c>
      <c r="AJ126" s="20">
        <v>0</v>
      </c>
      <c r="AK126" s="20">
        <v>0</v>
      </c>
      <c r="AL126" s="40"/>
      <c r="AM126" s="40"/>
      <c r="AN126" s="40"/>
      <c r="AO126" s="40"/>
      <c r="AP126" s="20">
        <v>292517</v>
      </c>
      <c r="AQ126" s="20">
        <v>292517</v>
      </c>
      <c r="AR126" s="40"/>
      <c r="AS126" s="40">
        <v>2201561947</v>
      </c>
      <c r="AT126" s="40"/>
      <c r="AU126" s="40" t="s">
        <v>361</v>
      </c>
      <c r="AV126" s="20">
        <v>980357</v>
      </c>
      <c r="AW126" s="20">
        <v>0</v>
      </c>
      <c r="AX126" s="40"/>
      <c r="AY126" s="40"/>
      <c r="AZ126" s="40"/>
      <c r="BA126" s="40"/>
      <c r="BB126" s="40"/>
      <c r="BC126" s="43">
        <v>45565</v>
      </c>
    </row>
    <row r="127" spans="1:55" x14ac:dyDescent="0.35">
      <c r="A127" s="48">
        <v>805028530</v>
      </c>
      <c r="B127" s="49" t="s">
        <v>165</v>
      </c>
      <c r="C127" s="42" t="s">
        <v>140</v>
      </c>
      <c r="D127" s="40" t="s">
        <v>291</v>
      </c>
      <c r="E127" s="43">
        <v>45316.90902777778</v>
      </c>
      <c r="F127" s="43">
        <v>45427</v>
      </c>
      <c r="G127" s="40">
        <v>2024</v>
      </c>
      <c r="I127" s="20">
        <v>284965</v>
      </c>
      <c r="M127" s="20">
        <f t="shared" si="3"/>
        <v>284965</v>
      </c>
      <c r="N127" s="40"/>
      <c r="O127" s="40"/>
      <c r="P127" s="40" t="s">
        <v>342</v>
      </c>
      <c r="Q127" s="40" t="s">
        <v>359</v>
      </c>
      <c r="R127" s="40" t="s">
        <v>342</v>
      </c>
      <c r="S127" s="20"/>
      <c r="T127" s="40"/>
      <c r="U127" s="40"/>
      <c r="V127" s="40"/>
      <c r="W127" s="40"/>
      <c r="X127" s="40"/>
      <c r="Y127" s="40"/>
      <c r="Z127" s="40"/>
      <c r="AA127" s="40"/>
      <c r="AB127" s="40"/>
      <c r="AC127" s="45">
        <v>284965</v>
      </c>
      <c r="AD127" s="40"/>
      <c r="AE127" s="40"/>
      <c r="AF127" s="20">
        <v>284965</v>
      </c>
      <c r="AG127" s="20">
        <v>284965</v>
      </c>
      <c r="AH127" s="20">
        <v>0</v>
      </c>
      <c r="AI127" s="20">
        <v>0</v>
      </c>
      <c r="AJ127" s="20">
        <v>0</v>
      </c>
      <c r="AK127" s="20">
        <v>0</v>
      </c>
      <c r="AL127" s="40"/>
      <c r="AM127" s="40"/>
      <c r="AN127" s="40"/>
      <c r="AO127" s="40"/>
      <c r="AP127" s="20">
        <v>284965</v>
      </c>
      <c r="AQ127" s="20"/>
      <c r="AR127" s="40"/>
      <c r="AS127" s="40"/>
      <c r="AT127" s="40"/>
      <c r="AU127" s="40"/>
      <c r="AV127" s="40"/>
      <c r="AW127" s="20">
        <v>0</v>
      </c>
      <c r="AX127" s="40"/>
      <c r="AY127" s="40"/>
      <c r="AZ127" s="40"/>
      <c r="BA127" s="40"/>
      <c r="BB127" s="40"/>
      <c r="BC127" s="43">
        <v>45565</v>
      </c>
    </row>
    <row r="128" spans="1:55" x14ac:dyDescent="0.35">
      <c r="A128" s="48">
        <v>805028530</v>
      </c>
      <c r="B128" s="49" t="s">
        <v>165</v>
      </c>
      <c r="C128" s="42" t="s">
        <v>150</v>
      </c>
      <c r="D128" s="40" t="s">
        <v>292</v>
      </c>
      <c r="E128" s="43">
        <v>45399.27847222222</v>
      </c>
      <c r="F128" s="43">
        <v>45427</v>
      </c>
      <c r="G128" s="40">
        <v>2024</v>
      </c>
      <c r="I128" s="20">
        <v>87700</v>
      </c>
      <c r="K128" s="20">
        <v>87700</v>
      </c>
      <c r="M128" s="20">
        <f t="shared" si="3"/>
        <v>0</v>
      </c>
      <c r="N128" s="40"/>
      <c r="O128" s="40"/>
      <c r="P128" s="40" t="s">
        <v>338</v>
      </c>
      <c r="Q128" s="40" t="str">
        <f>VLOOKUP(D128,'[1]ESTADO DE CADA FACTURA'!$D:$P,13,0)</f>
        <v>Finalizada</v>
      </c>
      <c r="R128" s="40" t="s">
        <v>338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87700</v>
      </c>
      <c r="AG128" s="20">
        <v>87700</v>
      </c>
      <c r="AH128" s="20">
        <v>0</v>
      </c>
      <c r="AI128" s="20">
        <v>0</v>
      </c>
      <c r="AJ128" s="20">
        <v>0</v>
      </c>
      <c r="AK128" s="20">
        <v>0</v>
      </c>
      <c r="AL128" s="40"/>
      <c r="AM128" s="40"/>
      <c r="AN128" s="40"/>
      <c r="AO128" s="40"/>
      <c r="AP128" s="20">
        <v>87700</v>
      </c>
      <c r="AQ128" s="20">
        <v>87700</v>
      </c>
      <c r="AR128" s="40"/>
      <c r="AS128" s="40">
        <v>2201520906</v>
      </c>
      <c r="AT128" s="40"/>
      <c r="AU128" s="43" t="s">
        <v>345</v>
      </c>
      <c r="AV128" s="40"/>
      <c r="AW128" s="20">
        <v>0</v>
      </c>
      <c r="AX128" s="40"/>
      <c r="AY128" s="40"/>
      <c r="AZ128" s="40"/>
      <c r="BA128" s="40"/>
      <c r="BB128" s="40"/>
      <c r="BC128" s="43">
        <v>45565</v>
      </c>
    </row>
    <row r="129" spans="1:55" x14ac:dyDescent="0.35">
      <c r="A129" s="48">
        <v>805028530</v>
      </c>
      <c r="B129" s="49" t="s">
        <v>165</v>
      </c>
      <c r="C129" s="42" t="s">
        <v>151</v>
      </c>
      <c r="D129" s="40" t="s">
        <v>293</v>
      </c>
      <c r="E129" s="43">
        <v>45462.293749999997</v>
      </c>
      <c r="F129" s="43">
        <v>45481</v>
      </c>
      <c r="G129" s="40">
        <v>2024</v>
      </c>
      <c r="I129" s="20">
        <v>734700</v>
      </c>
      <c r="K129" s="20">
        <v>734700</v>
      </c>
      <c r="M129" s="20">
        <f t="shared" si="3"/>
        <v>0</v>
      </c>
      <c r="N129" s="40"/>
      <c r="O129" s="40"/>
      <c r="P129" s="40" t="s">
        <v>338</v>
      </c>
      <c r="Q129" s="40" t="str">
        <f>VLOOKUP(D129,'[1]ESTADO DE CADA FACTURA'!$D:$P,13,0)</f>
        <v>Finalizada</v>
      </c>
      <c r="R129" s="40" t="s">
        <v>338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734700</v>
      </c>
      <c r="AG129" s="20">
        <v>734700</v>
      </c>
      <c r="AH129" s="20">
        <v>0</v>
      </c>
      <c r="AI129" s="20">
        <v>0</v>
      </c>
      <c r="AJ129" s="20">
        <v>0</v>
      </c>
      <c r="AK129" s="20">
        <v>0</v>
      </c>
      <c r="AL129" s="40"/>
      <c r="AM129" s="40"/>
      <c r="AN129" s="40"/>
      <c r="AO129" s="40"/>
      <c r="AP129" s="20">
        <v>734700</v>
      </c>
      <c r="AQ129" s="20">
        <v>734700</v>
      </c>
      <c r="AR129" s="40"/>
      <c r="AS129" s="40">
        <v>2201539566</v>
      </c>
      <c r="AT129" s="40"/>
      <c r="AU129" s="43" t="s">
        <v>346</v>
      </c>
      <c r="AV129" s="40"/>
      <c r="AW129" s="20">
        <v>0</v>
      </c>
      <c r="AX129" s="40"/>
      <c r="AY129" s="40"/>
      <c r="AZ129" s="40"/>
      <c r="BA129" s="40"/>
      <c r="BB129" s="40"/>
      <c r="BC129" s="43">
        <v>45565</v>
      </c>
    </row>
    <row r="130" spans="1:55" x14ac:dyDescent="0.35">
      <c r="A130" s="48">
        <v>805028530</v>
      </c>
      <c r="B130" s="49" t="s">
        <v>165</v>
      </c>
      <c r="C130" s="42" t="s">
        <v>152</v>
      </c>
      <c r="D130" s="40" t="s">
        <v>294</v>
      </c>
      <c r="E130" s="43">
        <v>45473.573611111111</v>
      </c>
      <c r="F130" s="43">
        <v>45481</v>
      </c>
      <c r="G130" s="40">
        <v>2024</v>
      </c>
      <c r="I130" s="20">
        <v>115200</v>
      </c>
      <c r="M130" s="44">
        <v>115200</v>
      </c>
      <c r="N130" s="40"/>
      <c r="O130" s="40"/>
      <c r="P130" s="40" t="s">
        <v>342</v>
      </c>
      <c r="Q130" s="40" t="s">
        <v>359</v>
      </c>
      <c r="R130" s="40" t="s">
        <v>342</v>
      </c>
      <c r="S130" s="20"/>
      <c r="T130" s="40"/>
      <c r="U130" s="40"/>
      <c r="V130" s="40"/>
      <c r="W130" s="40"/>
      <c r="X130" s="40"/>
      <c r="Y130" s="40"/>
      <c r="Z130" s="40"/>
      <c r="AA130" s="40"/>
      <c r="AB130" s="40"/>
      <c r="AC130" s="45">
        <v>115200</v>
      </c>
      <c r="AD130" s="40"/>
      <c r="AE130" s="40"/>
      <c r="AF130" s="20">
        <v>115200</v>
      </c>
      <c r="AG130" s="20">
        <v>115200</v>
      </c>
      <c r="AH130" s="20">
        <v>0</v>
      </c>
      <c r="AI130" s="20">
        <v>0</v>
      </c>
      <c r="AJ130" s="20">
        <v>0</v>
      </c>
      <c r="AK130" s="20">
        <v>0</v>
      </c>
      <c r="AL130" s="40"/>
      <c r="AM130" s="40"/>
      <c r="AN130" s="40"/>
      <c r="AO130" s="40"/>
      <c r="AP130" s="20">
        <v>115200</v>
      </c>
      <c r="AQ130" s="20"/>
      <c r="AR130" s="40"/>
      <c r="AS130" s="40"/>
      <c r="AT130" s="40"/>
      <c r="AU130" s="40"/>
      <c r="AV130" s="40"/>
      <c r="AW130" s="20">
        <v>0</v>
      </c>
      <c r="AX130" s="40"/>
      <c r="AY130" s="40"/>
      <c r="AZ130" s="40"/>
      <c r="BA130" s="40"/>
      <c r="BB130" s="40"/>
      <c r="BC130" s="43">
        <v>45565</v>
      </c>
    </row>
    <row r="131" spans="1:55" x14ac:dyDescent="0.35">
      <c r="A131" s="48">
        <v>805028530</v>
      </c>
      <c r="B131" s="49" t="s">
        <v>165</v>
      </c>
      <c r="C131" s="42" t="s">
        <v>153</v>
      </c>
      <c r="D131" s="40" t="s">
        <v>295</v>
      </c>
      <c r="E131" s="43">
        <v>45484.656944444447</v>
      </c>
      <c r="F131" s="43">
        <v>45512</v>
      </c>
      <c r="G131" s="40">
        <v>2024</v>
      </c>
      <c r="I131" s="20">
        <v>687840</v>
      </c>
      <c r="M131" s="44">
        <v>687840</v>
      </c>
      <c r="N131" s="40"/>
      <c r="O131" s="40"/>
      <c r="P131" s="40" t="s">
        <v>338</v>
      </c>
      <c r="Q131" s="40" t="s">
        <v>359</v>
      </c>
      <c r="R131" s="40" t="s">
        <v>343</v>
      </c>
      <c r="S131" s="20"/>
      <c r="T131" s="40"/>
      <c r="U131" s="40"/>
      <c r="V131" s="40"/>
      <c r="W131" s="20">
        <v>687840</v>
      </c>
      <c r="X131" s="40"/>
      <c r="Y131" s="40"/>
      <c r="Z131" s="40"/>
      <c r="AA131" s="40"/>
      <c r="AB131" s="40"/>
      <c r="AC131" s="40"/>
      <c r="AD131" s="40"/>
      <c r="AE131" s="40"/>
      <c r="AF131" s="20">
        <v>687840</v>
      </c>
      <c r="AG131" s="20">
        <v>687840</v>
      </c>
      <c r="AH131" s="20">
        <v>0</v>
      </c>
      <c r="AI131" s="20">
        <v>0</v>
      </c>
      <c r="AJ131" s="20">
        <v>0</v>
      </c>
      <c r="AK131" s="20">
        <v>0</v>
      </c>
      <c r="AL131" s="40"/>
      <c r="AM131" s="40"/>
      <c r="AN131" s="40"/>
      <c r="AO131" s="40"/>
      <c r="AP131" s="20">
        <v>687840</v>
      </c>
      <c r="AQ131" s="20">
        <v>687840</v>
      </c>
      <c r="AR131" s="40"/>
      <c r="AS131" s="40">
        <v>2201561947</v>
      </c>
      <c r="AT131" s="40"/>
      <c r="AU131" s="40" t="s">
        <v>361</v>
      </c>
      <c r="AV131" s="20">
        <v>980357</v>
      </c>
      <c r="AW131" s="20">
        <v>0</v>
      </c>
      <c r="AX131" s="40"/>
      <c r="AY131" s="40"/>
      <c r="AZ131" s="40"/>
      <c r="BA131" s="40"/>
      <c r="BB131" s="40"/>
      <c r="BC131" s="43">
        <v>45565</v>
      </c>
    </row>
    <row r="132" spans="1:55" x14ac:dyDescent="0.35">
      <c r="A132" s="48">
        <v>805028530</v>
      </c>
      <c r="B132" s="49" t="s">
        <v>165</v>
      </c>
      <c r="C132" s="42" t="s">
        <v>154</v>
      </c>
      <c r="D132" s="40" t="s">
        <v>296</v>
      </c>
      <c r="E132" s="43">
        <v>45494.177777777775</v>
      </c>
      <c r="F132" s="43">
        <v>45510</v>
      </c>
      <c r="G132" s="40">
        <v>2024</v>
      </c>
      <c r="I132" s="20">
        <v>76800</v>
      </c>
      <c r="M132" s="44">
        <v>76800</v>
      </c>
      <c r="N132" s="40"/>
      <c r="O132" s="40"/>
      <c r="P132" s="40" t="s">
        <v>342</v>
      </c>
      <c r="Q132" s="40" t="s">
        <v>359</v>
      </c>
      <c r="R132" s="40" t="s">
        <v>342</v>
      </c>
      <c r="S132" s="20">
        <v>76800</v>
      </c>
      <c r="T132" s="40">
        <v>1222498874</v>
      </c>
      <c r="U132" s="40"/>
      <c r="V132" s="40"/>
      <c r="W132" s="40"/>
      <c r="X132" s="40"/>
      <c r="Y132" s="40"/>
      <c r="Z132" s="40"/>
      <c r="AA132" s="40"/>
      <c r="AB132" s="40"/>
      <c r="AC132" s="45">
        <v>76800</v>
      </c>
      <c r="AD132" s="40"/>
      <c r="AE132" s="40"/>
      <c r="AF132" s="20">
        <v>76800</v>
      </c>
      <c r="AG132" s="20">
        <v>76800</v>
      </c>
      <c r="AH132" s="20">
        <v>0</v>
      </c>
      <c r="AI132" s="20">
        <v>0</v>
      </c>
      <c r="AJ132" s="20">
        <v>0</v>
      </c>
      <c r="AK132" s="20">
        <v>0</v>
      </c>
      <c r="AL132" s="40"/>
      <c r="AM132" s="40"/>
      <c r="AN132" s="40"/>
      <c r="AO132" s="40"/>
      <c r="AP132" s="20">
        <v>76800</v>
      </c>
      <c r="AQ132" s="20"/>
      <c r="AR132" s="40"/>
      <c r="AS132" s="40"/>
      <c r="AT132" s="40"/>
      <c r="AU132" s="40"/>
      <c r="AV132" s="40"/>
      <c r="AW132" s="20">
        <v>0</v>
      </c>
      <c r="AX132" s="40"/>
      <c r="AY132" s="40"/>
      <c r="AZ132" s="40"/>
      <c r="BA132" s="40"/>
      <c r="BB132" s="40"/>
      <c r="BC132" s="43">
        <v>45565</v>
      </c>
    </row>
    <row r="133" spans="1:55" x14ac:dyDescent="0.35">
      <c r="A133" s="48">
        <v>805028530</v>
      </c>
      <c r="B133" s="49" t="s">
        <v>165</v>
      </c>
      <c r="C133" s="42" t="s">
        <v>155</v>
      </c>
      <c r="D133" s="40" t="s">
        <v>297</v>
      </c>
      <c r="E133" s="43">
        <v>45499.049305555556</v>
      </c>
      <c r="F133" s="43">
        <v>45510</v>
      </c>
      <c r="G133" s="40">
        <v>2024</v>
      </c>
      <c r="I133" s="20">
        <v>238840</v>
      </c>
      <c r="M133" s="44">
        <v>238840</v>
      </c>
      <c r="N133" s="40"/>
      <c r="O133" s="40"/>
      <c r="P133" s="40" t="s">
        <v>342</v>
      </c>
      <c r="Q133" s="40" t="s">
        <v>359</v>
      </c>
      <c r="R133" s="40" t="s">
        <v>342</v>
      </c>
      <c r="S133" s="20">
        <v>238840</v>
      </c>
      <c r="T133" s="40">
        <v>1222501865</v>
      </c>
      <c r="U133" s="40"/>
      <c r="V133" s="40"/>
      <c r="W133" s="40"/>
      <c r="X133" s="40"/>
      <c r="Y133" s="40"/>
      <c r="Z133" s="40"/>
      <c r="AA133" s="40"/>
      <c r="AB133" s="40"/>
      <c r="AC133" s="45">
        <v>238840</v>
      </c>
      <c r="AD133" s="40"/>
      <c r="AE133" s="40"/>
      <c r="AF133" s="20">
        <v>238840</v>
      </c>
      <c r="AG133" s="20">
        <v>238840</v>
      </c>
      <c r="AH133" s="20">
        <v>0</v>
      </c>
      <c r="AI133" s="20">
        <v>0</v>
      </c>
      <c r="AJ133" s="20">
        <v>0</v>
      </c>
      <c r="AK133" s="20">
        <v>0</v>
      </c>
      <c r="AL133" s="40"/>
      <c r="AM133" s="40"/>
      <c r="AN133" s="40"/>
      <c r="AO133" s="40"/>
      <c r="AP133" s="20">
        <v>238840</v>
      </c>
      <c r="AQ133" s="20"/>
      <c r="AR133" s="40"/>
      <c r="AS133" s="40"/>
      <c r="AT133" s="40"/>
      <c r="AU133" s="40"/>
      <c r="AV133" s="40"/>
      <c r="AW133" s="20">
        <v>0</v>
      </c>
      <c r="AX133" s="40"/>
      <c r="AY133" s="40"/>
      <c r="AZ133" s="40"/>
      <c r="BA133" s="40"/>
      <c r="BB133" s="40"/>
      <c r="BC133" s="43">
        <v>45565</v>
      </c>
    </row>
    <row r="134" spans="1:55" x14ac:dyDescent="0.35">
      <c r="A134" s="48">
        <v>805028530</v>
      </c>
      <c r="B134" s="49" t="s">
        <v>165</v>
      </c>
      <c r="C134" s="42" t="s">
        <v>158</v>
      </c>
      <c r="D134" s="40" t="s">
        <v>298</v>
      </c>
      <c r="E134" s="43">
        <v>45514.271527777775</v>
      </c>
      <c r="F134" s="43">
        <v>45574</v>
      </c>
      <c r="G134" s="40">
        <v>2024</v>
      </c>
      <c r="I134" s="20">
        <v>76800</v>
      </c>
      <c r="M134" s="44">
        <v>76800</v>
      </c>
      <c r="N134" s="40"/>
      <c r="O134" s="40"/>
      <c r="P134" s="40" t="s">
        <v>342</v>
      </c>
      <c r="Q134" s="40" t="s">
        <v>359</v>
      </c>
      <c r="R134" s="40" t="e">
        <v>#N/A</v>
      </c>
      <c r="S134" s="20">
        <v>76800</v>
      </c>
      <c r="T134" s="40">
        <v>1222530819</v>
      </c>
      <c r="U134" s="40"/>
      <c r="V134" s="40"/>
      <c r="W134" s="40"/>
      <c r="X134" s="40"/>
      <c r="Y134" s="40"/>
      <c r="Z134" s="40"/>
      <c r="AA134" s="40"/>
      <c r="AB134" s="40"/>
      <c r="AC134" s="45">
        <v>76800</v>
      </c>
      <c r="AD134" s="40"/>
      <c r="AE134" s="40"/>
      <c r="AF134" s="20">
        <v>76800</v>
      </c>
      <c r="AG134" s="20">
        <v>76800</v>
      </c>
      <c r="AH134" s="20">
        <v>0</v>
      </c>
      <c r="AI134" s="20">
        <v>0</v>
      </c>
      <c r="AJ134" s="20">
        <v>0</v>
      </c>
      <c r="AK134" s="20">
        <v>0</v>
      </c>
      <c r="AL134" s="40"/>
      <c r="AM134" s="40"/>
      <c r="AN134" s="40"/>
      <c r="AO134" s="40"/>
      <c r="AP134" s="20">
        <v>76800</v>
      </c>
      <c r="AQ134" s="20"/>
      <c r="AR134" s="40"/>
      <c r="AS134" s="40"/>
      <c r="AT134" s="40"/>
      <c r="AU134" s="40"/>
      <c r="AV134" s="40"/>
      <c r="AW134" s="20">
        <v>0</v>
      </c>
      <c r="AX134" s="40"/>
      <c r="AY134" s="40"/>
      <c r="AZ134" s="40"/>
      <c r="BA134" s="40"/>
      <c r="BB134" s="40"/>
      <c r="BC134" s="43">
        <v>45565</v>
      </c>
    </row>
    <row r="135" spans="1:55" x14ac:dyDescent="0.35">
      <c r="A135" s="48">
        <v>805028530</v>
      </c>
      <c r="B135" s="49" t="s">
        <v>165</v>
      </c>
      <c r="C135" s="42" t="s">
        <v>159</v>
      </c>
      <c r="D135" s="40" t="s">
        <v>299</v>
      </c>
      <c r="E135" s="43">
        <v>45525.123611111114</v>
      </c>
      <c r="F135" s="43">
        <v>45544</v>
      </c>
      <c r="G135" s="40">
        <v>2024</v>
      </c>
      <c r="I135" s="20">
        <v>76800</v>
      </c>
      <c r="M135" s="44">
        <v>76800</v>
      </c>
      <c r="N135" s="40"/>
      <c r="O135" s="40"/>
      <c r="P135" s="40" t="s">
        <v>342</v>
      </c>
      <c r="Q135" s="40" t="s">
        <v>359</v>
      </c>
      <c r="R135" s="40" t="e">
        <v>#N/A</v>
      </c>
      <c r="S135" s="20">
        <v>76800</v>
      </c>
      <c r="T135" s="40">
        <v>1222512973</v>
      </c>
      <c r="U135" s="40"/>
      <c r="V135" s="40"/>
      <c r="W135" s="40"/>
      <c r="X135" s="40"/>
      <c r="Y135" s="40"/>
      <c r="Z135" s="40"/>
      <c r="AA135" s="40"/>
      <c r="AB135" s="40"/>
      <c r="AC135" s="45">
        <v>76800</v>
      </c>
      <c r="AD135" s="40"/>
      <c r="AE135" s="40"/>
      <c r="AF135" s="20">
        <v>76800</v>
      </c>
      <c r="AG135" s="20">
        <v>76800</v>
      </c>
      <c r="AH135" s="20">
        <v>0</v>
      </c>
      <c r="AI135" s="20">
        <v>0</v>
      </c>
      <c r="AJ135" s="20">
        <v>0</v>
      </c>
      <c r="AK135" s="20">
        <v>0</v>
      </c>
      <c r="AL135" s="40"/>
      <c r="AM135" s="40"/>
      <c r="AN135" s="40"/>
      <c r="AO135" s="40"/>
      <c r="AP135" s="20">
        <v>76800</v>
      </c>
      <c r="AQ135" s="20"/>
      <c r="AR135" s="40"/>
      <c r="AS135" s="40"/>
      <c r="AT135" s="40"/>
      <c r="AU135" s="40"/>
      <c r="AV135" s="40"/>
      <c r="AW135" s="20">
        <v>0</v>
      </c>
      <c r="AX135" s="40"/>
      <c r="AY135" s="40"/>
      <c r="AZ135" s="40"/>
      <c r="BA135" s="40"/>
      <c r="BB135" s="40"/>
      <c r="BC135" s="43">
        <v>45565</v>
      </c>
    </row>
    <row r="136" spans="1:55" x14ac:dyDescent="0.35">
      <c r="A136" s="48">
        <v>805028530</v>
      </c>
      <c r="B136" s="49" t="s">
        <v>165</v>
      </c>
      <c r="C136" s="42" t="s">
        <v>156</v>
      </c>
      <c r="D136" s="40" t="s">
        <v>300</v>
      </c>
      <c r="E136" s="43">
        <v>45555.853472222225</v>
      </c>
      <c r="F136" s="43">
        <v>45574</v>
      </c>
      <c r="G136" s="40">
        <v>2024</v>
      </c>
      <c r="I136" s="20">
        <v>165600</v>
      </c>
      <c r="M136" s="44">
        <v>165600</v>
      </c>
      <c r="N136" s="40"/>
      <c r="O136" s="40"/>
      <c r="P136" s="40" t="s">
        <v>342</v>
      </c>
      <c r="Q136" s="40" t="s">
        <v>359</v>
      </c>
      <c r="R136" s="40" t="e">
        <v>#N/A</v>
      </c>
      <c r="S136" s="20">
        <v>165600</v>
      </c>
      <c r="T136" s="40">
        <v>1222530820</v>
      </c>
      <c r="U136" s="40"/>
      <c r="V136" s="40"/>
      <c r="W136" s="40"/>
      <c r="X136" s="40"/>
      <c r="Y136" s="40"/>
      <c r="Z136" s="40"/>
      <c r="AA136" s="40"/>
      <c r="AB136" s="40"/>
      <c r="AC136" s="45">
        <v>165600</v>
      </c>
      <c r="AD136" s="40"/>
      <c r="AE136" s="40"/>
      <c r="AF136" s="20">
        <v>165600</v>
      </c>
      <c r="AG136" s="20">
        <v>165600</v>
      </c>
      <c r="AH136" s="20">
        <v>0</v>
      </c>
      <c r="AI136" s="20">
        <v>0</v>
      </c>
      <c r="AJ136" s="20">
        <v>0</v>
      </c>
      <c r="AK136" s="20">
        <v>0</v>
      </c>
      <c r="AL136" s="40"/>
      <c r="AM136" s="40"/>
      <c r="AN136" s="40"/>
      <c r="AO136" s="40"/>
      <c r="AP136" s="20">
        <v>165600</v>
      </c>
      <c r="AQ136" s="20"/>
      <c r="AR136" s="40"/>
      <c r="AS136" s="40"/>
      <c r="AT136" s="40"/>
      <c r="AU136" s="40"/>
      <c r="AV136" s="40"/>
      <c r="AW136" s="20">
        <v>0</v>
      </c>
      <c r="AX136" s="40"/>
      <c r="AY136" s="40"/>
      <c r="AZ136" s="40"/>
      <c r="BA136" s="40"/>
      <c r="BB136" s="40"/>
      <c r="BC136" s="43">
        <v>45565</v>
      </c>
    </row>
    <row r="137" spans="1:55" x14ac:dyDescent="0.35">
      <c r="A137" s="48">
        <v>805028530</v>
      </c>
      <c r="B137" s="49" t="s">
        <v>165</v>
      </c>
      <c r="C137" s="42" t="s">
        <v>157</v>
      </c>
      <c r="D137" s="40" t="s">
        <v>301</v>
      </c>
      <c r="E137" s="43">
        <v>45562.112500000003</v>
      </c>
      <c r="F137" s="43">
        <v>45574</v>
      </c>
      <c r="G137" s="40">
        <v>2024</v>
      </c>
      <c r="I137" s="20">
        <v>89900</v>
      </c>
      <c r="M137" s="44">
        <v>89900</v>
      </c>
      <c r="N137" s="40"/>
      <c r="O137" s="40"/>
      <c r="P137" s="40" t="s">
        <v>342</v>
      </c>
      <c r="Q137" s="40" t="s">
        <v>359</v>
      </c>
      <c r="R137" s="40" t="e">
        <v>#N/A</v>
      </c>
      <c r="S137" s="20">
        <v>89900</v>
      </c>
      <c r="T137" s="40">
        <v>1222528872</v>
      </c>
      <c r="U137" s="40"/>
      <c r="V137" s="40"/>
      <c r="W137" s="40"/>
      <c r="X137" s="40"/>
      <c r="Y137" s="40"/>
      <c r="Z137" s="40"/>
      <c r="AA137" s="40"/>
      <c r="AB137" s="40"/>
      <c r="AC137" s="45">
        <v>89900</v>
      </c>
      <c r="AD137" s="40"/>
      <c r="AE137" s="40"/>
      <c r="AF137" s="20">
        <v>89900</v>
      </c>
      <c r="AG137" s="20">
        <v>89900</v>
      </c>
      <c r="AH137" s="20">
        <v>0</v>
      </c>
      <c r="AI137" s="20">
        <v>0</v>
      </c>
      <c r="AJ137" s="20">
        <v>0</v>
      </c>
      <c r="AK137" s="20">
        <v>0</v>
      </c>
      <c r="AL137" s="40"/>
      <c r="AM137" s="40"/>
      <c r="AN137" s="40"/>
      <c r="AO137" s="40"/>
      <c r="AP137" s="20">
        <v>89900</v>
      </c>
      <c r="AQ137" s="20"/>
      <c r="AR137" s="40"/>
      <c r="AS137" s="40"/>
      <c r="AT137" s="40"/>
      <c r="AU137" s="40"/>
      <c r="AV137" s="40"/>
      <c r="AW137" s="20">
        <v>0</v>
      </c>
      <c r="AX137" s="40"/>
      <c r="AY137" s="40"/>
      <c r="AZ137" s="40"/>
      <c r="BA137" s="40"/>
      <c r="BB137" s="40"/>
      <c r="BC137" s="43">
        <v>45565</v>
      </c>
    </row>
    <row r="138" spans="1:55" x14ac:dyDescent="0.35">
      <c r="A138" s="41"/>
      <c r="B138" s="41"/>
      <c r="C138" s="41"/>
      <c r="D138" s="41"/>
      <c r="E138" s="47"/>
      <c r="F138" s="47"/>
      <c r="G138" s="41"/>
      <c r="H138" s="41"/>
      <c r="I138" s="55"/>
      <c r="J138" s="55"/>
      <c r="K138" s="55"/>
      <c r="L138" s="55"/>
      <c r="M138" s="41"/>
      <c r="AT138" s="40"/>
    </row>
    <row r="139" spans="1:55" x14ac:dyDescent="0.35">
      <c r="A139" s="41"/>
      <c r="B139" s="41"/>
      <c r="C139" s="41"/>
      <c r="D139" s="41"/>
      <c r="E139" s="47"/>
      <c r="F139" s="47"/>
      <c r="G139" s="41"/>
      <c r="H139" s="41"/>
      <c r="I139" s="55"/>
      <c r="J139" s="55"/>
      <c r="K139" s="55"/>
      <c r="L139" s="55"/>
      <c r="M139" s="41"/>
    </row>
    <row r="140" spans="1:55" x14ac:dyDescent="0.35">
      <c r="A140" s="41"/>
      <c r="B140" s="41"/>
      <c r="C140" s="41"/>
      <c r="D140" s="41"/>
      <c r="E140" s="47"/>
      <c r="F140" s="47"/>
      <c r="G140" s="41"/>
      <c r="H140" s="41"/>
      <c r="I140" s="55"/>
      <c r="J140" s="55"/>
      <c r="K140" s="55"/>
      <c r="L140" s="55"/>
      <c r="M140" s="41"/>
    </row>
    <row r="141" spans="1:55" x14ac:dyDescent="0.35">
      <c r="A141" s="41"/>
      <c r="B141" s="41"/>
      <c r="C141" s="41"/>
      <c r="D141" s="41"/>
      <c r="E141" s="47"/>
      <c r="F141" s="47"/>
      <c r="G141" s="41"/>
      <c r="H141" s="41"/>
      <c r="I141" s="55"/>
      <c r="J141" s="55"/>
      <c r="K141" s="55"/>
      <c r="L141" s="55"/>
      <c r="M141" s="41"/>
    </row>
    <row r="142" spans="1:55" x14ac:dyDescent="0.35">
      <c r="A142" s="41"/>
      <c r="B142" s="41"/>
      <c r="C142" s="41"/>
      <c r="D142" s="41"/>
      <c r="E142" s="47"/>
      <c r="F142" s="47"/>
      <c r="G142" s="41"/>
      <c r="H142" s="41"/>
      <c r="I142" s="55"/>
      <c r="J142" s="55"/>
      <c r="K142" s="55"/>
      <c r="L142" s="55"/>
      <c r="M142" s="41"/>
    </row>
    <row r="143" spans="1:55" x14ac:dyDescent="0.35">
      <c r="A143" s="41"/>
      <c r="B143" s="41"/>
      <c r="C143" s="41"/>
      <c r="D143" s="41"/>
      <c r="E143" s="47"/>
      <c r="F143" s="47"/>
      <c r="G143" s="41"/>
      <c r="H143" s="41"/>
      <c r="I143" s="55"/>
      <c r="J143" s="55"/>
      <c r="K143" s="55"/>
      <c r="L143" s="55"/>
      <c r="M143" s="41"/>
    </row>
    <row r="144" spans="1:55" x14ac:dyDescent="0.35">
      <c r="A144" s="41"/>
      <c r="B144" s="41"/>
      <c r="C144" s="41"/>
      <c r="D144" s="41"/>
      <c r="E144" s="47"/>
      <c r="F144" s="47"/>
      <c r="G144" s="41"/>
      <c r="H144" s="41"/>
      <c r="I144" s="55"/>
      <c r="J144" s="55"/>
      <c r="K144" s="55"/>
      <c r="L144" s="55"/>
      <c r="M144" s="41"/>
    </row>
    <row r="145" spans="1:13" x14ac:dyDescent="0.35">
      <c r="A145" s="41"/>
      <c r="B145" s="41"/>
      <c r="C145" s="41"/>
      <c r="D145" s="41"/>
      <c r="E145" s="47"/>
      <c r="F145" s="47"/>
      <c r="G145" s="41"/>
      <c r="H145" s="41"/>
      <c r="I145" s="55"/>
      <c r="J145" s="55"/>
      <c r="K145" s="55"/>
      <c r="L145" s="55"/>
      <c r="M145" s="41"/>
    </row>
    <row r="146" spans="1:13" x14ac:dyDescent="0.35">
      <c r="A146" s="41"/>
      <c r="B146" s="41"/>
      <c r="C146" s="41"/>
      <c r="D146" s="41"/>
      <c r="E146" s="47"/>
      <c r="F146" s="47"/>
      <c r="G146" s="41"/>
      <c r="H146" s="41"/>
      <c r="I146" s="55"/>
      <c r="J146" s="55"/>
      <c r="K146" s="55"/>
      <c r="L146" s="55"/>
      <c r="M146" s="41"/>
    </row>
    <row r="147" spans="1:13" x14ac:dyDescent="0.35">
      <c r="A147" s="41"/>
      <c r="B147" s="41"/>
      <c r="C147" s="41"/>
      <c r="D147" s="41"/>
      <c r="E147" s="47"/>
      <c r="F147" s="47"/>
      <c r="G147" s="41"/>
      <c r="H147" s="41"/>
      <c r="I147" s="55"/>
      <c r="J147" s="55"/>
      <c r="K147" s="55"/>
      <c r="L147" s="55"/>
      <c r="M147" s="41"/>
    </row>
    <row r="148" spans="1:13" x14ac:dyDescent="0.35">
      <c r="A148" s="41"/>
      <c r="B148" s="41"/>
      <c r="C148" s="41"/>
      <c r="D148" s="41"/>
      <c r="E148" s="47"/>
      <c r="F148" s="47"/>
      <c r="G148" s="41"/>
      <c r="H148" s="41"/>
      <c r="I148" s="55"/>
      <c r="J148" s="55"/>
      <c r="K148" s="55"/>
      <c r="L148" s="55"/>
      <c r="M148" s="41"/>
    </row>
    <row r="149" spans="1:13" x14ac:dyDescent="0.35">
      <c r="A149" s="41"/>
      <c r="B149" s="41"/>
      <c r="C149" s="41"/>
      <c r="D149" s="41"/>
      <c r="E149" s="47"/>
      <c r="F149" s="47"/>
      <c r="G149" s="41"/>
      <c r="H149" s="41"/>
      <c r="I149" s="55"/>
      <c r="J149" s="55"/>
      <c r="K149" s="55"/>
      <c r="L149" s="55"/>
      <c r="M149" s="41"/>
    </row>
    <row r="150" spans="1:13" x14ac:dyDescent="0.35">
      <c r="A150" s="41"/>
      <c r="B150" s="41"/>
      <c r="C150" s="41"/>
      <c r="D150" s="41"/>
      <c r="E150" s="47"/>
      <c r="F150" s="47"/>
      <c r="G150" s="41"/>
      <c r="H150" s="41"/>
      <c r="I150" s="55"/>
      <c r="J150" s="55"/>
      <c r="K150" s="55"/>
      <c r="L150" s="55"/>
      <c r="M150" s="41"/>
    </row>
    <row r="151" spans="1:13" x14ac:dyDescent="0.35">
      <c r="A151" s="41"/>
      <c r="B151" s="41"/>
      <c r="C151" s="41"/>
      <c r="D151" s="41"/>
      <c r="E151" s="47"/>
      <c r="F151" s="47"/>
      <c r="G151" s="41"/>
      <c r="H151" s="41"/>
      <c r="I151" s="55"/>
      <c r="J151" s="55"/>
      <c r="K151" s="55"/>
      <c r="L151" s="55"/>
      <c r="M151" s="41"/>
    </row>
    <row r="152" spans="1:13" x14ac:dyDescent="0.35">
      <c r="A152" s="41"/>
      <c r="B152" s="41"/>
      <c r="C152" s="41"/>
      <c r="D152" s="41"/>
      <c r="E152" s="47"/>
      <c r="F152" s="47"/>
      <c r="G152" s="41"/>
      <c r="H152" s="41"/>
      <c r="I152" s="55"/>
      <c r="J152" s="55"/>
      <c r="K152" s="55"/>
      <c r="L152" s="55"/>
      <c r="M152" s="41"/>
    </row>
    <row r="153" spans="1:13" x14ac:dyDescent="0.35">
      <c r="A153" s="41"/>
      <c r="B153" s="41"/>
      <c r="C153" s="41"/>
      <c r="D153" s="41"/>
      <c r="E153" s="47"/>
      <c r="F153" s="47"/>
      <c r="G153" s="41"/>
      <c r="H153" s="41"/>
      <c r="I153" s="55"/>
      <c r="J153" s="55"/>
      <c r="K153" s="55"/>
      <c r="L153" s="55"/>
      <c r="M153" s="41"/>
    </row>
    <row r="154" spans="1:13" x14ac:dyDescent="0.35">
      <c r="A154" s="41"/>
      <c r="B154" s="41"/>
      <c r="C154" s="41"/>
      <c r="D154" s="41"/>
      <c r="E154" s="47"/>
      <c r="F154" s="47"/>
      <c r="G154" s="41"/>
      <c r="H154" s="41"/>
      <c r="I154" s="55"/>
      <c r="J154" s="55"/>
      <c r="K154" s="55"/>
      <c r="L154" s="55"/>
      <c r="M154" s="41"/>
    </row>
    <row r="155" spans="1:13" x14ac:dyDescent="0.35">
      <c r="A155" s="41"/>
      <c r="B155" s="41"/>
      <c r="C155" s="41"/>
      <c r="D155" s="41"/>
      <c r="E155" s="47"/>
      <c r="F155" s="47"/>
      <c r="G155" s="41"/>
      <c r="H155" s="41"/>
      <c r="I155" s="55"/>
      <c r="J155" s="55"/>
      <c r="K155" s="55"/>
      <c r="L155" s="55"/>
      <c r="M155" s="41"/>
    </row>
    <row r="156" spans="1:13" x14ac:dyDescent="0.35">
      <c r="A156" s="41"/>
      <c r="B156" s="41"/>
      <c r="C156" s="41"/>
      <c r="D156" s="41"/>
      <c r="E156" s="47"/>
      <c r="F156" s="47"/>
      <c r="G156" s="41"/>
      <c r="H156" s="41"/>
      <c r="I156" s="55"/>
      <c r="J156" s="55"/>
      <c r="K156" s="55"/>
      <c r="L156" s="55"/>
      <c r="M156" s="41"/>
    </row>
    <row r="157" spans="1:13" x14ac:dyDescent="0.35">
      <c r="A157" s="41"/>
      <c r="B157" s="41"/>
      <c r="C157" s="41"/>
      <c r="D157" s="41"/>
      <c r="E157" s="47"/>
      <c r="F157" s="47"/>
      <c r="G157" s="41"/>
      <c r="H157" s="41"/>
      <c r="I157" s="55"/>
      <c r="J157" s="55"/>
      <c r="K157" s="55"/>
      <c r="L157" s="55"/>
      <c r="M157" s="41"/>
    </row>
    <row r="158" spans="1:13" x14ac:dyDescent="0.35">
      <c r="A158" s="41"/>
      <c r="B158" s="41"/>
      <c r="C158" s="41"/>
      <c r="D158" s="41"/>
      <c r="E158" s="47"/>
      <c r="F158" s="47"/>
      <c r="G158" s="41"/>
      <c r="H158" s="41"/>
      <c r="I158" s="55"/>
      <c r="J158" s="55"/>
      <c r="K158" s="55"/>
      <c r="L158" s="55"/>
      <c r="M158" s="41"/>
    </row>
    <row r="159" spans="1:13" x14ac:dyDescent="0.35">
      <c r="A159" s="41"/>
      <c r="B159" s="41"/>
      <c r="C159" s="41"/>
      <c r="D159" s="41"/>
      <c r="E159" s="47"/>
      <c r="F159" s="47"/>
      <c r="G159" s="41"/>
      <c r="H159" s="41"/>
      <c r="I159" s="55"/>
      <c r="J159" s="55"/>
      <c r="K159" s="55"/>
      <c r="L159" s="55"/>
      <c r="M159" s="41"/>
    </row>
    <row r="160" spans="1:13" x14ac:dyDescent="0.35">
      <c r="A160" s="41"/>
      <c r="B160" s="41"/>
      <c r="C160" s="41"/>
      <c r="D160" s="41"/>
      <c r="E160" s="47"/>
      <c r="F160" s="47"/>
      <c r="G160" s="41"/>
      <c r="H160" s="41"/>
      <c r="I160" s="55"/>
      <c r="J160" s="55"/>
      <c r="K160" s="55"/>
      <c r="L160" s="55"/>
      <c r="M160" s="41"/>
    </row>
    <row r="161" spans="1:13" x14ac:dyDescent="0.35">
      <c r="A161" s="41"/>
      <c r="B161" s="41"/>
      <c r="C161" s="41"/>
      <c r="D161" s="41"/>
      <c r="E161" s="47"/>
      <c r="F161" s="47"/>
      <c r="G161" s="41"/>
      <c r="H161" s="41"/>
      <c r="I161" s="55"/>
      <c r="J161" s="55"/>
      <c r="K161" s="55"/>
      <c r="L161" s="55"/>
      <c r="M161" s="41"/>
    </row>
    <row r="162" spans="1:13" x14ac:dyDescent="0.35">
      <c r="A162" s="41"/>
      <c r="B162" s="41"/>
      <c r="C162" s="41"/>
      <c r="D162" s="41"/>
      <c r="E162" s="47"/>
      <c r="F162" s="47"/>
      <c r="G162" s="41"/>
      <c r="H162" s="41"/>
      <c r="I162" s="55"/>
      <c r="J162" s="55"/>
      <c r="K162" s="55"/>
      <c r="L162" s="55"/>
      <c r="M162" s="41"/>
    </row>
    <row r="163" spans="1:13" x14ac:dyDescent="0.35">
      <c r="A163" s="41"/>
      <c r="B163" s="41"/>
      <c r="C163" s="41"/>
      <c r="D163" s="41"/>
      <c r="E163" s="47"/>
      <c r="F163" s="47"/>
      <c r="G163" s="41"/>
      <c r="H163" s="41"/>
      <c r="I163" s="55"/>
      <c r="J163" s="55"/>
      <c r="K163" s="55"/>
      <c r="L163" s="55"/>
      <c r="M163" s="41"/>
    </row>
    <row r="164" spans="1:13" x14ac:dyDescent="0.35">
      <c r="A164" s="41"/>
      <c r="B164" s="41"/>
      <c r="C164" s="41"/>
      <c r="D164" s="41"/>
      <c r="E164" s="47"/>
      <c r="F164" s="47"/>
      <c r="G164" s="41"/>
      <c r="H164" s="41"/>
      <c r="I164" s="55"/>
      <c r="J164" s="55"/>
      <c r="K164" s="55"/>
      <c r="L164" s="55"/>
      <c r="M164" s="41"/>
    </row>
    <row r="165" spans="1:13" x14ac:dyDescent="0.35">
      <c r="A165" s="41"/>
      <c r="B165" s="41"/>
      <c r="C165" s="41"/>
      <c r="D165" s="41"/>
      <c r="E165" s="47"/>
      <c r="F165" s="47"/>
      <c r="G165" s="41"/>
      <c r="H165" s="41"/>
      <c r="I165" s="55"/>
      <c r="J165" s="55"/>
      <c r="K165" s="55"/>
      <c r="L165" s="55"/>
      <c r="M165" s="41"/>
    </row>
    <row r="166" spans="1:13" x14ac:dyDescent="0.35">
      <c r="A166" s="41"/>
      <c r="B166" s="41"/>
      <c r="C166" s="41"/>
      <c r="D166" s="41"/>
      <c r="E166" s="47"/>
      <c r="F166" s="47"/>
      <c r="G166" s="41"/>
      <c r="H166" s="41"/>
      <c r="I166" s="55"/>
      <c r="J166" s="55"/>
      <c r="K166" s="55"/>
      <c r="L166" s="55"/>
      <c r="M166" s="41"/>
    </row>
    <row r="167" spans="1:13" x14ac:dyDescent="0.35">
      <c r="A167" s="41"/>
      <c r="B167" s="41"/>
      <c r="C167" s="41"/>
      <c r="D167" s="41"/>
      <c r="E167" s="47"/>
      <c r="F167" s="47"/>
      <c r="G167" s="41"/>
      <c r="H167" s="41"/>
      <c r="I167" s="55"/>
      <c r="J167" s="55"/>
      <c r="K167" s="55"/>
      <c r="L167" s="55"/>
      <c r="M167" s="41"/>
    </row>
    <row r="168" spans="1:13" x14ac:dyDescent="0.35">
      <c r="A168" s="41"/>
      <c r="B168" s="41"/>
      <c r="C168" s="41"/>
      <c r="D168" s="41"/>
      <c r="E168" s="47"/>
      <c r="F168" s="47"/>
      <c r="G168" s="41"/>
      <c r="H168" s="41"/>
      <c r="I168" s="55"/>
      <c r="J168" s="55"/>
      <c r="K168" s="55"/>
      <c r="L168" s="55"/>
      <c r="M168" s="41"/>
    </row>
    <row r="169" spans="1:13" x14ac:dyDescent="0.35">
      <c r="A169" s="41"/>
      <c r="B169" s="41"/>
      <c r="C169" s="41"/>
      <c r="D169" s="41"/>
      <c r="E169" s="47"/>
      <c r="F169" s="47"/>
      <c r="G169" s="41"/>
      <c r="H169" s="41"/>
      <c r="I169" s="55"/>
      <c r="J169" s="55"/>
      <c r="K169" s="55"/>
      <c r="L169" s="55"/>
      <c r="M169" s="41"/>
    </row>
    <row r="170" spans="1:13" x14ac:dyDescent="0.35">
      <c r="A170" s="41"/>
      <c r="B170" s="41"/>
      <c r="C170" s="41"/>
      <c r="D170" s="41"/>
      <c r="E170" s="47"/>
      <c r="F170" s="47"/>
      <c r="G170" s="41"/>
      <c r="H170" s="41"/>
      <c r="I170" s="55"/>
      <c r="J170" s="55"/>
      <c r="K170" s="55"/>
      <c r="L170" s="55"/>
      <c r="M170" s="41"/>
    </row>
    <row r="171" spans="1:13" x14ac:dyDescent="0.35">
      <c r="A171" s="41"/>
      <c r="B171" s="41"/>
      <c r="C171" s="41"/>
      <c r="D171" s="41"/>
      <c r="E171" s="47"/>
      <c r="F171" s="47"/>
      <c r="G171" s="41"/>
      <c r="H171" s="41"/>
      <c r="I171" s="55"/>
      <c r="J171" s="55"/>
      <c r="K171" s="55"/>
      <c r="L171" s="55"/>
      <c r="M171" s="41"/>
    </row>
    <row r="172" spans="1:13" x14ac:dyDescent="0.35">
      <c r="A172" s="41"/>
      <c r="B172" s="41"/>
      <c r="C172" s="41"/>
      <c r="D172" s="41"/>
      <c r="E172" s="47"/>
      <c r="F172" s="47"/>
      <c r="G172" s="41"/>
      <c r="H172" s="41"/>
      <c r="I172" s="55"/>
      <c r="J172" s="55"/>
      <c r="K172" s="55"/>
      <c r="L172" s="55"/>
      <c r="M172" s="41"/>
    </row>
    <row r="173" spans="1:13" x14ac:dyDescent="0.35">
      <c r="A173" s="41"/>
      <c r="B173" s="41"/>
      <c r="C173" s="41"/>
      <c r="D173" s="41"/>
      <c r="E173" s="47"/>
      <c r="F173" s="47"/>
      <c r="G173" s="41"/>
      <c r="H173" s="41"/>
      <c r="I173" s="55"/>
      <c r="J173" s="55"/>
      <c r="K173" s="55"/>
      <c r="L173" s="55"/>
      <c r="M173" s="41"/>
    </row>
    <row r="174" spans="1:13" x14ac:dyDescent="0.35">
      <c r="A174" s="41"/>
      <c r="B174" s="41"/>
      <c r="C174" s="41"/>
      <c r="D174" s="41"/>
      <c r="E174" s="47"/>
      <c r="F174" s="47"/>
      <c r="G174" s="41"/>
      <c r="H174" s="41"/>
      <c r="I174" s="55"/>
      <c r="J174" s="55"/>
      <c r="K174" s="55"/>
      <c r="L174" s="55"/>
      <c r="M174" s="41"/>
    </row>
    <row r="175" spans="1:13" x14ac:dyDescent="0.35">
      <c r="A175" s="41"/>
      <c r="B175" s="41"/>
      <c r="C175" s="41"/>
      <c r="D175" s="41"/>
      <c r="E175" s="47"/>
      <c r="F175" s="47"/>
      <c r="G175" s="41"/>
      <c r="H175" s="41"/>
      <c r="I175" s="55"/>
      <c r="J175" s="55"/>
      <c r="K175" s="55"/>
      <c r="L175" s="55"/>
      <c r="M175" s="41"/>
    </row>
    <row r="176" spans="1:13" x14ac:dyDescent="0.35">
      <c r="A176" s="41"/>
      <c r="B176" s="41"/>
      <c r="C176" s="41"/>
      <c r="D176" s="41"/>
      <c r="E176" s="47"/>
      <c r="F176" s="47"/>
      <c r="G176" s="41"/>
      <c r="H176" s="41"/>
      <c r="I176" s="55"/>
      <c r="J176" s="55"/>
      <c r="K176" s="55"/>
      <c r="L176" s="55"/>
      <c r="M176" s="41"/>
    </row>
    <row r="177" spans="1:13" x14ac:dyDescent="0.35">
      <c r="A177" s="41"/>
      <c r="B177" s="41"/>
      <c r="C177" s="41"/>
      <c r="D177" s="41"/>
      <c r="E177" s="47"/>
      <c r="F177" s="47"/>
      <c r="G177" s="41"/>
      <c r="H177" s="41"/>
      <c r="I177" s="55"/>
      <c r="J177" s="55"/>
      <c r="K177" s="55"/>
      <c r="L177" s="55"/>
      <c r="M177" s="41"/>
    </row>
    <row r="178" spans="1:13" x14ac:dyDescent="0.35">
      <c r="A178" s="41"/>
      <c r="B178" s="41"/>
      <c r="C178" s="41"/>
      <c r="D178" s="41"/>
      <c r="E178" s="47"/>
      <c r="F178" s="47"/>
      <c r="G178" s="41"/>
      <c r="H178" s="41"/>
      <c r="I178" s="55"/>
      <c r="J178" s="55"/>
      <c r="K178" s="55"/>
      <c r="L178" s="55"/>
      <c r="M178" s="41"/>
    </row>
    <row r="179" spans="1:13" x14ac:dyDescent="0.35">
      <c r="A179" s="41"/>
      <c r="B179" s="41"/>
      <c r="C179" s="41"/>
      <c r="D179" s="41"/>
      <c r="E179" s="47"/>
      <c r="F179" s="47"/>
      <c r="G179" s="41"/>
      <c r="H179" s="41"/>
      <c r="I179" s="55"/>
      <c r="J179" s="55"/>
      <c r="K179" s="55"/>
      <c r="L179" s="55"/>
      <c r="M179" s="41"/>
    </row>
    <row r="180" spans="1:13" x14ac:dyDescent="0.35">
      <c r="A180" s="41"/>
      <c r="B180" s="41"/>
      <c r="C180" s="41"/>
      <c r="D180" s="41"/>
      <c r="E180" s="47"/>
      <c r="F180" s="47"/>
      <c r="G180" s="41"/>
      <c r="H180" s="41"/>
      <c r="I180" s="55"/>
      <c r="J180" s="55"/>
      <c r="K180" s="55"/>
      <c r="L180" s="55"/>
      <c r="M180" s="41"/>
    </row>
    <row r="181" spans="1:13" x14ac:dyDescent="0.35">
      <c r="A181" s="41"/>
      <c r="B181" s="41"/>
      <c r="C181" s="41"/>
      <c r="D181" s="41"/>
      <c r="E181" s="47"/>
      <c r="F181" s="47"/>
      <c r="G181" s="41"/>
      <c r="H181" s="41"/>
      <c r="I181" s="55"/>
      <c r="J181" s="55"/>
      <c r="K181" s="55"/>
      <c r="L181" s="55"/>
      <c r="M181" s="41"/>
    </row>
    <row r="182" spans="1:13" x14ac:dyDescent="0.35">
      <c r="A182" s="41"/>
      <c r="B182" s="41"/>
      <c r="C182" s="41"/>
      <c r="D182" s="41"/>
      <c r="E182" s="47"/>
      <c r="F182" s="47"/>
      <c r="G182" s="41"/>
      <c r="H182" s="41"/>
      <c r="I182" s="55"/>
      <c r="J182" s="55"/>
      <c r="K182" s="55"/>
      <c r="L182" s="55"/>
      <c r="M182" s="41"/>
    </row>
    <row r="183" spans="1:13" x14ac:dyDescent="0.35">
      <c r="A183" s="41"/>
      <c r="B183" s="41"/>
      <c r="C183" s="41"/>
      <c r="D183" s="41"/>
      <c r="E183" s="47"/>
      <c r="F183" s="47"/>
      <c r="G183" s="41"/>
      <c r="H183" s="41"/>
      <c r="I183" s="55"/>
      <c r="J183" s="55"/>
      <c r="K183" s="55"/>
      <c r="L183" s="55"/>
      <c r="M183" s="41"/>
    </row>
    <row r="184" spans="1:13" x14ac:dyDescent="0.35">
      <c r="A184" s="41"/>
      <c r="B184" s="41"/>
      <c r="C184" s="41"/>
      <c r="D184" s="41"/>
      <c r="E184" s="47"/>
      <c r="F184" s="47"/>
      <c r="G184" s="41"/>
      <c r="H184" s="41"/>
      <c r="I184" s="55"/>
      <c r="J184" s="55"/>
      <c r="K184" s="55"/>
      <c r="L184" s="55"/>
      <c r="M184" s="41"/>
    </row>
    <row r="185" spans="1:13" x14ac:dyDescent="0.35">
      <c r="A185" s="41"/>
      <c r="B185" s="41"/>
      <c r="C185" s="41"/>
      <c r="D185" s="41"/>
      <c r="E185" s="47"/>
      <c r="F185" s="47"/>
      <c r="G185" s="41"/>
      <c r="H185" s="41"/>
      <c r="I185" s="55"/>
      <c r="J185" s="55"/>
      <c r="K185" s="55"/>
      <c r="L185" s="55"/>
      <c r="M185" s="41"/>
    </row>
    <row r="186" spans="1:13" x14ac:dyDescent="0.35">
      <c r="A186" s="41"/>
      <c r="B186" s="41"/>
      <c r="C186" s="41"/>
      <c r="D186" s="41"/>
      <c r="E186" s="47"/>
      <c r="F186" s="47"/>
      <c r="G186" s="41"/>
      <c r="H186" s="41"/>
      <c r="I186" s="55"/>
      <c r="J186" s="55"/>
      <c r="K186" s="55"/>
      <c r="L186" s="55"/>
      <c r="M186" s="41"/>
    </row>
    <row r="187" spans="1:13" x14ac:dyDescent="0.35">
      <c r="A187" s="41"/>
      <c r="B187" s="41"/>
      <c r="C187" s="41"/>
      <c r="D187" s="41"/>
      <c r="E187" s="47"/>
      <c r="F187" s="47"/>
      <c r="G187" s="41"/>
      <c r="H187" s="41"/>
      <c r="I187" s="55"/>
      <c r="J187" s="55"/>
      <c r="K187" s="55"/>
      <c r="L187" s="55"/>
      <c r="M187" s="41"/>
    </row>
    <row r="188" spans="1:13" x14ac:dyDescent="0.35">
      <c r="A188" s="41"/>
      <c r="B188" s="41"/>
      <c r="C188" s="41"/>
      <c r="D188" s="41"/>
      <c r="E188" s="47"/>
      <c r="F188" s="47"/>
      <c r="G188" s="41"/>
      <c r="H188" s="41"/>
      <c r="I188" s="55"/>
      <c r="J188" s="55"/>
      <c r="K188" s="55"/>
      <c r="L188" s="55"/>
      <c r="M188" s="41"/>
    </row>
    <row r="189" spans="1:13" x14ac:dyDescent="0.35">
      <c r="A189" s="41"/>
      <c r="B189" s="41"/>
      <c r="C189" s="41"/>
      <c r="D189" s="41"/>
      <c r="E189" s="47"/>
      <c r="F189" s="47"/>
      <c r="G189" s="41"/>
      <c r="H189" s="41"/>
      <c r="I189" s="55"/>
      <c r="J189" s="55"/>
      <c r="K189" s="55"/>
      <c r="L189" s="55"/>
      <c r="M189" s="41"/>
    </row>
    <row r="190" spans="1:13" x14ac:dyDescent="0.35">
      <c r="A190" s="41"/>
      <c r="B190" s="41"/>
      <c r="C190" s="41"/>
      <c r="D190" s="41"/>
      <c r="E190" s="47"/>
      <c r="F190" s="47"/>
      <c r="G190" s="41"/>
      <c r="H190" s="41"/>
      <c r="I190" s="55"/>
      <c r="J190" s="55"/>
      <c r="K190" s="55"/>
      <c r="L190" s="55"/>
      <c r="M190" s="41"/>
    </row>
    <row r="191" spans="1:13" x14ac:dyDescent="0.35">
      <c r="A191" s="41"/>
      <c r="B191" s="41"/>
      <c r="C191" s="41"/>
      <c r="D191" s="41"/>
      <c r="E191" s="47"/>
      <c r="F191" s="47"/>
      <c r="G191" s="41"/>
      <c r="H191" s="41"/>
      <c r="I191" s="55"/>
      <c r="J191" s="55"/>
      <c r="K191" s="55"/>
      <c r="L191" s="55"/>
      <c r="M191" s="41"/>
    </row>
    <row r="192" spans="1:13" x14ac:dyDescent="0.35">
      <c r="A192" s="41"/>
      <c r="B192" s="41"/>
      <c r="C192" s="41"/>
      <c r="D192" s="41"/>
      <c r="E192" s="47"/>
      <c r="F192" s="47"/>
      <c r="G192" s="41"/>
      <c r="H192" s="41"/>
      <c r="I192" s="55"/>
      <c r="J192" s="55"/>
      <c r="K192" s="55"/>
      <c r="L192" s="55"/>
      <c r="M192" s="41"/>
    </row>
    <row r="193" spans="1:13" x14ac:dyDescent="0.35">
      <c r="A193" s="41"/>
      <c r="B193" s="41"/>
      <c r="C193" s="41"/>
      <c r="D193" s="41"/>
      <c r="E193" s="47"/>
      <c r="F193" s="47"/>
      <c r="G193" s="41"/>
      <c r="H193" s="41"/>
      <c r="I193" s="55"/>
      <c r="J193" s="55"/>
      <c r="K193" s="55"/>
      <c r="L193" s="55"/>
      <c r="M193" s="41"/>
    </row>
    <row r="194" spans="1:13" x14ac:dyDescent="0.35">
      <c r="A194" s="41"/>
      <c r="B194" s="41"/>
      <c r="C194" s="41"/>
      <c r="D194" s="41"/>
      <c r="E194" s="47"/>
      <c r="F194" s="47"/>
      <c r="G194" s="41"/>
      <c r="H194" s="41"/>
      <c r="I194" s="55"/>
      <c r="J194" s="55"/>
      <c r="K194" s="55"/>
      <c r="L194" s="55"/>
      <c r="M194" s="41"/>
    </row>
    <row r="195" spans="1:13" x14ac:dyDescent="0.35">
      <c r="A195" s="41"/>
      <c r="B195" s="41"/>
      <c r="C195" s="41"/>
      <c r="D195" s="41"/>
      <c r="E195" s="47"/>
      <c r="F195" s="47"/>
      <c r="G195" s="41"/>
      <c r="H195" s="41"/>
      <c r="I195" s="55"/>
      <c r="J195" s="55"/>
      <c r="K195" s="55"/>
      <c r="L195" s="55"/>
      <c r="M195" s="41"/>
    </row>
    <row r="196" spans="1:13" x14ac:dyDescent="0.35">
      <c r="A196" s="41"/>
      <c r="B196" s="41"/>
      <c r="C196" s="41"/>
      <c r="D196" s="41"/>
      <c r="E196" s="47"/>
      <c r="F196" s="47"/>
      <c r="G196" s="41"/>
      <c r="H196" s="41"/>
      <c r="I196" s="55"/>
      <c r="J196" s="55"/>
      <c r="K196" s="55"/>
      <c r="L196" s="55"/>
      <c r="M196" s="41"/>
    </row>
    <row r="197" spans="1:13" x14ac:dyDescent="0.35">
      <c r="A197" s="41"/>
      <c r="B197" s="41"/>
      <c r="C197" s="41"/>
      <c r="D197" s="41"/>
      <c r="E197" s="47"/>
      <c r="F197" s="47"/>
      <c r="G197" s="41"/>
      <c r="H197" s="41"/>
      <c r="I197" s="55"/>
      <c r="J197" s="55"/>
      <c r="K197" s="55"/>
      <c r="L197" s="55"/>
      <c r="M197" s="41"/>
    </row>
    <row r="198" spans="1:13" x14ac:dyDescent="0.35">
      <c r="A198" s="41"/>
      <c r="B198" s="41"/>
      <c r="C198" s="41"/>
      <c r="D198" s="41"/>
      <c r="E198" s="47"/>
      <c r="F198" s="47"/>
      <c r="G198" s="41"/>
      <c r="H198" s="41"/>
      <c r="I198" s="55"/>
      <c r="J198" s="55"/>
      <c r="K198" s="55"/>
      <c r="L198" s="55"/>
      <c r="M198" s="41"/>
    </row>
    <row r="199" spans="1:13" x14ac:dyDescent="0.35">
      <c r="A199" s="41"/>
      <c r="B199" s="41"/>
      <c r="C199" s="41"/>
      <c r="D199" s="41"/>
      <c r="E199" s="47"/>
      <c r="F199" s="47"/>
      <c r="G199" s="41"/>
      <c r="H199" s="41"/>
      <c r="I199" s="55"/>
      <c r="J199" s="55"/>
      <c r="K199" s="55"/>
      <c r="L199" s="55"/>
      <c r="M199" s="41"/>
    </row>
    <row r="200" spans="1:13" x14ac:dyDescent="0.35">
      <c r="A200" s="41"/>
      <c r="B200" s="41"/>
      <c r="C200" s="41"/>
      <c r="D200" s="41"/>
      <c r="E200" s="47"/>
      <c r="F200" s="47"/>
      <c r="G200" s="41"/>
      <c r="H200" s="41"/>
      <c r="I200" s="55"/>
      <c r="J200" s="55"/>
      <c r="K200" s="55"/>
      <c r="L200" s="55"/>
      <c r="M200" s="41"/>
    </row>
    <row r="201" spans="1:13" x14ac:dyDescent="0.35">
      <c r="A201" s="41"/>
      <c r="B201" s="41"/>
      <c r="C201" s="41"/>
      <c r="D201" s="41"/>
      <c r="E201" s="47"/>
      <c r="F201" s="47"/>
      <c r="G201" s="41"/>
      <c r="H201" s="41"/>
      <c r="I201" s="55"/>
      <c r="J201" s="55"/>
      <c r="K201" s="55"/>
      <c r="L201" s="55"/>
      <c r="M201" s="41"/>
    </row>
    <row r="202" spans="1:13" x14ac:dyDescent="0.35">
      <c r="A202" s="41"/>
      <c r="B202" s="41"/>
      <c r="C202" s="41"/>
      <c r="D202" s="41"/>
      <c r="E202" s="47"/>
      <c r="F202" s="47"/>
      <c r="G202" s="41"/>
      <c r="H202" s="41"/>
      <c r="I202" s="55"/>
      <c r="J202" s="55"/>
      <c r="K202" s="55"/>
      <c r="L202" s="55"/>
      <c r="M202" s="41"/>
    </row>
    <row r="203" spans="1:13" x14ac:dyDescent="0.35">
      <c r="A203" s="41"/>
      <c r="B203" s="41"/>
      <c r="C203" s="41"/>
      <c r="D203" s="41"/>
      <c r="E203" s="47"/>
      <c r="F203" s="47"/>
      <c r="G203" s="41"/>
      <c r="H203" s="41"/>
      <c r="I203" s="55"/>
      <c r="J203" s="55"/>
      <c r="K203" s="55"/>
      <c r="L203" s="55"/>
      <c r="M203" s="41"/>
    </row>
    <row r="204" spans="1:13" x14ac:dyDescent="0.35">
      <c r="A204" s="41"/>
      <c r="B204" s="41"/>
      <c r="C204" s="41"/>
      <c r="D204" s="41"/>
      <c r="E204" s="47"/>
      <c r="F204" s="47"/>
      <c r="G204" s="41"/>
      <c r="H204" s="41"/>
      <c r="I204" s="55"/>
      <c r="J204" s="55"/>
      <c r="K204" s="55"/>
      <c r="L204" s="55"/>
      <c r="M204" s="41"/>
    </row>
    <row r="205" spans="1:13" x14ac:dyDescent="0.35">
      <c r="A205" s="41"/>
      <c r="B205" s="41"/>
      <c r="C205" s="41"/>
      <c r="D205" s="41"/>
      <c r="E205" s="47"/>
      <c r="F205" s="47"/>
      <c r="G205" s="41"/>
      <c r="H205" s="41"/>
      <c r="I205" s="55"/>
      <c r="J205" s="55"/>
      <c r="K205" s="55"/>
      <c r="L205" s="55"/>
      <c r="M205" s="41"/>
    </row>
    <row r="206" spans="1:13" x14ac:dyDescent="0.35">
      <c r="A206" s="41"/>
      <c r="B206" s="41"/>
      <c r="C206" s="41"/>
      <c r="D206" s="41"/>
      <c r="E206" s="47"/>
      <c r="F206" s="47"/>
      <c r="G206" s="41"/>
      <c r="H206" s="41"/>
      <c r="I206" s="55"/>
      <c r="J206" s="55"/>
      <c r="K206" s="55"/>
      <c r="L206" s="55"/>
      <c r="M206" s="41"/>
    </row>
    <row r="207" spans="1:13" x14ac:dyDescent="0.35">
      <c r="A207" s="41"/>
      <c r="B207" s="41"/>
      <c r="C207" s="41"/>
      <c r="D207" s="41"/>
      <c r="E207" s="47"/>
      <c r="F207" s="47"/>
      <c r="G207" s="41"/>
      <c r="H207" s="41"/>
      <c r="I207" s="55"/>
      <c r="J207" s="55"/>
      <c r="K207" s="55"/>
      <c r="L207" s="55"/>
      <c r="M207" s="41"/>
    </row>
    <row r="208" spans="1:13" x14ac:dyDescent="0.35">
      <c r="A208" s="41"/>
      <c r="B208" s="41"/>
      <c r="C208" s="41"/>
      <c r="D208" s="41"/>
      <c r="E208" s="47"/>
      <c r="F208" s="47"/>
      <c r="G208" s="41"/>
      <c r="H208" s="41"/>
      <c r="I208" s="55"/>
      <c r="J208" s="55"/>
      <c r="K208" s="55"/>
      <c r="L208" s="55"/>
      <c r="M208" s="41"/>
    </row>
    <row r="209" spans="1:13" x14ac:dyDescent="0.35">
      <c r="A209" s="41"/>
      <c r="B209" s="41"/>
      <c r="C209" s="41"/>
      <c r="D209" s="41"/>
      <c r="E209" s="47"/>
      <c r="F209" s="47"/>
      <c r="G209" s="41"/>
      <c r="H209" s="41"/>
      <c r="I209" s="55"/>
      <c r="J209" s="55"/>
      <c r="K209" s="55"/>
      <c r="L209" s="55"/>
      <c r="M209" s="41"/>
    </row>
    <row r="210" spans="1:13" x14ac:dyDescent="0.35">
      <c r="A210" s="41"/>
      <c r="B210" s="41"/>
      <c r="C210" s="41"/>
      <c r="D210" s="41"/>
      <c r="E210" s="47"/>
      <c r="F210" s="47"/>
      <c r="G210" s="41"/>
      <c r="H210" s="41"/>
      <c r="I210" s="55"/>
      <c r="J210" s="55"/>
      <c r="K210" s="55"/>
      <c r="L210" s="55"/>
      <c r="M210" s="41"/>
    </row>
    <row r="211" spans="1:13" x14ac:dyDescent="0.35">
      <c r="A211" s="41"/>
      <c r="B211" s="41"/>
      <c r="C211" s="41"/>
      <c r="D211" s="41"/>
      <c r="E211" s="47"/>
      <c r="F211" s="47"/>
      <c r="G211" s="41"/>
      <c r="H211" s="41"/>
      <c r="I211" s="55"/>
      <c r="J211" s="55"/>
      <c r="K211" s="55"/>
      <c r="L211" s="55"/>
      <c r="M211" s="41"/>
    </row>
    <row r="212" spans="1:13" x14ac:dyDescent="0.35">
      <c r="A212" s="41"/>
      <c r="B212" s="41"/>
      <c r="C212" s="41"/>
      <c r="D212" s="41"/>
      <c r="E212" s="47"/>
      <c r="F212" s="47"/>
      <c r="G212" s="41"/>
      <c r="H212" s="41"/>
      <c r="I212" s="55"/>
      <c r="J212" s="55"/>
      <c r="K212" s="55"/>
      <c r="L212" s="55"/>
      <c r="M212" s="41"/>
    </row>
    <row r="213" spans="1:13" x14ac:dyDescent="0.35">
      <c r="A213" s="41"/>
      <c r="B213" s="41"/>
      <c r="C213" s="41"/>
      <c r="D213" s="41"/>
      <c r="E213" s="47"/>
      <c r="F213" s="47"/>
      <c r="G213" s="41"/>
      <c r="H213" s="41"/>
      <c r="I213" s="55"/>
      <c r="J213" s="55"/>
      <c r="K213" s="55"/>
      <c r="L213" s="55"/>
      <c r="M213" s="41"/>
    </row>
    <row r="214" spans="1:13" x14ac:dyDescent="0.35">
      <c r="A214" s="41"/>
      <c r="B214" s="41"/>
      <c r="C214" s="41"/>
      <c r="D214" s="41"/>
      <c r="E214" s="47"/>
      <c r="F214" s="47"/>
      <c r="G214" s="41"/>
      <c r="H214" s="41"/>
      <c r="I214" s="55"/>
      <c r="J214" s="55"/>
      <c r="K214" s="55"/>
      <c r="L214" s="55"/>
      <c r="M214" s="41"/>
    </row>
    <row r="215" spans="1:13" x14ac:dyDescent="0.35">
      <c r="A215" s="41"/>
      <c r="B215" s="41"/>
      <c r="C215" s="41"/>
      <c r="D215" s="41"/>
      <c r="E215" s="47"/>
      <c r="F215" s="47"/>
      <c r="G215" s="41"/>
      <c r="H215" s="41"/>
      <c r="I215" s="55"/>
      <c r="J215" s="55"/>
      <c r="K215" s="55"/>
      <c r="L215" s="55"/>
      <c r="M215" s="41"/>
    </row>
    <row r="216" spans="1:13" x14ac:dyDescent="0.35">
      <c r="A216" s="41"/>
      <c r="B216" s="41"/>
      <c r="C216" s="41"/>
      <c r="D216" s="41"/>
      <c r="E216" s="47"/>
      <c r="F216" s="47"/>
      <c r="G216" s="41"/>
      <c r="H216" s="41"/>
      <c r="I216" s="55"/>
      <c r="J216" s="55"/>
      <c r="K216" s="55"/>
      <c r="L216" s="55"/>
      <c r="M216" s="41"/>
    </row>
    <row r="217" spans="1:13" x14ac:dyDescent="0.35">
      <c r="A217" s="41"/>
      <c r="B217" s="41"/>
      <c r="C217" s="41"/>
      <c r="D217" s="41"/>
      <c r="E217" s="47"/>
      <c r="F217" s="47"/>
      <c r="G217" s="41"/>
      <c r="H217" s="41"/>
      <c r="I217" s="55"/>
      <c r="J217" s="55"/>
      <c r="K217" s="55"/>
      <c r="L217" s="55"/>
      <c r="M217" s="41"/>
    </row>
    <row r="218" spans="1:13" x14ac:dyDescent="0.35">
      <c r="A218" s="41"/>
      <c r="B218" s="41"/>
      <c r="C218" s="41"/>
      <c r="D218" s="41"/>
      <c r="E218" s="47"/>
      <c r="F218" s="47"/>
      <c r="G218" s="41"/>
      <c r="H218" s="41"/>
      <c r="I218" s="55"/>
      <c r="J218" s="55"/>
      <c r="K218" s="55"/>
      <c r="L218" s="55"/>
      <c r="M218" s="41"/>
    </row>
    <row r="219" spans="1:13" x14ac:dyDescent="0.35">
      <c r="A219" s="41"/>
      <c r="B219" s="41"/>
      <c r="C219" s="41"/>
      <c r="D219" s="41"/>
      <c r="E219" s="47"/>
      <c r="F219" s="47"/>
      <c r="G219" s="41"/>
      <c r="H219" s="41"/>
      <c r="I219" s="55"/>
      <c r="J219" s="55"/>
      <c r="K219" s="55"/>
      <c r="L219" s="55"/>
      <c r="M219" s="41"/>
    </row>
    <row r="220" spans="1:13" x14ac:dyDescent="0.35">
      <c r="A220" s="41"/>
      <c r="B220" s="41"/>
      <c r="C220" s="41"/>
      <c r="D220" s="41"/>
      <c r="E220" s="47"/>
      <c r="F220" s="47"/>
      <c r="G220" s="41"/>
      <c r="H220" s="41"/>
      <c r="I220" s="55"/>
      <c r="J220" s="55"/>
      <c r="K220" s="55"/>
      <c r="L220" s="55"/>
      <c r="M220" s="41"/>
    </row>
    <row r="221" spans="1:13" x14ac:dyDescent="0.35">
      <c r="A221" s="41"/>
      <c r="B221" s="41"/>
      <c r="C221" s="41"/>
      <c r="D221" s="41"/>
      <c r="E221" s="47"/>
      <c r="F221" s="47"/>
      <c r="G221" s="41"/>
      <c r="H221" s="41"/>
      <c r="I221" s="55"/>
      <c r="J221" s="55"/>
      <c r="K221" s="55"/>
      <c r="L221" s="55"/>
      <c r="M221" s="41"/>
    </row>
    <row r="222" spans="1:13" x14ac:dyDescent="0.35">
      <c r="A222" s="41"/>
      <c r="B222" s="41"/>
      <c r="C222" s="41"/>
      <c r="D222" s="41"/>
      <c r="E222" s="47"/>
      <c r="F222" s="47"/>
      <c r="G222" s="41"/>
      <c r="H222" s="41"/>
      <c r="I222" s="55"/>
      <c r="J222" s="55"/>
      <c r="K222" s="55"/>
      <c r="L222" s="55"/>
      <c r="M222" s="41"/>
    </row>
    <row r="223" spans="1:13" x14ac:dyDescent="0.35">
      <c r="A223" s="41"/>
      <c r="B223" s="41"/>
      <c r="C223" s="41"/>
      <c r="D223" s="41"/>
      <c r="E223" s="47"/>
      <c r="F223" s="47"/>
      <c r="G223" s="41"/>
      <c r="H223" s="41"/>
      <c r="I223" s="55"/>
      <c r="J223" s="55"/>
      <c r="K223" s="55"/>
      <c r="L223" s="55"/>
      <c r="M223" s="41"/>
    </row>
    <row r="224" spans="1:13" x14ac:dyDescent="0.35">
      <c r="A224" s="41"/>
      <c r="B224" s="41"/>
      <c r="C224" s="41"/>
      <c r="D224" s="41"/>
      <c r="E224" s="47"/>
      <c r="F224" s="47"/>
      <c r="G224" s="41"/>
      <c r="H224" s="41"/>
      <c r="I224" s="55"/>
      <c r="J224" s="55"/>
      <c r="K224" s="55"/>
      <c r="L224" s="55"/>
      <c r="M224" s="41"/>
    </row>
    <row r="225" spans="1:13" x14ac:dyDescent="0.35">
      <c r="A225" s="41"/>
      <c r="B225" s="41"/>
      <c r="C225" s="41"/>
      <c r="D225" s="41"/>
      <c r="E225" s="47"/>
      <c r="F225" s="47"/>
      <c r="G225" s="41"/>
      <c r="H225" s="41"/>
      <c r="I225" s="55"/>
      <c r="J225" s="55"/>
      <c r="K225" s="55"/>
      <c r="L225" s="55"/>
      <c r="M225" s="41"/>
    </row>
    <row r="226" spans="1:13" x14ac:dyDescent="0.35">
      <c r="A226" s="41"/>
      <c r="B226" s="41"/>
      <c r="C226" s="41"/>
      <c r="D226" s="41"/>
      <c r="E226" s="47"/>
      <c r="F226" s="47"/>
      <c r="G226" s="41"/>
      <c r="H226" s="41"/>
      <c r="I226" s="55"/>
      <c r="J226" s="55"/>
      <c r="K226" s="55"/>
      <c r="L226" s="55"/>
      <c r="M226" s="41"/>
    </row>
    <row r="227" spans="1:13" x14ac:dyDescent="0.35">
      <c r="A227" s="41"/>
      <c r="B227" s="41"/>
      <c r="C227" s="41"/>
      <c r="D227" s="41"/>
      <c r="E227" s="47"/>
      <c r="F227" s="47"/>
      <c r="G227" s="41"/>
      <c r="H227" s="41"/>
      <c r="I227" s="55"/>
      <c r="J227" s="55"/>
      <c r="K227" s="55"/>
      <c r="L227" s="55"/>
      <c r="M227" s="41"/>
    </row>
    <row r="228" spans="1:13" x14ac:dyDescent="0.35">
      <c r="A228" s="41"/>
      <c r="B228" s="41"/>
      <c r="C228" s="41"/>
      <c r="D228" s="41"/>
      <c r="E228" s="47"/>
      <c r="F228" s="47"/>
      <c r="G228" s="41"/>
      <c r="H228" s="41"/>
      <c r="I228" s="55"/>
      <c r="J228" s="55"/>
      <c r="K228" s="55"/>
      <c r="L228" s="55"/>
      <c r="M228" s="41"/>
    </row>
    <row r="229" spans="1:13" x14ac:dyDescent="0.35">
      <c r="A229" s="41"/>
      <c r="B229" s="41"/>
      <c r="C229" s="41"/>
      <c r="D229" s="41"/>
      <c r="E229" s="47"/>
      <c r="F229" s="47"/>
      <c r="G229" s="41"/>
      <c r="H229" s="41"/>
      <c r="I229" s="55"/>
      <c r="J229" s="55"/>
      <c r="K229" s="55"/>
      <c r="L229" s="55"/>
      <c r="M229" s="41"/>
    </row>
    <row r="230" spans="1:13" x14ac:dyDescent="0.35">
      <c r="A230" s="41"/>
      <c r="B230" s="41"/>
      <c r="C230" s="41"/>
      <c r="D230" s="41"/>
      <c r="E230" s="47"/>
      <c r="F230" s="47"/>
      <c r="G230" s="41"/>
      <c r="H230" s="41"/>
      <c r="I230" s="55"/>
      <c r="J230" s="55"/>
      <c r="K230" s="55"/>
      <c r="L230" s="55"/>
      <c r="M230" s="41"/>
    </row>
    <row r="231" spans="1:13" x14ac:dyDescent="0.35">
      <c r="A231" s="41"/>
      <c r="B231" s="41"/>
      <c r="C231" s="41"/>
      <c r="D231" s="41"/>
      <c r="E231" s="47"/>
      <c r="F231" s="47"/>
      <c r="G231" s="41"/>
      <c r="H231" s="41"/>
      <c r="I231" s="55"/>
      <c r="J231" s="55"/>
      <c r="K231" s="55"/>
      <c r="L231" s="55"/>
      <c r="M231" s="41"/>
    </row>
    <row r="232" spans="1:13" x14ac:dyDescent="0.35">
      <c r="A232" s="41"/>
      <c r="B232" s="41"/>
      <c r="C232" s="41"/>
      <c r="D232" s="41"/>
      <c r="E232" s="47"/>
      <c r="F232" s="47"/>
      <c r="G232" s="41"/>
      <c r="H232" s="41"/>
      <c r="I232" s="55"/>
      <c r="J232" s="55"/>
      <c r="K232" s="55"/>
      <c r="L232" s="55"/>
      <c r="M232" s="41"/>
    </row>
    <row r="233" spans="1:13" x14ac:dyDescent="0.35">
      <c r="A233" s="41"/>
      <c r="B233" s="41"/>
      <c r="C233" s="41"/>
      <c r="D233" s="41"/>
      <c r="E233" s="47"/>
      <c r="F233" s="47"/>
      <c r="G233" s="41"/>
      <c r="H233" s="41"/>
      <c r="I233" s="55"/>
      <c r="J233" s="55"/>
      <c r="K233" s="55"/>
      <c r="L233" s="55"/>
      <c r="M233" s="41"/>
    </row>
    <row r="234" spans="1:13" x14ac:dyDescent="0.35">
      <c r="A234" s="41"/>
      <c r="B234" s="41"/>
      <c r="C234" s="41"/>
      <c r="D234" s="41"/>
      <c r="E234" s="47"/>
      <c r="F234" s="47"/>
      <c r="G234" s="41"/>
      <c r="H234" s="41"/>
      <c r="I234" s="55"/>
      <c r="J234" s="55"/>
      <c r="K234" s="55"/>
      <c r="L234" s="55"/>
      <c r="M234" s="41"/>
    </row>
    <row r="235" spans="1:13" x14ac:dyDescent="0.35">
      <c r="A235" s="41"/>
      <c r="B235" s="41"/>
      <c r="C235" s="41"/>
      <c r="D235" s="41"/>
      <c r="E235" s="47"/>
      <c r="F235" s="47"/>
      <c r="G235" s="41"/>
      <c r="H235" s="41"/>
      <c r="I235" s="55"/>
      <c r="J235" s="55"/>
      <c r="K235" s="55"/>
      <c r="L235" s="55"/>
      <c r="M235" s="41"/>
    </row>
    <row r="236" spans="1:13" x14ac:dyDescent="0.35">
      <c r="A236" s="41"/>
      <c r="B236" s="41"/>
      <c r="C236" s="41"/>
      <c r="D236" s="41"/>
      <c r="E236" s="47"/>
      <c r="F236" s="47"/>
      <c r="G236" s="41"/>
      <c r="H236" s="41"/>
      <c r="I236" s="55"/>
      <c r="J236" s="55"/>
      <c r="K236" s="55"/>
      <c r="L236" s="55"/>
      <c r="M236" s="41"/>
    </row>
    <row r="237" spans="1:13" x14ac:dyDescent="0.35">
      <c r="A237" s="41"/>
      <c r="B237" s="41"/>
      <c r="C237" s="41"/>
      <c r="D237" s="41"/>
      <c r="E237" s="47"/>
      <c r="F237" s="47"/>
      <c r="G237" s="41"/>
      <c r="H237" s="41"/>
      <c r="I237" s="55"/>
      <c r="J237" s="55"/>
      <c r="K237" s="55"/>
      <c r="L237" s="55"/>
      <c r="M237" s="41"/>
    </row>
    <row r="238" spans="1:13" x14ac:dyDescent="0.35">
      <c r="A238" s="41"/>
      <c r="B238" s="41"/>
      <c r="C238" s="41"/>
      <c r="D238" s="41"/>
      <c r="E238" s="47"/>
      <c r="F238" s="47"/>
      <c r="G238" s="41"/>
      <c r="H238" s="41"/>
      <c r="I238" s="55"/>
      <c r="J238" s="55"/>
      <c r="K238" s="55"/>
      <c r="L238" s="55"/>
      <c r="M238" s="41"/>
    </row>
    <row r="239" spans="1:13" x14ac:dyDescent="0.35">
      <c r="A239" s="41"/>
      <c r="B239" s="41"/>
      <c r="C239" s="41"/>
      <c r="D239" s="41"/>
      <c r="E239" s="47"/>
      <c r="F239" s="47"/>
      <c r="G239" s="41"/>
      <c r="H239" s="41"/>
      <c r="I239" s="55"/>
      <c r="J239" s="55"/>
      <c r="K239" s="55"/>
      <c r="L239" s="55"/>
      <c r="M239" s="41"/>
    </row>
    <row r="240" spans="1:13" x14ac:dyDescent="0.35">
      <c r="A240" s="41"/>
      <c r="B240" s="41"/>
      <c r="C240" s="41"/>
      <c r="D240" s="41"/>
      <c r="E240" s="47"/>
      <c r="F240" s="47"/>
      <c r="G240" s="41"/>
      <c r="H240" s="41"/>
      <c r="I240" s="55"/>
      <c r="J240" s="55"/>
      <c r="K240" s="55"/>
      <c r="L240" s="55"/>
      <c r="M240" s="41"/>
    </row>
    <row r="241" spans="1:13" x14ac:dyDescent="0.35">
      <c r="A241" s="41"/>
      <c r="B241" s="41"/>
      <c r="C241" s="41"/>
      <c r="D241" s="41"/>
      <c r="E241" s="47"/>
      <c r="F241" s="47"/>
      <c r="G241" s="41"/>
      <c r="H241" s="41"/>
      <c r="I241" s="55"/>
      <c r="J241" s="55"/>
      <c r="K241" s="55"/>
      <c r="L241" s="55"/>
      <c r="M241" s="41"/>
    </row>
    <row r="242" spans="1:13" x14ac:dyDescent="0.35">
      <c r="A242" s="41"/>
      <c r="B242" s="41"/>
      <c r="C242" s="41"/>
      <c r="D242" s="41"/>
      <c r="E242" s="47"/>
      <c r="F242" s="47"/>
      <c r="G242" s="41"/>
      <c r="H242" s="41"/>
      <c r="I242" s="55"/>
      <c r="J242" s="55"/>
      <c r="K242" s="55"/>
      <c r="L242" s="55"/>
      <c r="M242" s="41"/>
    </row>
    <row r="243" spans="1:13" x14ac:dyDescent="0.35">
      <c r="A243" s="41"/>
      <c r="B243" s="41"/>
      <c r="C243" s="41"/>
      <c r="D243" s="41"/>
      <c r="E243" s="47"/>
      <c r="F243" s="47"/>
      <c r="G243" s="41"/>
      <c r="H243" s="41"/>
      <c r="I243" s="55"/>
      <c r="J243" s="55"/>
      <c r="K243" s="55"/>
      <c r="L243" s="55"/>
      <c r="M243" s="41"/>
    </row>
    <row r="244" spans="1:13" x14ac:dyDescent="0.35">
      <c r="A244" s="41"/>
      <c r="B244" s="41"/>
      <c r="C244" s="41"/>
      <c r="D244" s="41"/>
      <c r="E244" s="47"/>
      <c r="F244" s="47"/>
      <c r="G244" s="41"/>
      <c r="H244" s="41"/>
      <c r="I244" s="55"/>
      <c r="J244" s="55"/>
      <c r="K244" s="55"/>
      <c r="L244" s="55"/>
      <c r="M244" s="41"/>
    </row>
    <row r="245" spans="1:13" x14ac:dyDescent="0.35">
      <c r="A245" s="41"/>
      <c r="B245" s="41"/>
      <c r="C245" s="41"/>
      <c r="D245" s="41"/>
      <c r="E245" s="47"/>
      <c r="F245" s="47"/>
      <c r="G245" s="41"/>
      <c r="H245" s="41"/>
      <c r="I245" s="55"/>
      <c r="J245" s="55"/>
      <c r="K245" s="55"/>
      <c r="L245" s="55"/>
      <c r="M245" s="41"/>
    </row>
    <row r="246" spans="1:13" x14ac:dyDescent="0.35">
      <c r="A246" s="41"/>
      <c r="B246" s="41"/>
      <c r="C246" s="41"/>
      <c r="D246" s="41"/>
      <c r="E246" s="47"/>
      <c r="F246" s="47"/>
      <c r="G246" s="41"/>
      <c r="H246" s="41"/>
      <c r="I246" s="55"/>
      <c r="J246" s="55"/>
      <c r="K246" s="55"/>
      <c r="L246" s="55"/>
      <c r="M246" s="41"/>
    </row>
    <row r="247" spans="1:13" x14ac:dyDescent="0.35">
      <c r="A247" s="41"/>
      <c r="B247" s="41"/>
      <c r="C247" s="41"/>
      <c r="D247" s="41"/>
      <c r="E247" s="47"/>
      <c r="F247" s="47"/>
      <c r="G247" s="41"/>
      <c r="H247" s="41"/>
      <c r="I247" s="55"/>
      <c r="J247" s="55"/>
      <c r="K247" s="55"/>
      <c r="L247" s="55"/>
      <c r="M247" s="41"/>
    </row>
    <row r="248" spans="1:13" x14ac:dyDescent="0.35">
      <c r="A248" s="41"/>
      <c r="B248" s="41"/>
      <c r="C248" s="41"/>
      <c r="D248" s="41"/>
      <c r="E248" s="47"/>
      <c r="F248" s="47"/>
      <c r="G248" s="41"/>
      <c r="H248" s="41"/>
      <c r="I248" s="55"/>
      <c r="J248" s="55"/>
      <c r="K248" s="55"/>
      <c r="L248" s="55"/>
      <c r="M248" s="41"/>
    </row>
    <row r="249" spans="1:13" x14ac:dyDescent="0.35">
      <c r="A249" s="41"/>
      <c r="B249" s="41"/>
      <c r="C249" s="41"/>
      <c r="D249" s="41"/>
      <c r="E249" s="47"/>
      <c r="F249" s="47"/>
      <c r="G249" s="41"/>
      <c r="H249" s="41"/>
      <c r="I249" s="55"/>
      <c r="J249" s="55"/>
      <c r="K249" s="55"/>
      <c r="L249" s="55"/>
      <c r="M249" s="41"/>
    </row>
    <row r="250" spans="1:13" x14ac:dyDescent="0.35">
      <c r="A250" s="41"/>
      <c r="B250" s="41"/>
      <c r="C250" s="41"/>
      <c r="D250" s="41"/>
      <c r="E250" s="47"/>
      <c r="F250" s="47"/>
      <c r="G250" s="41"/>
      <c r="H250" s="41"/>
      <c r="I250" s="55"/>
      <c r="J250" s="55"/>
      <c r="K250" s="55"/>
      <c r="L250" s="55"/>
      <c r="M250" s="41"/>
    </row>
    <row r="251" spans="1:13" x14ac:dyDescent="0.35">
      <c r="A251" s="41"/>
      <c r="B251" s="41"/>
      <c r="C251" s="41"/>
      <c r="D251" s="41"/>
      <c r="E251" s="47"/>
      <c r="F251" s="47"/>
      <c r="G251" s="41"/>
      <c r="H251" s="41"/>
      <c r="I251" s="55"/>
      <c r="J251" s="55"/>
      <c r="K251" s="55"/>
      <c r="L251" s="55"/>
      <c r="M251" s="41"/>
    </row>
    <row r="252" spans="1:13" x14ac:dyDescent="0.35">
      <c r="A252" s="41"/>
      <c r="B252" s="41"/>
      <c r="C252" s="41"/>
      <c r="D252" s="41"/>
      <c r="E252" s="47"/>
      <c r="F252" s="47"/>
      <c r="G252" s="41"/>
      <c r="H252" s="41"/>
      <c r="I252" s="55"/>
      <c r="J252" s="55"/>
      <c r="K252" s="55"/>
      <c r="L252" s="55"/>
      <c r="M252" s="41"/>
    </row>
    <row r="253" spans="1:13" x14ac:dyDescent="0.35">
      <c r="A253" s="41"/>
      <c r="B253" s="41"/>
      <c r="C253" s="41"/>
      <c r="D253" s="41"/>
      <c r="E253" s="47"/>
      <c r="F253" s="47"/>
      <c r="G253" s="41"/>
      <c r="H253" s="41"/>
      <c r="I253" s="55"/>
      <c r="J253" s="55"/>
      <c r="K253" s="55"/>
      <c r="L253" s="55"/>
      <c r="M253" s="41"/>
    </row>
    <row r="254" spans="1:13" x14ac:dyDescent="0.35">
      <c r="A254" s="41"/>
      <c r="B254" s="41"/>
      <c r="C254" s="41"/>
      <c r="D254" s="41"/>
      <c r="E254" s="47"/>
      <c r="F254" s="47"/>
      <c r="G254" s="41"/>
      <c r="H254" s="41"/>
      <c r="I254" s="55"/>
      <c r="J254" s="55"/>
      <c r="K254" s="55"/>
      <c r="L254" s="55"/>
      <c r="M254" s="41"/>
    </row>
    <row r="255" spans="1:13" x14ac:dyDescent="0.35">
      <c r="A255" s="41"/>
      <c r="B255" s="41"/>
      <c r="C255" s="41"/>
      <c r="D255" s="41"/>
      <c r="E255" s="47"/>
      <c r="F255" s="47"/>
      <c r="G255" s="41"/>
      <c r="H255" s="41"/>
      <c r="I255" s="55"/>
      <c r="J255" s="55"/>
      <c r="K255" s="55"/>
      <c r="L255" s="55"/>
      <c r="M255" s="41"/>
    </row>
    <row r="256" spans="1:13" x14ac:dyDescent="0.35">
      <c r="A256" s="41"/>
      <c r="B256" s="41"/>
      <c r="C256" s="41"/>
      <c r="D256" s="41"/>
      <c r="E256" s="47"/>
      <c r="F256" s="47"/>
      <c r="G256" s="41"/>
      <c r="H256" s="41"/>
      <c r="I256" s="55"/>
      <c r="J256" s="55"/>
      <c r="K256" s="55"/>
      <c r="L256" s="55"/>
      <c r="M256" s="41"/>
    </row>
    <row r="257" spans="1:13" x14ac:dyDescent="0.35">
      <c r="A257" s="41"/>
      <c r="B257" s="41"/>
      <c r="C257" s="41"/>
      <c r="D257" s="41"/>
      <c r="E257" s="47"/>
      <c r="F257" s="47"/>
      <c r="G257" s="41"/>
      <c r="H257" s="41"/>
      <c r="I257" s="55"/>
      <c r="J257" s="55"/>
      <c r="K257" s="55"/>
      <c r="L257" s="55"/>
      <c r="M257" s="41"/>
    </row>
    <row r="258" spans="1:13" x14ac:dyDescent="0.35">
      <c r="A258" s="41"/>
      <c r="B258" s="41"/>
      <c r="C258" s="41"/>
      <c r="D258" s="41"/>
      <c r="E258" s="47"/>
      <c r="F258" s="47"/>
      <c r="G258" s="41"/>
      <c r="H258" s="41"/>
      <c r="I258" s="55"/>
      <c r="J258" s="55"/>
      <c r="K258" s="55"/>
      <c r="L258" s="55"/>
      <c r="M258" s="41"/>
    </row>
    <row r="259" spans="1:13" x14ac:dyDescent="0.35">
      <c r="A259" s="41"/>
      <c r="B259" s="41"/>
      <c r="C259" s="41"/>
      <c r="D259" s="41"/>
      <c r="E259" s="47"/>
      <c r="F259" s="47"/>
      <c r="G259" s="41"/>
      <c r="H259" s="41"/>
      <c r="I259" s="55"/>
      <c r="J259" s="55"/>
      <c r="K259" s="55"/>
      <c r="L259" s="55"/>
      <c r="M259" s="41"/>
    </row>
    <row r="260" spans="1:13" x14ac:dyDescent="0.35">
      <c r="A260" s="41"/>
      <c r="B260" s="41"/>
      <c r="C260" s="41"/>
      <c r="D260" s="41"/>
      <c r="E260" s="47"/>
      <c r="F260" s="47"/>
      <c r="G260" s="41"/>
      <c r="H260" s="41"/>
      <c r="I260" s="55"/>
      <c r="J260" s="55"/>
      <c r="K260" s="55"/>
      <c r="L260" s="55"/>
      <c r="M260" s="41"/>
    </row>
    <row r="261" spans="1:13" x14ac:dyDescent="0.35">
      <c r="A261" s="41"/>
      <c r="B261" s="41"/>
      <c r="C261" s="41"/>
      <c r="D261" s="41"/>
      <c r="E261" s="47"/>
      <c r="F261" s="47"/>
      <c r="G261" s="41"/>
      <c r="H261" s="41"/>
      <c r="I261" s="55"/>
      <c r="J261" s="55"/>
      <c r="K261" s="55"/>
      <c r="L261" s="55"/>
      <c r="M261" s="41"/>
    </row>
    <row r="262" spans="1:13" x14ac:dyDescent="0.35">
      <c r="A262" s="41"/>
      <c r="B262" s="41"/>
      <c r="C262" s="41"/>
      <c r="D262" s="41"/>
      <c r="E262" s="47"/>
      <c r="F262" s="47"/>
      <c r="G262" s="41"/>
      <c r="H262" s="41"/>
      <c r="I262" s="55"/>
      <c r="J262" s="55"/>
      <c r="K262" s="55"/>
      <c r="L262" s="55"/>
      <c r="M262" s="41"/>
    </row>
    <row r="263" spans="1:13" x14ac:dyDescent="0.35">
      <c r="A263" s="41"/>
      <c r="B263" s="41"/>
      <c r="C263" s="41"/>
      <c r="D263" s="41"/>
      <c r="E263" s="47"/>
      <c r="F263" s="47"/>
      <c r="G263" s="41"/>
      <c r="H263" s="41"/>
      <c r="I263" s="55"/>
      <c r="J263" s="55"/>
      <c r="K263" s="55"/>
      <c r="L263" s="55"/>
      <c r="M263" s="41"/>
    </row>
    <row r="264" spans="1:13" x14ac:dyDescent="0.35">
      <c r="A264" s="41"/>
      <c r="B264" s="41"/>
      <c r="C264" s="41"/>
      <c r="D264" s="41"/>
      <c r="E264" s="47"/>
      <c r="F264" s="47"/>
      <c r="G264" s="41"/>
      <c r="H264" s="41"/>
      <c r="I264" s="55"/>
      <c r="J264" s="55"/>
      <c r="K264" s="55"/>
      <c r="L264" s="55"/>
      <c r="M264" s="41"/>
    </row>
    <row r="265" spans="1:13" x14ac:dyDescent="0.35">
      <c r="A265" s="41"/>
      <c r="B265" s="41"/>
      <c r="C265" s="41"/>
      <c r="D265" s="41"/>
      <c r="E265" s="47"/>
      <c r="F265" s="47"/>
      <c r="G265" s="41"/>
      <c r="H265" s="41"/>
      <c r="I265" s="55"/>
      <c r="J265" s="55"/>
      <c r="K265" s="55"/>
      <c r="L265" s="55"/>
      <c r="M265" s="41"/>
    </row>
    <row r="266" spans="1:13" x14ac:dyDescent="0.35">
      <c r="A266" s="41"/>
      <c r="B266" s="41"/>
      <c r="C266" s="41"/>
      <c r="D266" s="41"/>
      <c r="E266" s="47"/>
      <c r="F266" s="47"/>
      <c r="G266" s="41"/>
      <c r="H266" s="41"/>
      <c r="I266" s="55"/>
      <c r="J266" s="55"/>
      <c r="K266" s="55"/>
      <c r="L266" s="55"/>
      <c r="M266" s="41"/>
    </row>
    <row r="267" spans="1:13" x14ac:dyDescent="0.35">
      <c r="A267" s="41"/>
      <c r="B267" s="41"/>
      <c r="C267" s="41"/>
      <c r="D267" s="41"/>
      <c r="E267" s="47"/>
      <c r="F267" s="47"/>
      <c r="G267" s="41"/>
      <c r="H267" s="41"/>
      <c r="I267" s="55"/>
      <c r="J267" s="55"/>
      <c r="K267" s="55"/>
      <c r="L267" s="55"/>
      <c r="M267" s="41"/>
    </row>
    <row r="268" spans="1:13" x14ac:dyDescent="0.35">
      <c r="A268" s="41"/>
      <c r="B268" s="41"/>
      <c r="C268" s="41"/>
      <c r="D268" s="41"/>
      <c r="E268" s="47"/>
      <c r="F268" s="47"/>
      <c r="G268" s="41"/>
      <c r="H268" s="41"/>
      <c r="I268" s="55"/>
      <c r="J268" s="55"/>
      <c r="K268" s="55"/>
      <c r="L268" s="55"/>
      <c r="M268" s="41"/>
    </row>
    <row r="269" spans="1:13" x14ac:dyDescent="0.35">
      <c r="A269" s="41"/>
      <c r="B269" s="41"/>
      <c r="C269" s="41"/>
      <c r="D269" s="41"/>
      <c r="E269" s="47"/>
      <c r="F269" s="47"/>
      <c r="G269" s="41"/>
      <c r="H269" s="41"/>
      <c r="I269" s="55"/>
      <c r="J269" s="55"/>
      <c r="K269" s="55"/>
      <c r="L269" s="55"/>
      <c r="M269" s="41"/>
    </row>
    <row r="270" spans="1:13" x14ac:dyDescent="0.35">
      <c r="A270" s="41"/>
      <c r="B270" s="41"/>
      <c r="C270" s="41"/>
      <c r="D270" s="41"/>
      <c r="E270" s="47"/>
      <c r="F270" s="47"/>
      <c r="G270" s="41"/>
      <c r="H270" s="41"/>
      <c r="I270" s="55"/>
      <c r="J270" s="55"/>
      <c r="K270" s="55"/>
      <c r="L270" s="55"/>
      <c r="M270" s="41"/>
    </row>
    <row r="271" spans="1:13" x14ac:dyDescent="0.35">
      <c r="A271" s="41"/>
      <c r="B271" s="41"/>
      <c r="C271" s="41"/>
      <c r="D271" s="41"/>
      <c r="E271" s="47"/>
      <c r="F271" s="47"/>
      <c r="G271" s="41"/>
      <c r="H271" s="41"/>
      <c r="I271" s="55"/>
      <c r="J271" s="55"/>
      <c r="K271" s="55"/>
      <c r="L271" s="55"/>
      <c r="M271" s="41"/>
    </row>
    <row r="272" spans="1:13" x14ac:dyDescent="0.35">
      <c r="A272" s="41"/>
      <c r="B272" s="41"/>
      <c r="C272" s="41"/>
      <c r="D272" s="41"/>
      <c r="E272" s="47"/>
      <c r="F272" s="47"/>
      <c r="G272" s="41"/>
      <c r="H272" s="41"/>
      <c r="I272" s="55"/>
      <c r="J272" s="55"/>
      <c r="K272" s="55"/>
      <c r="L272" s="55"/>
      <c r="M272" s="41"/>
    </row>
    <row r="273" spans="1:13" x14ac:dyDescent="0.35">
      <c r="A273" s="41"/>
      <c r="B273" s="41"/>
      <c r="C273" s="41"/>
      <c r="D273" s="41"/>
      <c r="E273" s="47"/>
      <c r="F273" s="47"/>
      <c r="G273" s="41"/>
      <c r="H273" s="41"/>
      <c r="I273" s="55"/>
      <c r="J273" s="55"/>
      <c r="K273" s="55"/>
      <c r="L273" s="55"/>
      <c r="M273" s="41"/>
    </row>
    <row r="274" spans="1:13" x14ac:dyDescent="0.35">
      <c r="A274" s="41"/>
      <c r="B274" s="41"/>
      <c r="C274" s="41"/>
      <c r="D274" s="41"/>
      <c r="E274" s="47"/>
      <c r="F274" s="47"/>
      <c r="G274" s="41"/>
      <c r="H274" s="41"/>
      <c r="I274" s="55"/>
      <c r="J274" s="55"/>
      <c r="K274" s="55"/>
      <c r="L274" s="55"/>
      <c r="M274" s="41"/>
    </row>
    <row r="275" spans="1:13" x14ac:dyDescent="0.35">
      <c r="A275" s="41"/>
      <c r="B275" s="41"/>
      <c r="C275" s="41"/>
      <c r="D275" s="41"/>
      <c r="E275" s="47"/>
      <c r="F275" s="47"/>
      <c r="G275" s="41"/>
      <c r="H275" s="41"/>
      <c r="I275" s="55"/>
      <c r="J275" s="55"/>
      <c r="K275" s="55"/>
      <c r="L275" s="55"/>
      <c r="M275" s="41"/>
    </row>
    <row r="276" spans="1:13" x14ac:dyDescent="0.35">
      <c r="A276" s="41"/>
      <c r="B276" s="41"/>
      <c r="C276" s="41"/>
      <c r="D276" s="41"/>
      <c r="E276" s="47"/>
      <c r="F276" s="47"/>
      <c r="G276" s="41"/>
      <c r="H276" s="41"/>
      <c r="I276" s="55"/>
      <c r="J276" s="55"/>
      <c r="K276" s="55"/>
      <c r="L276" s="55"/>
      <c r="M276" s="41"/>
    </row>
    <row r="277" spans="1:13" x14ac:dyDescent="0.35">
      <c r="A277" s="41"/>
      <c r="B277" s="41"/>
      <c r="C277" s="41"/>
      <c r="D277" s="41"/>
      <c r="E277" s="47"/>
      <c r="F277" s="47"/>
      <c r="G277" s="41"/>
      <c r="H277" s="41"/>
      <c r="I277" s="55"/>
      <c r="J277" s="55"/>
      <c r="K277" s="55"/>
      <c r="L277" s="55"/>
      <c r="M277" s="41"/>
    </row>
    <row r="278" spans="1:13" x14ac:dyDescent="0.35">
      <c r="A278" s="41"/>
      <c r="B278" s="41"/>
      <c r="C278" s="41"/>
      <c r="D278" s="41"/>
      <c r="E278" s="47"/>
      <c r="F278" s="47"/>
      <c r="G278" s="41"/>
      <c r="H278" s="41"/>
      <c r="I278" s="55"/>
      <c r="J278" s="55"/>
      <c r="K278" s="55"/>
      <c r="L278" s="55"/>
      <c r="M278" s="41"/>
    </row>
    <row r="279" spans="1:13" x14ac:dyDescent="0.35">
      <c r="A279" s="41"/>
      <c r="B279" s="41"/>
      <c r="C279" s="41"/>
      <c r="D279" s="41"/>
      <c r="E279" s="47"/>
      <c r="F279" s="47"/>
      <c r="G279" s="41"/>
      <c r="H279" s="41"/>
      <c r="I279" s="55"/>
      <c r="J279" s="55"/>
      <c r="K279" s="55"/>
      <c r="L279" s="55"/>
      <c r="M279" s="41"/>
    </row>
    <row r="280" spans="1:13" x14ac:dyDescent="0.35">
      <c r="A280" s="41"/>
      <c r="B280" s="41"/>
      <c r="C280" s="41"/>
      <c r="D280" s="41"/>
      <c r="E280" s="47"/>
      <c r="F280" s="47"/>
      <c r="G280" s="41"/>
      <c r="H280" s="41"/>
      <c r="I280" s="55"/>
      <c r="J280" s="55"/>
      <c r="K280" s="55"/>
      <c r="L280" s="55"/>
      <c r="M280" s="41"/>
    </row>
    <row r="281" spans="1:13" x14ac:dyDescent="0.35">
      <c r="A281" s="41"/>
      <c r="B281" s="41"/>
      <c r="C281" s="41"/>
      <c r="D281" s="41"/>
      <c r="E281" s="47"/>
      <c r="F281" s="47"/>
      <c r="G281" s="41"/>
      <c r="H281" s="41"/>
      <c r="I281" s="55"/>
      <c r="J281" s="55"/>
      <c r="K281" s="55"/>
      <c r="L281" s="55"/>
      <c r="M281" s="41"/>
    </row>
    <row r="282" spans="1:13" x14ac:dyDescent="0.35">
      <c r="A282" s="41"/>
      <c r="B282" s="41"/>
      <c r="C282" s="41"/>
      <c r="D282" s="41"/>
      <c r="E282" s="47"/>
      <c r="F282" s="47"/>
      <c r="G282" s="41"/>
      <c r="H282" s="41"/>
      <c r="I282" s="55"/>
      <c r="J282" s="55"/>
      <c r="K282" s="55"/>
      <c r="L282" s="55"/>
      <c r="M282" s="41"/>
    </row>
    <row r="283" spans="1:13" x14ac:dyDescent="0.35">
      <c r="A283" s="41"/>
      <c r="B283" s="41"/>
      <c r="C283" s="41"/>
      <c r="D283" s="41"/>
      <c r="E283" s="47"/>
      <c r="F283" s="47"/>
      <c r="G283" s="41"/>
      <c r="H283" s="41"/>
      <c r="I283" s="55"/>
      <c r="J283" s="55"/>
      <c r="K283" s="55"/>
      <c r="L283" s="55"/>
      <c r="M283" s="41"/>
    </row>
    <row r="284" spans="1:13" x14ac:dyDescent="0.35">
      <c r="A284" s="41"/>
      <c r="B284" s="41"/>
      <c r="C284" s="41"/>
      <c r="D284" s="41"/>
      <c r="E284" s="47"/>
      <c r="F284" s="47"/>
      <c r="G284" s="41"/>
      <c r="H284" s="41"/>
      <c r="I284" s="55"/>
      <c r="J284" s="55"/>
      <c r="K284" s="55"/>
      <c r="L284" s="55"/>
      <c r="M284" s="41"/>
    </row>
    <row r="285" spans="1:13" x14ac:dyDescent="0.35">
      <c r="A285" s="41"/>
      <c r="B285" s="41"/>
      <c r="C285" s="41"/>
      <c r="D285" s="41"/>
      <c r="E285" s="47"/>
      <c r="F285" s="47"/>
      <c r="G285" s="41"/>
      <c r="H285" s="41"/>
      <c r="I285" s="55"/>
      <c r="J285" s="55"/>
      <c r="K285" s="55"/>
      <c r="L285" s="55"/>
      <c r="M285" s="41"/>
    </row>
    <row r="286" spans="1:13" x14ac:dyDescent="0.35">
      <c r="A286" s="41"/>
      <c r="B286" s="41"/>
      <c r="C286" s="41"/>
      <c r="D286" s="41"/>
      <c r="E286" s="47"/>
      <c r="F286" s="47"/>
      <c r="G286" s="41"/>
      <c r="H286" s="41"/>
      <c r="I286" s="55"/>
      <c r="J286" s="55"/>
      <c r="K286" s="55"/>
      <c r="L286" s="55"/>
      <c r="M286" s="41"/>
    </row>
    <row r="287" spans="1:13" x14ac:dyDescent="0.35">
      <c r="A287" s="41"/>
      <c r="B287" s="41"/>
      <c r="C287" s="41"/>
      <c r="D287" s="41"/>
      <c r="E287" s="47"/>
      <c r="F287" s="47"/>
      <c r="G287" s="41"/>
      <c r="H287" s="41"/>
      <c r="I287" s="55"/>
      <c r="J287" s="55"/>
      <c r="K287" s="55"/>
      <c r="L287" s="55"/>
      <c r="M287" s="41"/>
    </row>
    <row r="288" spans="1:13" x14ac:dyDescent="0.35">
      <c r="A288" s="41"/>
      <c r="B288" s="41"/>
      <c r="C288" s="41"/>
      <c r="D288" s="41"/>
      <c r="E288" s="47"/>
      <c r="F288" s="47"/>
      <c r="G288" s="41"/>
      <c r="H288" s="41"/>
      <c r="I288" s="55"/>
      <c r="J288" s="55"/>
      <c r="K288" s="55"/>
      <c r="L288" s="55"/>
      <c r="M288" s="41"/>
    </row>
    <row r="289" spans="1:13" x14ac:dyDescent="0.35">
      <c r="A289" s="41"/>
      <c r="B289" s="41"/>
      <c r="C289" s="41"/>
      <c r="D289" s="41"/>
      <c r="E289" s="47"/>
      <c r="F289" s="47"/>
      <c r="G289" s="41"/>
      <c r="H289" s="41"/>
      <c r="I289" s="55"/>
      <c r="J289" s="55"/>
      <c r="K289" s="55"/>
      <c r="L289" s="55"/>
      <c r="M289" s="41"/>
    </row>
    <row r="290" spans="1:13" x14ac:dyDescent="0.35">
      <c r="A290" s="41"/>
      <c r="B290" s="41"/>
      <c r="C290" s="41"/>
      <c r="D290" s="41"/>
      <c r="E290" s="47"/>
      <c r="F290" s="47"/>
      <c r="G290" s="41"/>
      <c r="H290" s="41"/>
      <c r="I290" s="55"/>
      <c r="J290" s="55"/>
      <c r="K290" s="55"/>
      <c r="L290" s="55"/>
      <c r="M290" s="41"/>
    </row>
    <row r="291" spans="1:13" x14ac:dyDescent="0.35">
      <c r="A291" s="41"/>
      <c r="B291" s="41"/>
      <c r="C291" s="41"/>
      <c r="D291" s="41"/>
      <c r="E291" s="47"/>
      <c r="F291" s="47"/>
      <c r="G291" s="41"/>
      <c r="H291" s="41"/>
      <c r="I291" s="55"/>
      <c r="J291" s="55"/>
      <c r="K291" s="55"/>
      <c r="L291" s="55"/>
      <c r="M291" s="41"/>
    </row>
    <row r="292" spans="1:13" x14ac:dyDescent="0.35">
      <c r="A292" s="41"/>
      <c r="B292" s="41"/>
      <c r="C292" s="41"/>
      <c r="D292" s="41"/>
      <c r="E292" s="47"/>
      <c r="F292" s="47"/>
      <c r="G292" s="41"/>
      <c r="H292" s="41"/>
      <c r="I292" s="55"/>
      <c r="J292" s="55"/>
      <c r="K292" s="55"/>
      <c r="L292" s="55"/>
      <c r="M292" s="41"/>
    </row>
    <row r="293" spans="1:13" x14ac:dyDescent="0.35">
      <c r="A293" s="41"/>
      <c r="B293" s="41"/>
      <c r="C293" s="41"/>
      <c r="D293" s="41"/>
      <c r="E293" s="47"/>
      <c r="F293" s="47"/>
      <c r="G293" s="41"/>
      <c r="H293" s="41"/>
      <c r="I293" s="55"/>
      <c r="J293" s="55"/>
      <c r="K293" s="55"/>
      <c r="L293" s="55"/>
      <c r="M293" s="41"/>
    </row>
    <row r="294" spans="1:13" x14ac:dyDescent="0.35">
      <c r="A294" s="41"/>
      <c r="B294" s="41"/>
      <c r="C294" s="41"/>
      <c r="D294" s="41"/>
      <c r="E294" s="47"/>
      <c r="F294" s="47"/>
      <c r="G294" s="41"/>
      <c r="H294" s="41"/>
      <c r="I294" s="55"/>
      <c r="J294" s="55"/>
      <c r="K294" s="55"/>
      <c r="L294" s="55"/>
      <c r="M294" s="41"/>
    </row>
    <row r="295" spans="1:13" x14ac:dyDescent="0.35">
      <c r="A295" s="41"/>
      <c r="B295" s="41"/>
      <c r="C295" s="41"/>
      <c r="D295" s="41"/>
      <c r="E295" s="47"/>
      <c r="F295" s="47"/>
      <c r="G295" s="41"/>
      <c r="H295" s="41"/>
      <c r="I295" s="55"/>
      <c r="J295" s="55"/>
      <c r="K295" s="55"/>
      <c r="L295" s="55"/>
      <c r="M295" s="41"/>
    </row>
    <row r="296" spans="1:13" x14ac:dyDescent="0.35">
      <c r="A296" s="41"/>
      <c r="B296" s="41"/>
      <c r="C296" s="41"/>
      <c r="D296" s="41"/>
      <c r="E296" s="47"/>
      <c r="F296" s="47"/>
      <c r="G296" s="41"/>
      <c r="H296" s="41"/>
      <c r="I296" s="55"/>
      <c r="J296" s="55"/>
      <c r="K296" s="55"/>
      <c r="L296" s="55"/>
      <c r="M296" s="41"/>
    </row>
    <row r="297" spans="1:13" x14ac:dyDescent="0.35">
      <c r="A297" s="41"/>
      <c r="B297" s="41"/>
      <c r="C297" s="41"/>
      <c r="D297" s="41"/>
      <c r="E297" s="47"/>
      <c r="F297" s="47"/>
      <c r="G297" s="41"/>
      <c r="H297" s="41"/>
      <c r="I297" s="55"/>
      <c r="J297" s="55"/>
      <c r="K297" s="55"/>
      <c r="L297" s="55"/>
      <c r="M297" s="41"/>
    </row>
    <row r="298" spans="1:13" x14ac:dyDescent="0.35">
      <c r="A298" s="41"/>
      <c r="B298" s="41"/>
      <c r="C298" s="41"/>
      <c r="D298" s="41"/>
      <c r="E298" s="47"/>
      <c r="F298" s="47"/>
      <c r="G298" s="41"/>
      <c r="H298" s="41"/>
      <c r="I298" s="55"/>
      <c r="J298" s="55"/>
      <c r="K298" s="55"/>
      <c r="L298" s="55"/>
      <c r="M298" s="41"/>
    </row>
    <row r="299" spans="1:13" x14ac:dyDescent="0.35">
      <c r="A299" s="41"/>
      <c r="B299" s="41"/>
      <c r="C299" s="41"/>
      <c r="D299" s="41"/>
      <c r="E299" s="47"/>
      <c r="F299" s="47"/>
      <c r="G299" s="41"/>
      <c r="H299" s="41"/>
      <c r="I299" s="55"/>
      <c r="J299" s="55"/>
      <c r="K299" s="55"/>
      <c r="L299" s="55"/>
      <c r="M299" s="41"/>
    </row>
    <row r="300" spans="1:13" x14ac:dyDescent="0.35">
      <c r="A300" s="41"/>
      <c r="B300" s="41"/>
      <c r="C300" s="41"/>
      <c r="D300" s="41"/>
      <c r="E300" s="47"/>
      <c r="F300" s="47"/>
      <c r="G300" s="41"/>
      <c r="H300" s="41"/>
      <c r="I300" s="55"/>
      <c r="J300" s="55"/>
      <c r="K300" s="55"/>
      <c r="L300" s="55"/>
      <c r="M300" s="41"/>
    </row>
    <row r="301" spans="1:13" x14ac:dyDescent="0.35">
      <c r="A301" s="41"/>
      <c r="B301" s="41"/>
      <c r="C301" s="41"/>
      <c r="D301" s="41"/>
      <c r="E301" s="47"/>
      <c r="F301" s="47"/>
      <c r="G301" s="41"/>
      <c r="H301" s="41"/>
      <c r="I301" s="55"/>
      <c r="J301" s="55"/>
      <c r="K301" s="55"/>
      <c r="L301" s="55"/>
      <c r="M301" s="41"/>
    </row>
    <row r="302" spans="1:13" x14ac:dyDescent="0.35">
      <c r="A302" s="41"/>
      <c r="B302" s="41"/>
      <c r="C302" s="41"/>
      <c r="D302" s="41"/>
      <c r="E302" s="47"/>
      <c r="F302" s="47"/>
      <c r="G302" s="41"/>
      <c r="H302" s="41"/>
      <c r="I302" s="55"/>
      <c r="J302" s="55"/>
      <c r="K302" s="55"/>
      <c r="L302" s="55"/>
      <c r="M302" s="41"/>
    </row>
    <row r="303" spans="1:13" x14ac:dyDescent="0.35">
      <c r="A303" s="41"/>
      <c r="B303" s="41"/>
      <c r="C303" s="41"/>
      <c r="D303" s="41"/>
      <c r="E303" s="47"/>
      <c r="F303" s="47"/>
      <c r="G303" s="41"/>
      <c r="H303" s="41"/>
      <c r="I303" s="55"/>
      <c r="J303" s="55"/>
      <c r="K303" s="55"/>
      <c r="L303" s="55"/>
      <c r="M303" s="41"/>
    </row>
    <row r="304" spans="1:13" x14ac:dyDescent="0.35">
      <c r="A304" s="41"/>
      <c r="B304" s="41"/>
      <c r="C304" s="41"/>
      <c r="D304" s="41"/>
      <c r="E304" s="47"/>
      <c r="F304" s="47"/>
      <c r="G304" s="41"/>
      <c r="H304" s="41"/>
      <c r="I304" s="55"/>
      <c r="J304" s="55"/>
      <c r="K304" s="55"/>
      <c r="L304" s="55"/>
      <c r="M304" s="41"/>
    </row>
    <row r="305" spans="1:13" x14ac:dyDescent="0.35">
      <c r="A305" s="41"/>
      <c r="B305" s="41"/>
      <c r="C305" s="41"/>
      <c r="D305" s="41"/>
      <c r="E305" s="47"/>
      <c r="F305" s="47"/>
      <c r="G305" s="41"/>
      <c r="H305" s="41"/>
      <c r="I305" s="55"/>
      <c r="J305" s="55"/>
      <c r="K305" s="55"/>
      <c r="L305" s="55"/>
      <c r="M305" s="41"/>
    </row>
    <row r="306" spans="1:13" x14ac:dyDescent="0.35">
      <c r="A306" s="41"/>
      <c r="B306" s="41"/>
      <c r="C306" s="41"/>
      <c r="D306" s="41"/>
      <c r="E306" s="47"/>
      <c r="F306" s="47"/>
      <c r="G306" s="41"/>
      <c r="H306" s="41"/>
      <c r="I306" s="55"/>
      <c r="J306" s="55"/>
      <c r="K306" s="55"/>
      <c r="L306" s="55"/>
      <c r="M306" s="41"/>
    </row>
    <row r="307" spans="1:13" x14ac:dyDescent="0.35">
      <c r="A307" s="41"/>
      <c r="B307" s="41"/>
      <c r="C307" s="41"/>
      <c r="D307" s="41"/>
      <c r="E307" s="47"/>
      <c r="F307" s="47"/>
      <c r="G307" s="41"/>
      <c r="H307" s="41"/>
      <c r="I307" s="55"/>
      <c r="J307" s="55"/>
      <c r="K307" s="55"/>
      <c r="L307" s="55"/>
      <c r="M307" s="41"/>
    </row>
    <row r="308" spans="1:13" x14ac:dyDescent="0.35">
      <c r="A308" s="41"/>
      <c r="B308" s="41"/>
      <c r="C308" s="41"/>
      <c r="D308" s="41"/>
      <c r="E308" s="47"/>
      <c r="F308" s="47"/>
      <c r="G308" s="41"/>
      <c r="H308" s="41"/>
      <c r="I308" s="55"/>
      <c r="J308" s="55"/>
      <c r="K308" s="55"/>
      <c r="L308" s="55"/>
      <c r="M308" s="41"/>
    </row>
    <row r="309" spans="1:13" x14ac:dyDescent="0.35">
      <c r="A309" s="41"/>
      <c r="B309" s="41"/>
      <c r="C309" s="41"/>
      <c r="D309" s="41"/>
      <c r="E309" s="47"/>
      <c r="F309" s="47"/>
      <c r="G309" s="41"/>
      <c r="H309" s="41"/>
      <c r="I309" s="55"/>
      <c r="J309" s="55"/>
      <c r="K309" s="55"/>
      <c r="L309" s="55"/>
      <c r="M309" s="41"/>
    </row>
    <row r="310" spans="1:13" x14ac:dyDescent="0.35">
      <c r="A310" s="41"/>
      <c r="B310" s="41"/>
      <c r="C310" s="41"/>
      <c r="D310" s="41"/>
      <c r="E310" s="47"/>
      <c r="F310" s="47"/>
      <c r="G310" s="41"/>
      <c r="H310" s="41"/>
      <c r="I310" s="55"/>
      <c r="J310" s="55"/>
      <c r="K310" s="55"/>
      <c r="L310" s="55"/>
      <c r="M310" s="41"/>
    </row>
    <row r="311" spans="1:13" x14ac:dyDescent="0.35">
      <c r="A311" s="41"/>
      <c r="B311" s="41"/>
      <c r="C311" s="41"/>
      <c r="D311" s="41"/>
      <c r="E311" s="47"/>
      <c r="F311" s="47"/>
      <c r="G311" s="41"/>
      <c r="H311" s="41"/>
      <c r="I311" s="55"/>
      <c r="J311" s="55"/>
      <c r="K311" s="55"/>
      <c r="L311" s="55"/>
      <c r="M311" s="41"/>
    </row>
    <row r="312" spans="1:13" x14ac:dyDescent="0.35">
      <c r="A312" s="41"/>
      <c r="B312" s="41"/>
      <c r="C312" s="41"/>
      <c r="D312" s="41"/>
      <c r="E312" s="47"/>
      <c r="F312" s="47"/>
      <c r="G312" s="41"/>
      <c r="H312" s="41"/>
      <c r="I312" s="55"/>
      <c r="J312" s="55"/>
      <c r="K312" s="55"/>
      <c r="L312" s="55"/>
      <c r="M312" s="41"/>
    </row>
    <row r="313" spans="1:13" x14ac:dyDescent="0.35">
      <c r="A313" s="41"/>
      <c r="B313" s="41"/>
      <c r="C313" s="41"/>
      <c r="D313" s="41"/>
      <c r="E313" s="47"/>
      <c r="F313" s="47"/>
      <c r="G313" s="41"/>
      <c r="H313" s="41"/>
      <c r="I313" s="55"/>
      <c r="J313" s="55"/>
      <c r="K313" s="55"/>
      <c r="L313" s="55"/>
      <c r="M313" s="41"/>
    </row>
    <row r="314" spans="1:13" x14ac:dyDescent="0.35">
      <c r="A314" s="41"/>
      <c r="B314" s="41"/>
      <c r="C314" s="41"/>
      <c r="D314" s="41"/>
      <c r="E314" s="47"/>
      <c r="F314" s="47"/>
      <c r="G314" s="41"/>
      <c r="H314" s="41"/>
      <c r="I314" s="55"/>
      <c r="J314" s="55"/>
      <c r="K314" s="55"/>
      <c r="L314" s="55"/>
      <c r="M314" s="41"/>
    </row>
    <row r="315" spans="1:13" x14ac:dyDescent="0.35">
      <c r="A315" s="41"/>
      <c r="B315" s="41"/>
      <c r="C315" s="41"/>
      <c r="D315" s="41"/>
      <c r="E315" s="47"/>
      <c r="F315" s="47"/>
      <c r="G315" s="41"/>
      <c r="H315" s="41"/>
      <c r="I315" s="55"/>
      <c r="J315" s="55"/>
      <c r="K315" s="55"/>
      <c r="L315" s="55"/>
      <c r="M315" s="41"/>
    </row>
    <row r="316" spans="1:13" x14ac:dyDescent="0.35">
      <c r="A316" s="41"/>
      <c r="B316" s="41"/>
      <c r="C316" s="41"/>
      <c r="D316" s="41"/>
      <c r="E316" s="47"/>
      <c r="F316" s="47"/>
      <c r="G316" s="41"/>
      <c r="H316" s="41"/>
      <c r="I316" s="55"/>
      <c r="J316" s="55"/>
      <c r="K316" s="55"/>
      <c r="L316" s="55"/>
      <c r="M316" s="41"/>
    </row>
    <row r="317" spans="1:13" x14ac:dyDescent="0.35">
      <c r="A317" s="41"/>
      <c r="B317" s="41"/>
      <c r="C317" s="41"/>
      <c r="D317" s="41"/>
      <c r="E317" s="47"/>
      <c r="F317" s="47"/>
      <c r="G317" s="41"/>
      <c r="H317" s="41"/>
      <c r="I317" s="55"/>
      <c r="J317" s="55"/>
      <c r="K317" s="55"/>
      <c r="L317" s="55"/>
      <c r="M317" s="41"/>
    </row>
    <row r="318" spans="1:13" x14ac:dyDescent="0.35">
      <c r="A318" s="41"/>
      <c r="B318" s="41"/>
      <c r="C318" s="41"/>
      <c r="D318" s="41"/>
      <c r="E318" s="47"/>
      <c r="F318" s="47"/>
      <c r="G318" s="41"/>
      <c r="H318" s="41"/>
      <c r="I318" s="55"/>
      <c r="J318" s="55"/>
      <c r="K318" s="55"/>
      <c r="L318" s="55"/>
      <c r="M318" s="41"/>
    </row>
    <row r="319" spans="1:13" x14ac:dyDescent="0.35">
      <c r="A319" s="41"/>
      <c r="B319" s="41"/>
      <c r="C319" s="41"/>
      <c r="D319" s="41"/>
      <c r="E319" s="47"/>
      <c r="F319" s="47"/>
      <c r="G319" s="41"/>
      <c r="H319" s="41"/>
      <c r="I319" s="55"/>
      <c r="J319" s="55"/>
      <c r="K319" s="55"/>
      <c r="L319" s="55"/>
      <c r="M319" s="41"/>
    </row>
    <row r="320" spans="1:13" x14ac:dyDescent="0.35">
      <c r="A320" s="41"/>
      <c r="B320" s="41"/>
      <c r="C320" s="41"/>
      <c r="D320" s="41"/>
      <c r="E320" s="47"/>
      <c r="F320" s="47"/>
      <c r="G320" s="41"/>
      <c r="H320" s="41"/>
      <c r="I320" s="55"/>
      <c r="J320" s="55"/>
      <c r="K320" s="55"/>
      <c r="L320" s="55"/>
      <c r="M320" s="41"/>
    </row>
    <row r="321" spans="1:13" x14ac:dyDescent="0.35">
      <c r="A321" s="41"/>
      <c r="B321" s="41"/>
      <c r="C321" s="41"/>
      <c r="D321" s="41"/>
      <c r="E321" s="47"/>
      <c r="F321" s="47"/>
      <c r="G321" s="41"/>
      <c r="H321" s="41"/>
      <c r="I321" s="55"/>
      <c r="J321" s="55"/>
      <c r="K321" s="55"/>
      <c r="L321" s="55"/>
      <c r="M321" s="41"/>
    </row>
    <row r="322" spans="1:13" x14ac:dyDescent="0.35">
      <c r="A322" s="41"/>
      <c r="B322" s="41"/>
      <c r="C322" s="41"/>
      <c r="D322" s="41"/>
      <c r="E322" s="47"/>
      <c r="F322" s="47"/>
      <c r="G322" s="41"/>
      <c r="H322" s="41"/>
      <c r="I322" s="55"/>
      <c r="J322" s="55"/>
      <c r="K322" s="55"/>
      <c r="L322" s="55"/>
      <c r="M322" s="41"/>
    </row>
    <row r="323" spans="1:13" x14ac:dyDescent="0.35">
      <c r="A323" s="41"/>
      <c r="B323" s="41"/>
      <c r="C323" s="41"/>
      <c r="D323" s="41"/>
      <c r="E323" s="47"/>
      <c r="F323" s="47"/>
      <c r="G323" s="41"/>
      <c r="H323" s="41"/>
      <c r="I323" s="55"/>
      <c r="J323" s="55"/>
      <c r="K323" s="55"/>
      <c r="L323" s="55"/>
      <c r="M323" s="41"/>
    </row>
    <row r="324" spans="1:13" x14ac:dyDescent="0.35">
      <c r="A324" s="41"/>
      <c r="B324" s="41"/>
      <c r="C324" s="41"/>
      <c r="D324" s="41"/>
      <c r="E324" s="47"/>
      <c r="F324" s="47"/>
      <c r="G324" s="41"/>
      <c r="H324" s="41"/>
      <c r="I324" s="55"/>
      <c r="J324" s="55"/>
      <c r="K324" s="55"/>
      <c r="L324" s="55"/>
      <c r="M324" s="41"/>
    </row>
    <row r="325" spans="1:13" x14ac:dyDescent="0.35">
      <c r="A325" s="41"/>
      <c r="B325" s="41"/>
      <c r="C325" s="41"/>
      <c r="D325" s="41"/>
      <c r="E325" s="47"/>
      <c r="F325" s="47"/>
      <c r="G325" s="41"/>
      <c r="H325" s="41"/>
      <c r="I325" s="55"/>
      <c r="J325" s="55"/>
      <c r="K325" s="55"/>
      <c r="L325" s="55"/>
      <c r="M325" s="41"/>
    </row>
    <row r="326" spans="1:13" x14ac:dyDescent="0.35">
      <c r="A326" s="41"/>
      <c r="B326" s="41"/>
      <c r="C326" s="41"/>
      <c r="D326" s="41"/>
      <c r="E326" s="47"/>
      <c r="F326" s="47"/>
      <c r="G326" s="41"/>
      <c r="H326" s="41"/>
      <c r="I326" s="55"/>
      <c r="J326" s="55"/>
      <c r="K326" s="55"/>
      <c r="L326" s="55"/>
      <c r="M326" s="41"/>
    </row>
    <row r="327" spans="1:13" x14ac:dyDescent="0.35">
      <c r="A327" s="41"/>
      <c r="B327" s="41"/>
      <c r="C327" s="41"/>
      <c r="D327" s="41"/>
      <c r="E327" s="47"/>
      <c r="F327" s="47"/>
      <c r="G327" s="41"/>
      <c r="H327" s="41"/>
      <c r="I327" s="55"/>
      <c r="J327" s="55"/>
      <c r="K327" s="55"/>
      <c r="L327" s="55"/>
      <c r="M327" s="41"/>
    </row>
    <row r="328" spans="1:13" x14ac:dyDescent="0.35">
      <c r="A328" s="41"/>
      <c r="B328" s="41"/>
      <c r="C328" s="41"/>
      <c r="D328" s="41"/>
      <c r="E328" s="47"/>
      <c r="F328" s="47"/>
      <c r="G328" s="41"/>
      <c r="H328" s="41"/>
      <c r="I328" s="55"/>
      <c r="J328" s="55"/>
      <c r="K328" s="55"/>
      <c r="L328" s="55"/>
      <c r="M328" s="41"/>
    </row>
    <row r="329" spans="1:13" x14ac:dyDescent="0.35">
      <c r="A329" s="41"/>
      <c r="B329" s="41"/>
      <c r="C329" s="41"/>
      <c r="D329" s="41"/>
      <c r="E329" s="47"/>
      <c r="F329" s="47"/>
      <c r="G329" s="41"/>
      <c r="H329" s="41"/>
      <c r="I329" s="55"/>
      <c r="J329" s="55"/>
      <c r="K329" s="55"/>
      <c r="L329" s="55"/>
      <c r="M329" s="41"/>
    </row>
    <row r="330" spans="1:13" x14ac:dyDescent="0.35">
      <c r="A330" s="41"/>
      <c r="B330" s="41"/>
      <c r="C330" s="41"/>
      <c r="D330" s="41"/>
      <c r="E330" s="47"/>
      <c r="F330" s="47"/>
      <c r="G330" s="41"/>
      <c r="H330" s="41"/>
      <c r="I330" s="55"/>
      <c r="J330" s="55"/>
      <c r="K330" s="55"/>
      <c r="L330" s="55"/>
      <c r="M330" s="41"/>
    </row>
    <row r="331" spans="1:13" x14ac:dyDescent="0.35">
      <c r="A331" s="41"/>
      <c r="B331" s="41"/>
      <c r="C331" s="41"/>
      <c r="D331" s="41"/>
      <c r="E331" s="47"/>
      <c r="F331" s="47"/>
      <c r="G331" s="41"/>
      <c r="H331" s="41"/>
      <c r="I331" s="55"/>
      <c r="J331" s="55"/>
      <c r="K331" s="55"/>
      <c r="L331" s="55"/>
      <c r="M331" s="41"/>
    </row>
    <row r="332" spans="1:13" x14ac:dyDescent="0.35">
      <c r="A332" s="41"/>
      <c r="B332" s="41"/>
      <c r="C332" s="41"/>
      <c r="D332" s="41"/>
      <c r="E332" s="47"/>
      <c r="F332" s="47"/>
      <c r="G332" s="41"/>
      <c r="H332" s="41"/>
      <c r="I332" s="55"/>
      <c r="J332" s="55"/>
      <c r="K332" s="55"/>
      <c r="L332" s="55"/>
      <c r="M332" s="41"/>
    </row>
    <row r="333" spans="1:13" x14ac:dyDescent="0.35">
      <c r="A333" s="41"/>
      <c r="B333" s="41"/>
      <c r="C333" s="41"/>
      <c r="D333" s="41"/>
      <c r="E333" s="47"/>
      <c r="F333" s="47"/>
      <c r="G333" s="41"/>
      <c r="H333" s="41"/>
      <c r="I333" s="55"/>
      <c r="J333" s="55"/>
      <c r="K333" s="55"/>
      <c r="L333" s="55"/>
      <c r="M333" s="41"/>
    </row>
    <row r="334" spans="1:13" x14ac:dyDescent="0.35">
      <c r="A334" s="41"/>
      <c r="B334" s="41"/>
      <c r="C334" s="41"/>
      <c r="D334" s="41"/>
      <c r="E334" s="47"/>
      <c r="F334" s="47"/>
      <c r="G334" s="41"/>
      <c r="H334" s="41"/>
      <c r="I334" s="55"/>
      <c r="J334" s="55"/>
      <c r="K334" s="55"/>
      <c r="L334" s="55"/>
      <c r="M334" s="41"/>
    </row>
    <row r="335" spans="1:13" x14ac:dyDescent="0.35">
      <c r="A335" s="41"/>
      <c r="B335" s="41"/>
      <c r="C335" s="41"/>
      <c r="D335" s="41"/>
      <c r="E335" s="47"/>
      <c r="F335" s="47"/>
      <c r="G335" s="41"/>
      <c r="H335" s="41"/>
      <c r="I335" s="55"/>
      <c r="J335" s="55"/>
      <c r="K335" s="55"/>
      <c r="L335" s="55"/>
      <c r="M335" s="41"/>
    </row>
    <row r="336" spans="1:13" x14ac:dyDescent="0.35">
      <c r="A336" s="41"/>
      <c r="B336" s="41"/>
      <c r="C336" s="41"/>
      <c r="D336" s="41"/>
      <c r="E336" s="47"/>
      <c r="F336" s="47"/>
      <c r="G336" s="41"/>
      <c r="H336" s="41"/>
      <c r="I336" s="55"/>
      <c r="J336" s="55"/>
      <c r="K336" s="55"/>
      <c r="L336" s="55"/>
      <c r="M336" s="41"/>
    </row>
    <row r="337" spans="1:13" x14ac:dyDescent="0.35">
      <c r="A337" s="41"/>
      <c r="B337" s="41"/>
      <c r="C337" s="41"/>
      <c r="D337" s="41"/>
      <c r="E337" s="47"/>
      <c r="F337" s="47"/>
      <c r="G337" s="41"/>
      <c r="H337" s="41"/>
      <c r="I337" s="55"/>
      <c r="J337" s="55"/>
      <c r="K337" s="55"/>
      <c r="L337" s="55"/>
      <c r="M337" s="41"/>
    </row>
    <row r="338" spans="1:13" x14ac:dyDescent="0.35">
      <c r="A338" s="41"/>
      <c r="B338" s="41"/>
      <c r="C338" s="41"/>
      <c r="D338" s="41"/>
      <c r="E338" s="47"/>
      <c r="F338" s="47"/>
      <c r="G338" s="41"/>
      <c r="H338" s="41"/>
      <c r="I338" s="55"/>
      <c r="J338" s="55"/>
      <c r="K338" s="55"/>
      <c r="L338" s="55"/>
      <c r="M338" s="41"/>
    </row>
    <row r="339" spans="1:13" x14ac:dyDescent="0.35">
      <c r="A339" s="41"/>
      <c r="B339" s="41"/>
      <c r="C339" s="41"/>
      <c r="D339" s="41"/>
      <c r="E339" s="47"/>
      <c r="F339" s="47"/>
      <c r="G339" s="41"/>
      <c r="H339" s="41"/>
      <c r="I339" s="55"/>
      <c r="J339" s="55"/>
      <c r="K339" s="55"/>
      <c r="L339" s="55"/>
      <c r="M339" s="41"/>
    </row>
    <row r="340" spans="1:13" x14ac:dyDescent="0.35">
      <c r="A340" s="41"/>
      <c r="B340" s="41"/>
      <c r="C340" s="41"/>
      <c r="D340" s="41"/>
      <c r="E340" s="47"/>
      <c r="F340" s="47"/>
      <c r="G340" s="41"/>
      <c r="H340" s="41"/>
      <c r="I340" s="55"/>
      <c r="J340" s="55"/>
      <c r="K340" s="55"/>
      <c r="L340" s="55"/>
      <c r="M340" s="41"/>
    </row>
    <row r="341" spans="1:13" x14ac:dyDescent="0.35">
      <c r="A341" s="41"/>
      <c r="B341" s="41"/>
      <c r="C341" s="41"/>
      <c r="D341" s="41"/>
      <c r="E341" s="47"/>
      <c r="F341" s="47"/>
      <c r="G341" s="41"/>
      <c r="H341" s="41"/>
      <c r="I341" s="55"/>
      <c r="J341" s="55"/>
      <c r="K341" s="55"/>
      <c r="L341" s="55"/>
      <c r="M341" s="41"/>
    </row>
    <row r="342" spans="1:13" x14ac:dyDescent="0.35">
      <c r="A342" s="41"/>
      <c r="B342" s="41"/>
      <c r="C342" s="41"/>
      <c r="D342" s="41"/>
      <c r="E342" s="47"/>
      <c r="F342" s="47"/>
      <c r="G342" s="41"/>
      <c r="H342" s="41"/>
      <c r="I342" s="55"/>
      <c r="J342" s="55"/>
      <c r="K342" s="55"/>
      <c r="L342" s="55"/>
      <c r="M342" s="41"/>
    </row>
    <row r="343" spans="1:13" x14ac:dyDescent="0.35">
      <c r="A343" s="41"/>
      <c r="B343" s="41"/>
      <c r="C343" s="41"/>
      <c r="D343" s="41"/>
      <c r="E343" s="47"/>
      <c r="F343" s="47"/>
      <c r="G343" s="41"/>
      <c r="H343" s="41"/>
      <c r="I343" s="55"/>
      <c r="J343" s="55"/>
      <c r="K343" s="55"/>
      <c r="L343" s="55"/>
      <c r="M343" s="41"/>
    </row>
    <row r="344" spans="1:13" x14ac:dyDescent="0.35">
      <c r="A344" s="41"/>
      <c r="B344" s="41"/>
      <c r="C344" s="41"/>
      <c r="D344" s="41"/>
      <c r="E344" s="47"/>
      <c r="F344" s="47"/>
      <c r="G344" s="41"/>
      <c r="H344" s="41"/>
      <c r="I344" s="55"/>
      <c r="J344" s="55"/>
      <c r="K344" s="55"/>
      <c r="L344" s="55"/>
      <c r="M344" s="41"/>
    </row>
    <row r="345" spans="1:13" x14ac:dyDescent="0.35">
      <c r="A345" s="41"/>
      <c r="B345" s="41"/>
      <c r="C345" s="41"/>
      <c r="D345" s="41"/>
      <c r="E345" s="47"/>
      <c r="F345" s="47"/>
      <c r="G345" s="41"/>
      <c r="H345" s="41"/>
      <c r="I345" s="55"/>
      <c r="J345" s="55"/>
      <c r="K345" s="55"/>
      <c r="L345" s="55"/>
      <c r="M345" s="41"/>
    </row>
    <row r="346" spans="1:13" x14ac:dyDescent="0.35">
      <c r="A346" s="41"/>
      <c r="B346" s="41"/>
      <c r="C346" s="41"/>
      <c r="D346" s="41"/>
      <c r="E346" s="47"/>
      <c r="F346" s="47"/>
      <c r="G346" s="41"/>
      <c r="H346" s="41"/>
      <c r="I346" s="55"/>
      <c r="J346" s="55"/>
      <c r="K346" s="55"/>
      <c r="L346" s="55"/>
      <c r="M346" s="41"/>
    </row>
    <row r="347" spans="1:13" x14ac:dyDescent="0.35">
      <c r="A347" s="41"/>
      <c r="B347" s="41"/>
      <c r="C347" s="41"/>
      <c r="D347" s="41"/>
      <c r="E347" s="47"/>
      <c r="F347" s="47"/>
      <c r="G347" s="41"/>
      <c r="H347" s="41"/>
      <c r="I347" s="55"/>
      <c r="J347" s="55"/>
      <c r="K347" s="55"/>
      <c r="L347" s="55"/>
      <c r="M347" s="41"/>
    </row>
  </sheetData>
  <protectedRanges>
    <protectedRange algorithmName="SHA-512" hashValue="9+ah9tJAD1d4FIK7boMSAp9ZhkqWOsKcliwsS35JSOsk0Aea+c/2yFVjBeVDsv7trYxT+iUP9dPVCIbjcjaMoQ==" saltValue="Z7GArlXd1BdcXotzmJqK/w==" spinCount="100000" sqref="A3:B137" name="Rango1_3"/>
  </protectedRanges>
  <conditionalFormatting sqref="C3:D3 C4:C132">
    <cfRule type="duplicateValues" dxfId="20" priority="3"/>
  </conditionalFormatting>
  <conditionalFormatting sqref="C3:D3 C4:C135">
    <cfRule type="duplicateValues" dxfId="19" priority="4"/>
  </conditionalFormatting>
  <conditionalFormatting sqref="D4:D137">
    <cfRule type="duplicateValues" dxfId="18" priority="1"/>
  </conditionalFormatting>
  <conditionalFormatting sqref="D4:D137">
    <cfRule type="duplicateValues" dxfId="17" priority="2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4" sqref="I24"/>
    </sheetView>
  </sheetViews>
  <sheetFormatPr baseColWidth="10" defaultRowHeight="12.5" x14ac:dyDescent="0.25"/>
  <cols>
    <col min="1" max="1" width="1" style="82" customWidth="1"/>
    <col min="2" max="2" width="7.81640625" style="82" customWidth="1"/>
    <col min="3" max="3" width="17.54296875" style="82" customWidth="1"/>
    <col min="4" max="4" width="11.54296875" style="82" customWidth="1"/>
    <col min="5" max="6" width="11.453125" style="82" customWidth="1"/>
    <col min="7" max="7" width="8.1796875" style="82" customWidth="1"/>
    <col min="8" max="8" width="20.81640625" style="82" customWidth="1"/>
    <col min="9" max="9" width="25.453125" style="82" customWidth="1"/>
    <col min="10" max="10" width="12.453125" style="82" customWidth="1"/>
    <col min="11" max="11" width="1.7265625" style="82" customWidth="1"/>
    <col min="12" max="12" width="8.7265625" style="82" customWidth="1"/>
    <col min="13" max="13" width="16.54296875" style="111" bestFit="1" customWidth="1"/>
    <col min="14" max="14" width="13.81640625" style="82" bestFit="1" customWidth="1"/>
    <col min="15" max="15" width="7.453125" style="82" bestFit="1" customWidth="1"/>
    <col min="16" max="16" width="13.26953125" style="82" bestFit="1" customWidth="1"/>
    <col min="17" max="225" width="10.90625" style="82"/>
    <col min="226" max="226" width="4.453125" style="82" customWidth="1"/>
    <col min="227" max="227" width="10.90625" style="82"/>
    <col min="228" max="228" width="17.54296875" style="82" customWidth="1"/>
    <col min="229" max="229" width="11.54296875" style="82" customWidth="1"/>
    <col min="230" max="233" width="10.90625" style="82"/>
    <col min="234" max="234" width="22.54296875" style="82" customWidth="1"/>
    <col min="235" max="235" width="14" style="82" customWidth="1"/>
    <col min="236" max="236" width="1.7265625" style="82" customWidth="1"/>
    <col min="237" max="481" width="10.90625" style="82"/>
    <col min="482" max="482" width="4.453125" style="82" customWidth="1"/>
    <col min="483" max="483" width="10.90625" style="82"/>
    <col min="484" max="484" width="17.54296875" style="82" customWidth="1"/>
    <col min="485" max="485" width="11.54296875" style="82" customWidth="1"/>
    <col min="486" max="489" width="10.90625" style="82"/>
    <col min="490" max="490" width="22.54296875" style="82" customWidth="1"/>
    <col min="491" max="491" width="14" style="82" customWidth="1"/>
    <col min="492" max="492" width="1.7265625" style="82" customWidth="1"/>
    <col min="493" max="737" width="10.90625" style="82"/>
    <col min="738" max="738" width="4.453125" style="82" customWidth="1"/>
    <col min="739" max="739" width="10.90625" style="82"/>
    <col min="740" max="740" width="17.54296875" style="82" customWidth="1"/>
    <col min="741" max="741" width="11.54296875" style="82" customWidth="1"/>
    <col min="742" max="745" width="10.90625" style="82"/>
    <col min="746" max="746" width="22.54296875" style="82" customWidth="1"/>
    <col min="747" max="747" width="14" style="82" customWidth="1"/>
    <col min="748" max="748" width="1.7265625" style="82" customWidth="1"/>
    <col min="749" max="993" width="10.90625" style="82"/>
    <col min="994" max="994" width="4.453125" style="82" customWidth="1"/>
    <col min="995" max="995" width="10.90625" style="82"/>
    <col min="996" max="996" width="17.54296875" style="82" customWidth="1"/>
    <col min="997" max="997" width="11.54296875" style="82" customWidth="1"/>
    <col min="998" max="1001" width="10.90625" style="82"/>
    <col min="1002" max="1002" width="22.54296875" style="82" customWidth="1"/>
    <col min="1003" max="1003" width="14" style="82" customWidth="1"/>
    <col min="1004" max="1004" width="1.7265625" style="82" customWidth="1"/>
    <col min="1005" max="1249" width="10.90625" style="82"/>
    <col min="1250" max="1250" width="4.453125" style="82" customWidth="1"/>
    <col min="1251" max="1251" width="10.90625" style="82"/>
    <col min="1252" max="1252" width="17.54296875" style="82" customWidth="1"/>
    <col min="1253" max="1253" width="11.54296875" style="82" customWidth="1"/>
    <col min="1254" max="1257" width="10.90625" style="82"/>
    <col min="1258" max="1258" width="22.54296875" style="82" customWidth="1"/>
    <col min="1259" max="1259" width="14" style="82" customWidth="1"/>
    <col min="1260" max="1260" width="1.7265625" style="82" customWidth="1"/>
    <col min="1261" max="1505" width="10.90625" style="82"/>
    <col min="1506" max="1506" width="4.453125" style="82" customWidth="1"/>
    <col min="1507" max="1507" width="10.90625" style="82"/>
    <col min="1508" max="1508" width="17.54296875" style="82" customWidth="1"/>
    <col min="1509" max="1509" width="11.54296875" style="82" customWidth="1"/>
    <col min="1510" max="1513" width="10.90625" style="82"/>
    <col min="1514" max="1514" width="22.54296875" style="82" customWidth="1"/>
    <col min="1515" max="1515" width="14" style="82" customWidth="1"/>
    <col min="1516" max="1516" width="1.7265625" style="82" customWidth="1"/>
    <col min="1517" max="1761" width="10.90625" style="82"/>
    <col min="1762" max="1762" width="4.453125" style="82" customWidth="1"/>
    <col min="1763" max="1763" width="10.90625" style="82"/>
    <col min="1764" max="1764" width="17.54296875" style="82" customWidth="1"/>
    <col min="1765" max="1765" width="11.54296875" style="82" customWidth="1"/>
    <col min="1766" max="1769" width="10.90625" style="82"/>
    <col min="1770" max="1770" width="22.54296875" style="82" customWidth="1"/>
    <col min="1771" max="1771" width="14" style="82" customWidth="1"/>
    <col min="1772" max="1772" width="1.7265625" style="82" customWidth="1"/>
    <col min="1773" max="2017" width="10.90625" style="82"/>
    <col min="2018" max="2018" width="4.453125" style="82" customWidth="1"/>
    <col min="2019" max="2019" width="10.90625" style="82"/>
    <col min="2020" max="2020" width="17.54296875" style="82" customWidth="1"/>
    <col min="2021" max="2021" width="11.54296875" style="82" customWidth="1"/>
    <col min="2022" max="2025" width="10.90625" style="82"/>
    <col min="2026" max="2026" width="22.54296875" style="82" customWidth="1"/>
    <col min="2027" max="2027" width="14" style="82" customWidth="1"/>
    <col min="2028" max="2028" width="1.7265625" style="82" customWidth="1"/>
    <col min="2029" max="2273" width="10.90625" style="82"/>
    <col min="2274" max="2274" width="4.453125" style="82" customWidth="1"/>
    <col min="2275" max="2275" width="10.90625" style="82"/>
    <col min="2276" max="2276" width="17.54296875" style="82" customWidth="1"/>
    <col min="2277" max="2277" width="11.54296875" style="82" customWidth="1"/>
    <col min="2278" max="2281" width="10.90625" style="82"/>
    <col min="2282" max="2282" width="22.54296875" style="82" customWidth="1"/>
    <col min="2283" max="2283" width="14" style="82" customWidth="1"/>
    <col min="2284" max="2284" width="1.7265625" style="82" customWidth="1"/>
    <col min="2285" max="2529" width="10.90625" style="82"/>
    <col min="2530" max="2530" width="4.453125" style="82" customWidth="1"/>
    <col min="2531" max="2531" width="10.90625" style="82"/>
    <col min="2532" max="2532" width="17.54296875" style="82" customWidth="1"/>
    <col min="2533" max="2533" width="11.54296875" style="82" customWidth="1"/>
    <col min="2534" max="2537" width="10.90625" style="82"/>
    <col min="2538" max="2538" width="22.54296875" style="82" customWidth="1"/>
    <col min="2539" max="2539" width="14" style="82" customWidth="1"/>
    <col min="2540" max="2540" width="1.7265625" style="82" customWidth="1"/>
    <col min="2541" max="2785" width="10.90625" style="82"/>
    <col min="2786" max="2786" width="4.453125" style="82" customWidth="1"/>
    <col min="2787" max="2787" width="10.90625" style="82"/>
    <col min="2788" max="2788" width="17.54296875" style="82" customWidth="1"/>
    <col min="2789" max="2789" width="11.54296875" style="82" customWidth="1"/>
    <col min="2790" max="2793" width="10.90625" style="82"/>
    <col min="2794" max="2794" width="22.54296875" style="82" customWidth="1"/>
    <col min="2795" max="2795" width="14" style="82" customWidth="1"/>
    <col min="2796" max="2796" width="1.7265625" style="82" customWidth="1"/>
    <col min="2797" max="3041" width="10.90625" style="82"/>
    <col min="3042" max="3042" width="4.453125" style="82" customWidth="1"/>
    <col min="3043" max="3043" width="10.90625" style="82"/>
    <col min="3044" max="3044" width="17.54296875" style="82" customWidth="1"/>
    <col min="3045" max="3045" width="11.54296875" style="82" customWidth="1"/>
    <col min="3046" max="3049" width="10.90625" style="82"/>
    <col min="3050" max="3050" width="22.54296875" style="82" customWidth="1"/>
    <col min="3051" max="3051" width="14" style="82" customWidth="1"/>
    <col min="3052" max="3052" width="1.7265625" style="82" customWidth="1"/>
    <col min="3053" max="3297" width="10.90625" style="82"/>
    <col min="3298" max="3298" width="4.453125" style="82" customWidth="1"/>
    <col min="3299" max="3299" width="10.90625" style="82"/>
    <col min="3300" max="3300" width="17.54296875" style="82" customWidth="1"/>
    <col min="3301" max="3301" width="11.54296875" style="82" customWidth="1"/>
    <col min="3302" max="3305" width="10.90625" style="82"/>
    <col min="3306" max="3306" width="22.54296875" style="82" customWidth="1"/>
    <col min="3307" max="3307" width="14" style="82" customWidth="1"/>
    <col min="3308" max="3308" width="1.7265625" style="82" customWidth="1"/>
    <col min="3309" max="3553" width="10.90625" style="82"/>
    <col min="3554" max="3554" width="4.453125" style="82" customWidth="1"/>
    <col min="3555" max="3555" width="10.90625" style="82"/>
    <col min="3556" max="3556" width="17.54296875" style="82" customWidth="1"/>
    <col min="3557" max="3557" width="11.54296875" style="82" customWidth="1"/>
    <col min="3558" max="3561" width="10.90625" style="82"/>
    <col min="3562" max="3562" width="22.54296875" style="82" customWidth="1"/>
    <col min="3563" max="3563" width="14" style="82" customWidth="1"/>
    <col min="3564" max="3564" width="1.7265625" style="82" customWidth="1"/>
    <col min="3565" max="3809" width="10.90625" style="82"/>
    <col min="3810" max="3810" width="4.453125" style="82" customWidth="1"/>
    <col min="3811" max="3811" width="10.90625" style="82"/>
    <col min="3812" max="3812" width="17.54296875" style="82" customWidth="1"/>
    <col min="3813" max="3813" width="11.54296875" style="82" customWidth="1"/>
    <col min="3814" max="3817" width="10.90625" style="82"/>
    <col min="3818" max="3818" width="22.54296875" style="82" customWidth="1"/>
    <col min="3819" max="3819" width="14" style="82" customWidth="1"/>
    <col min="3820" max="3820" width="1.7265625" style="82" customWidth="1"/>
    <col min="3821" max="4065" width="10.90625" style="82"/>
    <col min="4066" max="4066" width="4.453125" style="82" customWidth="1"/>
    <col min="4067" max="4067" width="10.90625" style="82"/>
    <col min="4068" max="4068" width="17.54296875" style="82" customWidth="1"/>
    <col min="4069" max="4069" width="11.54296875" style="82" customWidth="1"/>
    <col min="4070" max="4073" width="10.90625" style="82"/>
    <col min="4074" max="4074" width="22.54296875" style="82" customWidth="1"/>
    <col min="4075" max="4075" width="14" style="82" customWidth="1"/>
    <col min="4076" max="4076" width="1.7265625" style="82" customWidth="1"/>
    <col min="4077" max="4321" width="10.90625" style="82"/>
    <col min="4322" max="4322" width="4.453125" style="82" customWidth="1"/>
    <col min="4323" max="4323" width="10.90625" style="82"/>
    <col min="4324" max="4324" width="17.54296875" style="82" customWidth="1"/>
    <col min="4325" max="4325" width="11.54296875" style="82" customWidth="1"/>
    <col min="4326" max="4329" width="10.90625" style="82"/>
    <col min="4330" max="4330" width="22.54296875" style="82" customWidth="1"/>
    <col min="4331" max="4331" width="14" style="82" customWidth="1"/>
    <col min="4332" max="4332" width="1.7265625" style="82" customWidth="1"/>
    <col min="4333" max="4577" width="10.90625" style="82"/>
    <col min="4578" max="4578" width="4.453125" style="82" customWidth="1"/>
    <col min="4579" max="4579" width="10.90625" style="82"/>
    <col min="4580" max="4580" width="17.54296875" style="82" customWidth="1"/>
    <col min="4581" max="4581" width="11.54296875" style="82" customWidth="1"/>
    <col min="4582" max="4585" width="10.90625" style="82"/>
    <col min="4586" max="4586" width="22.54296875" style="82" customWidth="1"/>
    <col min="4587" max="4587" width="14" style="82" customWidth="1"/>
    <col min="4588" max="4588" width="1.7265625" style="82" customWidth="1"/>
    <col min="4589" max="4833" width="10.90625" style="82"/>
    <col min="4834" max="4834" width="4.453125" style="82" customWidth="1"/>
    <col min="4835" max="4835" width="10.90625" style="82"/>
    <col min="4836" max="4836" width="17.54296875" style="82" customWidth="1"/>
    <col min="4837" max="4837" width="11.54296875" style="82" customWidth="1"/>
    <col min="4838" max="4841" width="10.90625" style="82"/>
    <col min="4842" max="4842" width="22.54296875" style="82" customWidth="1"/>
    <col min="4843" max="4843" width="14" style="82" customWidth="1"/>
    <col min="4844" max="4844" width="1.7265625" style="82" customWidth="1"/>
    <col min="4845" max="5089" width="10.90625" style="82"/>
    <col min="5090" max="5090" width="4.453125" style="82" customWidth="1"/>
    <col min="5091" max="5091" width="10.90625" style="82"/>
    <col min="5092" max="5092" width="17.54296875" style="82" customWidth="1"/>
    <col min="5093" max="5093" width="11.54296875" style="82" customWidth="1"/>
    <col min="5094" max="5097" width="10.90625" style="82"/>
    <col min="5098" max="5098" width="22.54296875" style="82" customWidth="1"/>
    <col min="5099" max="5099" width="14" style="82" customWidth="1"/>
    <col min="5100" max="5100" width="1.7265625" style="82" customWidth="1"/>
    <col min="5101" max="5345" width="10.90625" style="82"/>
    <col min="5346" max="5346" width="4.453125" style="82" customWidth="1"/>
    <col min="5347" max="5347" width="10.90625" style="82"/>
    <col min="5348" max="5348" width="17.54296875" style="82" customWidth="1"/>
    <col min="5349" max="5349" width="11.54296875" style="82" customWidth="1"/>
    <col min="5350" max="5353" width="10.90625" style="82"/>
    <col min="5354" max="5354" width="22.54296875" style="82" customWidth="1"/>
    <col min="5355" max="5355" width="14" style="82" customWidth="1"/>
    <col min="5356" max="5356" width="1.7265625" style="82" customWidth="1"/>
    <col min="5357" max="5601" width="10.90625" style="82"/>
    <col min="5602" max="5602" width="4.453125" style="82" customWidth="1"/>
    <col min="5603" max="5603" width="10.90625" style="82"/>
    <col min="5604" max="5604" width="17.54296875" style="82" customWidth="1"/>
    <col min="5605" max="5605" width="11.54296875" style="82" customWidth="1"/>
    <col min="5606" max="5609" width="10.90625" style="82"/>
    <col min="5610" max="5610" width="22.54296875" style="82" customWidth="1"/>
    <col min="5611" max="5611" width="14" style="82" customWidth="1"/>
    <col min="5612" max="5612" width="1.7265625" style="82" customWidth="1"/>
    <col min="5613" max="5857" width="10.90625" style="82"/>
    <col min="5858" max="5858" width="4.453125" style="82" customWidth="1"/>
    <col min="5859" max="5859" width="10.90625" style="82"/>
    <col min="5860" max="5860" width="17.54296875" style="82" customWidth="1"/>
    <col min="5861" max="5861" width="11.54296875" style="82" customWidth="1"/>
    <col min="5862" max="5865" width="10.90625" style="82"/>
    <col min="5866" max="5866" width="22.54296875" style="82" customWidth="1"/>
    <col min="5867" max="5867" width="14" style="82" customWidth="1"/>
    <col min="5868" max="5868" width="1.7265625" style="82" customWidth="1"/>
    <col min="5869" max="6113" width="10.90625" style="82"/>
    <col min="6114" max="6114" width="4.453125" style="82" customWidth="1"/>
    <col min="6115" max="6115" width="10.90625" style="82"/>
    <col min="6116" max="6116" width="17.54296875" style="82" customWidth="1"/>
    <col min="6117" max="6117" width="11.54296875" style="82" customWidth="1"/>
    <col min="6118" max="6121" width="10.90625" style="82"/>
    <col min="6122" max="6122" width="22.54296875" style="82" customWidth="1"/>
    <col min="6123" max="6123" width="14" style="82" customWidth="1"/>
    <col min="6124" max="6124" width="1.7265625" style="82" customWidth="1"/>
    <col min="6125" max="6369" width="10.90625" style="82"/>
    <col min="6370" max="6370" width="4.453125" style="82" customWidth="1"/>
    <col min="6371" max="6371" width="10.90625" style="82"/>
    <col min="6372" max="6372" width="17.54296875" style="82" customWidth="1"/>
    <col min="6373" max="6373" width="11.54296875" style="82" customWidth="1"/>
    <col min="6374" max="6377" width="10.90625" style="82"/>
    <col min="6378" max="6378" width="22.54296875" style="82" customWidth="1"/>
    <col min="6379" max="6379" width="14" style="82" customWidth="1"/>
    <col min="6380" max="6380" width="1.7265625" style="82" customWidth="1"/>
    <col min="6381" max="6625" width="10.90625" style="82"/>
    <col min="6626" max="6626" width="4.453125" style="82" customWidth="1"/>
    <col min="6627" max="6627" width="10.90625" style="82"/>
    <col min="6628" max="6628" width="17.54296875" style="82" customWidth="1"/>
    <col min="6629" max="6629" width="11.54296875" style="82" customWidth="1"/>
    <col min="6630" max="6633" width="10.90625" style="82"/>
    <col min="6634" max="6634" width="22.54296875" style="82" customWidth="1"/>
    <col min="6635" max="6635" width="14" style="82" customWidth="1"/>
    <col min="6636" max="6636" width="1.7265625" style="82" customWidth="1"/>
    <col min="6637" max="6881" width="10.90625" style="82"/>
    <col min="6882" max="6882" width="4.453125" style="82" customWidth="1"/>
    <col min="6883" max="6883" width="10.90625" style="82"/>
    <col min="6884" max="6884" width="17.54296875" style="82" customWidth="1"/>
    <col min="6885" max="6885" width="11.54296875" style="82" customWidth="1"/>
    <col min="6886" max="6889" width="10.90625" style="82"/>
    <col min="6890" max="6890" width="22.54296875" style="82" customWidth="1"/>
    <col min="6891" max="6891" width="14" style="82" customWidth="1"/>
    <col min="6892" max="6892" width="1.7265625" style="82" customWidth="1"/>
    <col min="6893" max="7137" width="10.90625" style="82"/>
    <col min="7138" max="7138" width="4.453125" style="82" customWidth="1"/>
    <col min="7139" max="7139" width="10.90625" style="82"/>
    <col min="7140" max="7140" width="17.54296875" style="82" customWidth="1"/>
    <col min="7141" max="7141" width="11.54296875" style="82" customWidth="1"/>
    <col min="7142" max="7145" width="10.90625" style="82"/>
    <col min="7146" max="7146" width="22.54296875" style="82" customWidth="1"/>
    <col min="7147" max="7147" width="14" style="82" customWidth="1"/>
    <col min="7148" max="7148" width="1.7265625" style="82" customWidth="1"/>
    <col min="7149" max="7393" width="10.90625" style="82"/>
    <col min="7394" max="7394" width="4.453125" style="82" customWidth="1"/>
    <col min="7395" max="7395" width="10.90625" style="82"/>
    <col min="7396" max="7396" width="17.54296875" style="82" customWidth="1"/>
    <col min="7397" max="7397" width="11.54296875" style="82" customWidth="1"/>
    <col min="7398" max="7401" width="10.90625" style="82"/>
    <col min="7402" max="7402" width="22.54296875" style="82" customWidth="1"/>
    <col min="7403" max="7403" width="14" style="82" customWidth="1"/>
    <col min="7404" max="7404" width="1.7265625" style="82" customWidth="1"/>
    <col min="7405" max="7649" width="10.90625" style="82"/>
    <col min="7650" max="7650" width="4.453125" style="82" customWidth="1"/>
    <col min="7651" max="7651" width="10.90625" style="82"/>
    <col min="7652" max="7652" width="17.54296875" style="82" customWidth="1"/>
    <col min="7653" max="7653" width="11.54296875" style="82" customWidth="1"/>
    <col min="7654" max="7657" width="10.90625" style="82"/>
    <col min="7658" max="7658" width="22.54296875" style="82" customWidth="1"/>
    <col min="7659" max="7659" width="14" style="82" customWidth="1"/>
    <col min="7660" max="7660" width="1.7265625" style="82" customWidth="1"/>
    <col min="7661" max="7905" width="10.90625" style="82"/>
    <col min="7906" max="7906" width="4.453125" style="82" customWidth="1"/>
    <col min="7907" max="7907" width="10.90625" style="82"/>
    <col min="7908" max="7908" width="17.54296875" style="82" customWidth="1"/>
    <col min="7909" max="7909" width="11.54296875" style="82" customWidth="1"/>
    <col min="7910" max="7913" width="10.90625" style="82"/>
    <col min="7914" max="7914" width="22.54296875" style="82" customWidth="1"/>
    <col min="7915" max="7915" width="14" style="82" customWidth="1"/>
    <col min="7916" max="7916" width="1.7265625" style="82" customWidth="1"/>
    <col min="7917" max="8161" width="10.90625" style="82"/>
    <col min="8162" max="8162" width="4.453125" style="82" customWidth="1"/>
    <col min="8163" max="8163" width="10.90625" style="82"/>
    <col min="8164" max="8164" width="17.54296875" style="82" customWidth="1"/>
    <col min="8165" max="8165" width="11.54296875" style="82" customWidth="1"/>
    <col min="8166" max="8169" width="10.90625" style="82"/>
    <col min="8170" max="8170" width="22.54296875" style="82" customWidth="1"/>
    <col min="8171" max="8171" width="14" style="82" customWidth="1"/>
    <col min="8172" max="8172" width="1.7265625" style="82" customWidth="1"/>
    <col min="8173" max="8417" width="10.90625" style="82"/>
    <col min="8418" max="8418" width="4.453125" style="82" customWidth="1"/>
    <col min="8419" max="8419" width="10.90625" style="82"/>
    <col min="8420" max="8420" width="17.54296875" style="82" customWidth="1"/>
    <col min="8421" max="8421" width="11.54296875" style="82" customWidth="1"/>
    <col min="8422" max="8425" width="10.90625" style="82"/>
    <col min="8426" max="8426" width="22.54296875" style="82" customWidth="1"/>
    <col min="8427" max="8427" width="14" style="82" customWidth="1"/>
    <col min="8428" max="8428" width="1.7265625" style="82" customWidth="1"/>
    <col min="8429" max="8673" width="10.90625" style="82"/>
    <col min="8674" max="8674" width="4.453125" style="82" customWidth="1"/>
    <col min="8675" max="8675" width="10.90625" style="82"/>
    <col min="8676" max="8676" width="17.54296875" style="82" customWidth="1"/>
    <col min="8677" max="8677" width="11.54296875" style="82" customWidth="1"/>
    <col min="8678" max="8681" width="10.90625" style="82"/>
    <col min="8682" max="8682" width="22.54296875" style="82" customWidth="1"/>
    <col min="8683" max="8683" width="14" style="82" customWidth="1"/>
    <col min="8684" max="8684" width="1.7265625" style="82" customWidth="1"/>
    <col min="8685" max="8929" width="10.90625" style="82"/>
    <col min="8930" max="8930" width="4.453125" style="82" customWidth="1"/>
    <col min="8931" max="8931" width="10.90625" style="82"/>
    <col min="8932" max="8932" width="17.54296875" style="82" customWidth="1"/>
    <col min="8933" max="8933" width="11.54296875" style="82" customWidth="1"/>
    <col min="8934" max="8937" width="10.90625" style="82"/>
    <col min="8938" max="8938" width="22.54296875" style="82" customWidth="1"/>
    <col min="8939" max="8939" width="14" style="82" customWidth="1"/>
    <col min="8940" max="8940" width="1.7265625" style="82" customWidth="1"/>
    <col min="8941" max="9185" width="10.90625" style="82"/>
    <col min="9186" max="9186" width="4.453125" style="82" customWidth="1"/>
    <col min="9187" max="9187" width="10.90625" style="82"/>
    <col min="9188" max="9188" width="17.54296875" style="82" customWidth="1"/>
    <col min="9189" max="9189" width="11.54296875" style="82" customWidth="1"/>
    <col min="9190" max="9193" width="10.90625" style="82"/>
    <col min="9194" max="9194" width="22.54296875" style="82" customWidth="1"/>
    <col min="9195" max="9195" width="14" style="82" customWidth="1"/>
    <col min="9196" max="9196" width="1.7265625" style="82" customWidth="1"/>
    <col min="9197" max="9441" width="10.90625" style="82"/>
    <col min="9442" max="9442" width="4.453125" style="82" customWidth="1"/>
    <col min="9443" max="9443" width="10.90625" style="82"/>
    <col min="9444" max="9444" width="17.54296875" style="82" customWidth="1"/>
    <col min="9445" max="9445" width="11.54296875" style="82" customWidth="1"/>
    <col min="9446" max="9449" width="10.90625" style="82"/>
    <col min="9450" max="9450" width="22.54296875" style="82" customWidth="1"/>
    <col min="9451" max="9451" width="14" style="82" customWidth="1"/>
    <col min="9452" max="9452" width="1.7265625" style="82" customWidth="1"/>
    <col min="9453" max="9697" width="10.90625" style="82"/>
    <col min="9698" max="9698" width="4.453125" style="82" customWidth="1"/>
    <col min="9699" max="9699" width="10.90625" style="82"/>
    <col min="9700" max="9700" width="17.54296875" style="82" customWidth="1"/>
    <col min="9701" max="9701" width="11.54296875" style="82" customWidth="1"/>
    <col min="9702" max="9705" width="10.90625" style="82"/>
    <col min="9706" max="9706" width="22.54296875" style="82" customWidth="1"/>
    <col min="9707" max="9707" width="14" style="82" customWidth="1"/>
    <col min="9708" max="9708" width="1.7265625" style="82" customWidth="1"/>
    <col min="9709" max="9953" width="10.90625" style="82"/>
    <col min="9954" max="9954" width="4.453125" style="82" customWidth="1"/>
    <col min="9955" max="9955" width="10.90625" style="82"/>
    <col min="9956" max="9956" width="17.54296875" style="82" customWidth="1"/>
    <col min="9957" max="9957" width="11.54296875" style="82" customWidth="1"/>
    <col min="9958" max="9961" width="10.90625" style="82"/>
    <col min="9962" max="9962" width="22.54296875" style="82" customWidth="1"/>
    <col min="9963" max="9963" width="14" style="82" customWidth="1"/>
    <col min="9964" max="9964" width="1.7265625" style="82" customWidth="1"/>
    <col min="9965" max="10209" width="10.90625" style="82"/>
    <col min="10210" max="10210" width="4.453125" style="82" customWidth="1"/>
    <col min="10211" max="10211" width="10.90625" style="82"/>
    <col min="10212" max="10212" width="17.54296875" style="82" customWidth="1"/>
    <col min="10213" max="10213" width="11.54296875" style="82" customWidth="1"/>
    <col min="10214" max="10217" width="10.90625" style="82"/>
    <col min="10218" max="10218" width="22.54296875" style="82" customWidth="1"/>
    <col min="10219" max="10219" width="14" style="82" customWidth="1"/>
    <col min="10220" max="10220" width="1.7265625" style="82" customWidth="1"/>
    <col min="10221" max="10465" width="10.90625" style="82"/>
    <col min="10466" max="10466" width="4.453125" style="82" customWidth="1"/>
    <col min="10467" max="10467" width="10.90625" style="82"/>
    <col min="10468" max="10468" width="17.54296875" style="82" customWidth="1"/>
    <col min="10469" max="10469" width="11.54296875" style="82" customWidth="1"/>
    <col min="10470" max="10473" width="10.90625" style="82"/>
    <col min="10474" max="10474" width="22.54296875" style="82" customWidth="1"/>
    <col min="10475" max="10475" width="14" style="82" customWidth="1"/>
    <col min="10476" max="10476" width="1.7265625" style="82" customWidth="1"/>
    <col min="10477" max="10721" width="10.90625" style="82"/>
    <col min="10722" max="10722" width="4.453125" style="82" customWidth="1"/>
    <col min="10723" max="10723" width="10.90625" style="82"/>
    <col min="10724" max="10724" width="17.54296875" style="82" customWidth="1"/>
    <col min="10725" max="10725" width="11.54296875" style="82" customWidth="1"/>
    <col min="10726" max="10729" width="10.90625" style="82"/>
    <col min="10730" max="10730" width="22.54296875" style="82" customWidth="1"/>
    <col min="10731" max="10731" width="14" style="82" customWidth="1"/>
    <col min="10732" max="10732" width="1.7265625" style="82" customWidth="1"/>
    <col min="10733" max="10977" width="10.90625" style="82"/>
    <col min="10978" max="10978" width="4.453125" style="82" customWidth="1"/>
    <col min="10979" max="10979" width="10.90625" style="82"/>
    <col min="10980" max="10980" width="17.54296875" style="82" customWidth="1"/>
    <col min="10981" max="10981" width="11.54296875" style="82" customWidth="1"/>
    <col min="10982" max="10985" width="10.90625" style="82"/>
    <col min="10986" max="10986" width="22.54296875" style="82" customWidth="1"/>
    <col min="10987" max="10987" width="14" style="82" customWidth="1"/>
    <col min="10988" max="10988" width="1.7265625" style="82" customWidth="1"/>
    <col min="10989" max="11233" width="10.90625" style="82"/>
    <col min="11234" max="11234" width="4.453125" style="82" customWidth="1"/>
    <col min="11235" max="11235" width="10.90625" style="82"/>
    <col min="11236" max="11236" width="17.54296875" style="82" customWidth="1"/>
    <col min="11237" max="11237" width="11.54296875" style="82" customWidth="1"/>
    <col min="11238" max="11241" width="10.90625" style="82"/>
    <col min="11242" max="11242" width="22.54296875" style="82" customWidth="1"/>
    <col min="11243" max="11243" width="14" style="82" customWidth="1"/>
    <col min="11244" max="11244" width="1.7265625" style="82" customWidth="1"/>
    <col min="11245" max="11489" width="10.90625" style="82"/>
    <col min="11490" max="11490" width="4.453125" style="82" customWidth="1"/>
    <col min="11491" max="11491" width="10.90625" style="82"/>
    <col min="11492" max="11492" width="17.54296875" style="82" customWidth="1"/>
    <col min="11493" max="11493" width="11.54296875" style="82" customWidth="1"/>
    <col min="11494" max="11497" width="10.90625" style="82"/>
    <col min="11498" max="11498" width="22.54296875" style="82" customWidth="1"/>
    <col min="11499" max="11499" width="14" style="82" customWidth="1"/>
    <col min="11500" max="11500" width="1.7265625" style="82" customWidth="1"/>
    <col min="11501" max="11745" width="10.90625" style="82"/>
    <col min="11746" max="11746" width="4.453125" style="82" customWidth="1"/>
    <col min="11747" max="11747" width="10.90625" style="82"/>
    <col min="11748" max="11748" width="17.54296875" style="82" customWidth="1"/>
    <col min="11749" max="11749" width="11.54296875" style="82" customWidth="1"/>
    <col min="11750" max="11753" width="10.90625" style="82"/>
    <col min="11754" max="11754" width="22.54296875" style="82" customWidth="1"/>
    <col min="11755" max="11755" width="14" style="82" customWidth="1"/>
    <col min="11756" max="11756" width="1.7265625" style="82" customWidth="1"/>
    <col min="11757" max="12001" width="10.90625" style="82"/>
    <col min="12002" max="12002" width="4.453125" style="82" customWidth="1"/>
    <col min="12003" max="12003" width="10.90625" style="82"/>
    <col min="12004" max="12004" width="17.54296875" style="82" customWidth="1"/>
    <col min="12005" max="12005" width="11.54296875" style="82" customWidth="1"/>
    <col min="12006" max="12009" width="10.90625" style="82"/>
    <col min="12010" max="12010" width="22.54296875" style="82" customWidth="1"/>
    <col min="12011" max="12011" width="14" style="82" customWidth="1"/>
    <col min="12012" max="12012" width="1.7265625" style="82" customWidth="1"/>
    <col min="12013" max="12257" width="10.90625" style="82"/>
    <col min="12258" max="12258" width="4.453125" style="82" customWidth="1"/>
    <col min="12259" max="12259" width="10.90625" style="82"/>
    <col min="12260" max="12260" width="17.54296875" style="82" customWidth="1"/>
    <col min="12261" max="12261" width="11.54296875" style="82" customWidth="1"/>
    <col min="12262" max="12265" width="10.90625" style="82"/>
    <col min="12266" max="12266" width="22.54296875" style="82" customWidth="1"/>
    <col min="12267" max="12267" width="14" style="82" customWidth="1"/>
    <col min="12268" max="12268" width="1.7265625" style="82" customWidth="1"/>
    <col min="12269" max="12513" width="10.90625" style="82"/>
    <col min="12514" max="12514" width="4.453125" style="82" customWidth="1"/>
    <col min="12515" max="12515" width="10.90625" style="82"/>
    <col min="12516" max="12516" width="17.54296875" style="82" customWidth="1"/>
    <col min="12517" max="12517" width="11.54296875" style="82" customWidth="1"/>
    <col min="12518" max="12521" width="10.90625" style="82"/>
    <col min="12522" max="12522" width="22.54296875" style="82" customWidth="1"/>
    <col min="12523" max="12523" width="14" style="82" customWidth="1"/>
    <col min="12524" max="12524" width="1.7265625" style="82" customWidth="1"/>
    <col min="12525" max="12769" width="10.90625" style="82"/>
    <col min="12770" max="12770" width="4.453125" style="82" customWidth="1"/>
    <col min="12771" max="12771" width="10.90625" style="82"/>
    <col min="12772" max="12772" width="17.54296875" style="82" customWidth="1"/>
    <col min="12773" max="12773" width="11.54296875" style="82" customWidth="1"/>
    <col min="12774" max="12777" width="10.90625" style="82"/>
    <col min="12778" max="12778" width="22.54296875" style="82" customWidth="1"/>
    <col min="12779" max="12779" width="14" style="82" customWidth="1"/>
    <col min="12780" max="12780" width="1.7265625" style="82" customWidth="1"/>
    <col min="12781" max="13025" width="10.90625" style="82"/>
    <col min="13026" max="13026" width="4.453125" style="82" customWidth="1"/>
    <col min="13027" max="13027" width="10.90625" style="82"/>
    <col min="13028" max="13028" width="17.54296875" style="82" customWidth="1"/>
    <col min="13029" max="13029" width="11.54296875" style="82" customWidth="1"/>
    <col min="13030" max="13033" width="10.90625" style="82"/>
    <col min="13034" max="13034" width="22.54296875" style="82" customWidth="1"/>
    <col min="13035" max="13035" width="14" style="82" customWidth="1"/>
    <col min="13036" max="13036" width="1.7265625" style="82" customWidth="1"/>
    <col min="13037" max="13281" width="10.90625" style="82"/>
    <col min="13282" max="13282" width="4.453125" style="82" customWidth="1"/>
    <col min="13283" max="13283" width="10.90625" style="82"/>
    <col min="13284" max="13284" width="17.54296875" style="82" customWidth="1"/>
    <col min="13285" max="13285" width="11.54296875" style="82" customWidth="1"/>
    <col min="13286" max="13289" width="10.90625" style="82"/>
    <col min="13290" max="13290" width="22.54296875" style="82" customWidth="1"/>
    <col min="13291" max="13291" width="14" style="82" customWidth="1"/>
    <col min="13292" max="13292" width="1.7265625" style="82" customWidth="1"/>
    <col min="13293" max="13537" width="10.90625" style="82"/>
    <col min="13538" max="13538" width="4.453125" style="82" customWidth="1"/>
    <col min="13539" max="13539" width="10.90625" style="82"/>
    <col min="13540" max="13540" width="17.54296875" style="82" customWidth="1"/>
    <col min="13541" max="13541" width="11.54296875" style="82" customWidth="1"/>
    <col min="13542" max="13545" width="10.90625" style="82"/>
    <col min="13546" max="13546" width="22.54296875" style="82" customWidth="1"/>
    <col min="13547" max="13547" width="14" style="82" customWidth="1"/>
    <col min="13548" max="13548" width="1.7265625" style="82" customWidth="1"/>
    <col min="13549" max="13793" width="10.90625" style="82"/>
    <col min="13794" max="13794" width="4.453125" style="82" customWidth="1"/>
    <col min="13795" max="13795" width="10.90625" style="82"/>
    <col min="13796" max="13796" width="17.54296875" style="82" customWidth="1"/>
    <col min="13797" max="13797" width="11.54296875" style="82" customWidth="1"/>
    <col min="13798" max="13801" width="10.90625" style="82"/>
    <col min="13802" max="13802" width="22.54296875" style="82" customWidth="1"/>
    <col min="13803" max="13803" width="14" style="82" customWidth="1"/>
    <col min="13804" max="13804" width="1.7265625" style="82" customWidth="1"/>
    <col min="13805" max="14049" width="10.90625" style="82"/>
    <col min="14050" max="14050" width="4.453125" style="82" customWidth="1"/>
    <col min="14051" max="14051" width="10.90625" style="82"/>
    <col min="14052" max="14052" width="17.54296875" style="82" customWidth="1"/>
    <col min="14053" max="14053" width="11.54296875" style="82" customWidth="1"/>
    <col min="14054" max="14057" width="10.90625" style="82"/>
    <col min="14058" max="14058" width="22.54296875" style="82" customWidth="1"/>
    <col min="14059" max="14059" width="14" style="82" customWidth="1"/>
    <col min="14060" max="14060" width="1.7265625" style="82" customWidth="1"/>
    <col min="14061" max="14305" width="10.90625" style="82"/>
    <col min="14306" max="14306" width="4.453125" style="82" customWidth="1"/>
    <col min="14307" max="14307" width="10.90625" style="82"/>
    <col min="14308" max="14308" width="17.54296875" style="82" customWidth="1"/>
    <col min="14309" max="14309" width="11.54296875" style="82" customWidth="1"/>
    <col min="14310" max="14313" width="10.90625" style="82"/>
    <col min="14314" max="14314" width="22.54296875" style="82" customWidth="1"/>
    <col min="14315" max="14315" width="14" style="82" customWidth="1"/>
    <col min="14316" max="14316" width="1.7265625" style="82" customWidth="1"/>
    <col min="14317" max="14561" width="10.90625" style="82"/>
    <col min="14562" max="14562" width="4.453125" style="82" customWidth="1"/>
    <col min="14563" max="14563" width="10.90625" style="82"/>
    <col min="14564" max="14564" width="17.54296875" style="82" customWidth="1"/>
    <col min="14565" max="14565" width="11.54296875" style="82" customWidth="1"/>
    <col min="14566" max="14569" width="10.90625" style="82"/>
    <col min="14570" max="14570" width="22.54296875" style="82" customWidth="1"/>
    <col min="14571" max="14571" width="14" style="82" customWidth="1"/>
    <col min="14572" max="14572" width="1.7265625" style="82" customWidth="1"/>
    <col min="14573" max="14817" width="10.90625" style="82"/>
    <col min="14818" max="14818" width="4.453125" style="82" customWidth="1"/>
    <col min="14819" max="14819" width="10.90625" style="82"/>
    <col min="14820" max="14820" width="17.54296875" style="82" customWidth="1"/>
    <col min="14821" max="14821" width="11.54296875" style="82" customWidth="1"/>
    <col min="14822" max="14825" width="10.90625" style="82"/>
    <col min="14826" max="14826" width="22.54296875" style="82" customWidth="1"/>
    <col min="14827" max="14827" width="14" style="82" customWidth="1"/>
    <col min="14828" max="14828" width="1.7265625" style="82" customWidth="1"/>
    <col min="14829" max="15073" width="10.90625" style="82"/>
    <col min="15074" max="15074" width="4.453125" style="82" customWidth="1"/>
    <col min="15075" max="15075" width="10.90625" style="82"/>
    <col min="15076" max="15076" width="17.54296875" style="82" customWidth="1"/>
    <col min="15077" max="15077" width="11.54296875" style="82" customWidth="1"/>
    <col min="15078" max="15081" width="10.90625" style="82"/>
    <col min="15082" max="15082" width="22.54296875" style="82" customWidth="1"/>
    <col min="15083" max="15083" width="14" style="82" customWidth="1"/>
    <col min="15084" max="15084" width="1.7265625" style="82" customWidth="1"/>
    <col min="15085" max="15329" width="10.90625" style="82"/>
    <col min="15330" max="15330" width="4.453125" style="82" customWidth="1"/>
    <col min="15331" max="15331" width="10.90625" style="82"/>
    <col min="15332" max="15332" width="17.54296875" style="82" customWidth="1"/>
    <col min="15333" max="15333" width="11.54296875" style="82" customWidth="1"/>
    <col min="15334" max="15337" width="10.90625" style="82"/>
    <col min="15338" max="15338" width="22.54296875" style="82" customWidth="1"/>
    <col min="15339" max="15339" width="14" style="82" customWidth="1"/>
    <col min="15340" max="15340" width="1.7265625" style="82" customWidth="1"/>
    <col min="15341" max="15585" width="10.90625" style="82"/>
    <col min="15586" max="15586" width="4.453125" style="82" customWidth="1"/>
    <col min="15587" max="15587" width="10.90625" style="82"/>
    <col min="15588" max="15588" width="17.54296875" style="82" customWidth="1"/>
    <col min="15589" max="15589" width="11.54296875" style="82" customWidth="1"/>
    <col min="15590" max="15593" width="10.90625" style="82"/>
    <col min="15594" max="15594" width="22.54296875" style="82" customWidth="1"/>
    <col min="15595" max="15595" width="14" style="82" customWidth="1"/>
    <col min="15596" max="15596" width="1.7265625" style="82" customWidth="1"/>
    <col min="15597" max="15841" width="10.90625" style="82"/>
    <col min="15842" max="15842" width="4.453125" style="82" customWidth="1"/>
    <col min="15843" max="15843" width="10.90625" style="82"/>
    <col min="15844" max="15844" width="17.54296875" style="82" customWidth="1"/>
    <col min="15845" max="15845" width="11.54296875" style="82" customWidth="1"/>
    <col min="15846" max="15849" width="10.90625" style="82"/>
    <col min="15850" max="15850" width="22.54296875" style="82" customWidth="1"/>
    <col min="15851" max="15851" width="14" style="82" customWidth="1"/>
    <col min="15852" max="15852" width="1.7265625" style="82" customWidth="1"/>
    <col min="15853" max="16097" width="10.90625" style="82"/>
    <col min="16098" max="16098" width="4.453125" style="82" customWidth="1"/>
    <col min="16099" max="16099" width="10.90625" style="82"/>
    <col min="16100" max="16100" width="17.54296875" style="82" customWidth="1"/>
    <col min="16101" max="16101" width="11.54296875" style="82" customWidth="1"/>
    <col min="16102" max="16105" width="10.90625" style="82"/>
    <col min="16106" max="16106" width="22.54296875" style="82" customWidth="1"/>
    <col min="16107" max="16107" width="14" style="82" customWidth="1"/>
    <col min="16108" max="16108" width="1.7265625" style="82" customWidth="1"/>
    <col min="16109" max="16384" width="10.90625" style="82"/>
  </cols>
  <sheetData>
    <row r="1" spans="2:10" ht="6" customHeight="1" thickBot="1" x14ac:dyDescent="0.3"/>
    <row r="2" spans="2:10" ht="19.5" customHeight="1" x14ac:dyDescent="0.25">
      <c r="B2" s="83"/>
      <c r="C2" s="84"/>
      <c r="D2" s="85" t="s">
        <v>366</v>
      </c>
      <c r="E2" s="86"/>
      <c r="F2" s="86"/>
      <c r="G2" s="86"/>
      <c r="H2" s="86"/>
      <c r="I2" s="87"/>
      <c r="J2" s="88" t="s">
        <v>367</v>
      </c>
    </row>
    <row r="3" spans="2:10" ht="4.5" customHeight="1" thickBot="1" x14ac:dyDescent="0.3">
      <c r="B3" s="89"/>
      <c r="C3" s="90"/>
      <c r="D3" s="91"/>
      <c r="E3" s="92"/>
      <c r="F3" s="92"/>
      <c r="G3" s="92"/>
      <c r="H3" s="92"/>
      <c r="I3" s="93"/>
      <c r="J3" s="94"/>
    </row>
    <row r="4" spans="2:10" ht="13" x14ac:dyDescent="0.25">
      <c r="B4" s="89"/>
      <c r="C4" s="90"/>
      <c r="D4" s="85" t="s">
        <v>368</v>
      </c>
      <c r="E4" s="86"/>
      <c r="F4" s="86"/>
      <c r="G4" s="86"/>
      <c r="H4" s="86"/>
      <c r="I4" s="87"/>
      <c r="J4" s="88" t="s">
        <v>369</v>
      </c>
    </row>
    <row r="5" spans="2:10" ht="5.25" customHeight="1" x14ac:dyDescent="0.25">
      <c r="B5" s="89"/>
      <c r="C5" s="90"/>
      <c r="D5" s="95"/>
      <c r="E5" s="96"/>
      <c r="F5" s="96"/>
      <c r="G5" s="96"/>
      <c r="H5" s="96"/>
      <c r="I5" s="97"/>
      <c r="J5" s="98"/>
    </row>
    <row r="6" spans="2:10" ht="4.5" customHeight="1" thickBot="1" x14ac:dyDescent="0.3">
      <c r="B6" s="99"/>
      <c r="C6" s="100"/>
      <c r="D6" s="91"/>
      <c r="E6" s="92"/>
      <c r="F6" s="92"/>
      <c r="G6" s="92"/>
      <c r="H6" s="92"/>
      <c r="I6" s="93"/>
      <c r="J6" s="94"/>
    </row>
    <row r="7" spans="2:10" ht="6" customHeight="1" x14ac:dyDescent="0.25">
      <c r="B7" s="101"/>
      <c r="J7" s="102"/>
    </row>
    <row r="8" spans="2:10" ht="9" customHeight="1" x14ac:dyDescent="0.25">
      <c r="B8" s="101"/>
      <c r="J8" s="102"/>
    </row>
    <row r="9" spans="2:10" ht="13" x14ac:dyDescent="0.3">
      <c r="B9" s="101"/>
      <c r="C9" s="103" t="s">
        <v>392</v>
      </c>
      <c r="E9" s="104"/>
      <c r="H9" s="105"/>
      <c r="J9" s="102"/>
    </row>
    <row r="10" spans="2:10" ht="8.25" customHeight="1" x14ac:dyDescent="0.25">
      <c r="B10" s="101"/>
      <c r="J10" s="102"/>
    </row>
    <row r="11" spans="2:10" ht="13" x14ac:dyDescent="0.3">
      <c r="B11" s="101"/>
      <c r="C11" s="103" t="s">
        <v>370</v>
      </c>
      <c r="J11" s="102"/>
    </row>
    <row r="12" spans="2:10" ht="13" x14ac:dyDescent="0.3">
      <c r="B12" s="101"/>
      <c r="C12" s="103" t="s">
        <v>371</v>
      </c>
      <c r="J12" s="102"/>
    </row>
    <row r="13" spans="2:10" x14ac:dyDescent="0.25">
      <c r="B13" s="101"/>
      <c r="J13" s="102"/>
    </row>
    <row r="14" spans="2:10" x14ac:dyDescent="0.25">
      <c r="B14" s="101"/>
      <c r="C14" s="82" t="s">
        <v>408</v>
      </c>
      <c r="G14" s="106"/>
      <c r="H14" s="106"/>
      <c r="I14" s="106"/>
      <c r="J14" s="102"/>
    </row>
    <row r="15" spans="2:10" ht="9" customHeight="1" x14ac:dyDescent="0.25">
      <c r="B15" s="101"/>
      <c r="C15" s="107"/>
      <c r="G15" s="106"/>
      <c r="H15" s="106"/>
      <c r="I15" s="106"/>
      <c r="J15" s="102"/>
    </row>
    <row r="16" spans="2:10" ht="13" x14ac:dyDescent="0.3">
      <c r="B16" s="101"/>
      <c r="C16" s="82" t="s">
        <v>407</v>
      </c>
      <c r="D16" s="104"/>
      <c r="G16" s="106"/>
      <c r="H16" s="108" t="s">
        <v>372</v>
      </c>
      <c r="I16" s="108" t="s">
        <v>373</v>
      </c>
      <c r="J16" s="102"/>
    </row>
    <row r="17" spans="2:14" ht="13" x14ac:dyDescent="0.3">
      <c r="B17" s="101"/>
      <c r="C17" s="103" t="s">
        <v>374</v>
      </c>
      <c r="D17" s="103"/>
      <c r="E17" s="103"/>
      <c r="F17" s="103"/>
      <c r="G17" s="106"/>
      <c r="H17" s="109">
        <v>135</v>
      </c>
      <c r="I17" s="110">
        <v>6442519</v>
      </c>
      <c r="J17" s="102"/>
    </row>
    <row r="18" spans="2:14" x14ac:dyDescent="0.25">
      <c r="B18" s="101"/>
      <c r="C18" s="82" t="s">
        <v>375</v>
      </c>
      <c r="G18" s="106"/>
      <c r="H18" s="112">
        <v>115</v>
      </c>
      <c r="I18" s="113">
        <v>1183460</v>
      </c>
      <c r="J18" s="102"/>
    </row>
    <row r="19" spans="2:14" x14ac:dyDescent="0.25">
      <c r="B19" s="101"/>
      <c r="C19" s="82" t="s">
        <v>376</v>
      </c>
      <c r="G19" s="106"/>
      <c r="H19" s="112">
        <v>0</v>
      </c>
      <c r="I19" s="113">
        <v>0</v>
      </c>
      <c r="J19" s="102"/>
    </row>
    <row r="20" spans="2:14" x14ac:dyDescent="0.25">
      <c r="B20" s="101"/>
      <c r="C20" s="82" t="s">
        <v>377</v>
      </c>
      <c r="H20" s="114">
        <v>6</v>
      </c>
      <c r="I20" s="115">
        <v>3813669</v>
      </c>
      <c r="J20" s="102"/>
    </row>
    <row r="21" spans="2:14" x14ac:dyDescent="0.25">
      <c r="B21" s="101"/>
      <c r="C21" s="82" t="s">
        <v>378</v>
      </c>
      <c r="H21" s="114">
        <v>5</v>
      </c>
      <c r="I21" s="115">
        <v>251929</v>
      </c>
      <c r="J21" s="102"/>
      <c r="N21" s="116"/>
    </row>
    <row r="22" spans="2:14" ht="13" thickBot="1" x14ac:dyDescent="0.3">
      <c r="B22" s="101"/>
      <c r="C22" s="82" t="s">
        <v>379</v>
      </c>
      <c r="H22" s="117">
        <v>0</v>
      </c>
      <c r="I22" s="118">
        <v>0</v>
      </c>
      <c r="J22" s="102"/>
    </row>
    <row r="23" spans="2:14" ht="13" x14ac:dyDescent="0.3">
      <c r="B23" s="101"/>
      <c r="C23" s="103" t="s">
        <v>380</v>
      </c>
      <c r="D23" s="103"/>
      <c r="E23" s="103"/>
      <c r="F23" s="103"/>
      <c r="H23" s="119">
        <f>H18+H19+H20+H21+H22</f>
        <v>126</v>
      </c>
      <c r="I23" s="120">
        <f>I18+I19+I20+I21+I22</f>
        <v>5249058</v>
      </c>
      <c r="J23" s="102"/>
    </row>
    <row r="24" spans="2:14" x14ac:dyDescent="0.25">
      <c r="B24" s="101"/>
      <c r="C24" s="82" t="s">
        <v>381</v>
      </c>
      <c r="H24" s="114">
        <v>9</v>
      </c>
      <c r="I24" s="115">
        <v>1193461</v>
      </c>
      <c r="J24" s="102"/>
    </row>
    <row r="25" spans="2:14" ht="13" thickBot="1" x14ac:dyDescent="0.3">
      <c r="B25" s="101"/>
      <c r="C25" s="82" t="s">
        <v>343</v>
      </c>
      <c r="H25" s="117">
        <v>0</v>
      </c>
      <c r="I25" s="118">
        <v>0</v>
      </c>
      <c r="J25" s="102"/>
    </row>
    <row r="26" spans="2:14" ht="13" x14ac:dyDescent="0.3">
      <c r="B26" s="101"/>
      <c r="C26" s="103" t="s">
        <v>382</v>
      </c>
      <c r="D26" s="103"/>
      <c r="E26" s="103"/>
      <c r="F26" s="103"/>
      <c r="H26" s="119">
        <f>H24+H25</f>
        <v>9</v>
      </c>
      <c r="I26" s="120">
        <f>I24+I25</f>
        <v>1193461</v>
      </c>
      <c r="J26" s="102"/>
    </row>
    <row r="27" spans="2:14" ht="13.5" thickBot="1" x14ac:dyDescent="0.35">
      <c r="B27" s="101"/>
      <c r="C27" s="106" t="s">
        <v>383</v>
      </c>
      <c r="D27" s="121"/>
      <c r="E27" s="121"/>
      <c r="F27" s="121"/>
      <c r="G27" s="106"/>
      <c r="H27" s="122">
        <v>0</v>
      </c>
      <c r="I27" s="123">
        <v>0</v>
      </c>
      <c r="J27" s="124"/>
    </row>
    <row r="28" spans="2:14" ht="13" x14ac:dyDescent="0.3">
      <c r="B28" s="101"/>
      <c r="C28" s="121" t="s">
        <v>384</v>
      </c>
      <c r="D28" s="121"/>
      <c r="E28" s="121"/>
      <c r="F28" s="121"/>
      <c r="G28" s="106"/>
      <c r="H28" s="125">
        <f>H27</f>
        <v>0</v>
      </c>
      <c r="I28" s="113">
        <f>I27</f>
        <v>0</v>
      </c>
      <c r="J28" s="124"/>
    </row>
    <row r="29" spans="2:14" ht="13" x14ac:dyDescent="0.3">
      <c r="B29" s="101"/>
      <c r="C29" s="121"/>
      <c r="D29" s="121"/>
      <c r="E29" s="121"/>
      <c r="F29" s="121"/>
      <c r="G29" s="106"/>
      <c r="H29" s="112"/>
      <c r="I29" s="110"/>
      <c r="J29" s="124"/>
    </row>
    <row r="30" spans="2:14" ht="13.5" thickBot="1" x14ac:dyDescent="0.35">
      <c r="B30" s="101"/>
      <c r="C30" s="121" t="s">
        <v>385</v>
      </c>
      <c r="D30" s="121"/>
      <c r="E30" s="106"/>
      <c r="F30" s="106"/>
      <c r="G30" s="106"/>
      <c r="H30" s="126"/>
      <c r="I30" s="127"/>
      <c r="J30" s="124"/>
    </row>
    <row r="31" spans="2:14" ht="13.5" thickTop="1" x14ac:dyDescent="0.3">
      <c r="B31" s="101"/>
      <c r="C31" s="121"/>
      <c r="D31" s="121"/>
      <c r="E31" s="106"/>
      <c r="F31" s="106"/>
      <c r="G31" s="106"/>
      <c r="H31" s="113">
        <f>H23+H26+H28</f>
        <v>135</v>
      </c>
      <c r="I31" s="113">
        <f>I23+I26+I28</f>
        <v>6442519</v>
      </c>
      <c r="J31" s="124"/>
    </row>
    <row r="32" spans="2:14" ht="9.75" customHeight="1" x14ac:dyDescent="0.25">
      <c r="B32" s="101"/>
      <c r="C32" s="106"/>
      <c r="D32" s="106"/>
      <c r="E32" s="106"/>
      <c r="F32" s="106"/>
      <c r="G32" s="128"/>
      <c r="H32" s="129"/>
      <c r="I32" s="130"/>
      <c r="J32" s="124"/>
    </row>
    <row r="33" spans="2:10" ht="9.75" customHeight="1" x14ac:dyDescent="0.25">
      <c r="B33" s="101"/>
      <c r="C33" s="106"/>
      <c r="D33" s="106"/>
      <c r="E33" s="106"/>
      <c r="F33" s="106"/>
      <c r="G33" s="128"/>
      <c r="H33" s="129"/>
      <c r="I33" s="130"/>
      <c r="J33" s="124"/>
    </row>
    <row r="34" spans="2:10" ht="9.75" customHeight="1" x14ac:dyDescent="0.25">
      <c r="B34" s="101"/>
      <c r="C34" s="106"/>
      <c r="D34" s="106"/>
      <c r="E34" s="106"/>
      <c r="F34" s="106"/>
      <c r="G34" s="128"/>
      <c r="H34" s="129"/>
      <c r="I34" s="130"/>
      <c r="J34" s="124"/>
    </row>
    <row r="35" spans="2:10" ht="9.75" customHeight="1" x14ac:dyDescent="0.25">
      <c r="B35" s="101"/>
      <c r="C35" s="106"/>
      <c r="D35" s="106"/>
      <c r="E35" s="106"/>
      <c r="F35" s="106"/>
      <c r="G35" s="128"/>
      <c r="H35" s="129"/>
      <c r="I35" s="130"/>
      <c r="J35" s="124"/>
    </row>
    <row r="36" spans="2:10" ht="9.75" customHeight="1" x14ac:dyDescent="0.25">
      <c r="B36" s="101"/>
      <c r="C36" s="106"/>
      <c r="D36" s="106"/>
      <c r="E36" s="106"/>
      <c r="F36" s="106"/>
      <c r="G36" s="128"/>
      <c r="H36" s="129"/>
      <c r="I36" s="130"/>
      <c r="J36" s="124"/>
    </row>
    <row r="37" spans="2:10" ht="13.5" thickBot="1" x14ac:dyDescent="0.35">
      <c r="B37" s="101"/>
      <c r="C37" s="131"/>
      <c r="D37" s="132"/>
      <c r="E37" s="106"/>
      <c r="F37" s="106"/>
      <c r="G37" s="106"/>
      <c r="H37" s="133"/>
      <c r="I37" s="134"/>
      <c r="J37" s="124"/>
    </row>
    <row r="38" spans="2:10" ht="13" x14ac:dyDescent="0.3">
      <c r="B38" s="101"/>
      <c r="C38" s="121" t="s">
        <v>386</v>
      </c>
      <c r="D38" s="128"/>
      <c r="E38" s="106"/>
      <c r="F38" s="106"/>
      <c r="G38" s="106"/>
      <c r="H38" s="135" t="s">
        <v>387</v>
      </c>
      <c r="I38" s="128"/>
      <c r="J38" s="124"/>
    </row>
    <row r="39" spans="2:10" ht="13" x14ac:dyDescent="0.3">
      <c r="B39" s="101"/>
      <c r="C39" s="121" t="s">
        <v>388</v>
      </c>
      <c r="D39" s="106"/>
      <c r="E39" s="106"/>
      <c r="F39" s="106"/>
      <c r="G39" s="106"/>
      <c r="H39" s="121" t="s">
        <v>389</v>
      </c>
      <c r="I39" s="128"/>
      <c r="J39" s="124"/>
    </row>
    <row r="40" spans="2:10" ht="13" x14ac:dyDescent="0.3">
      <c r="B40" s="101"/>
      <c r="C40" s="106"/>
      <c r="D40" s="106"/>
      <c r="E40" s="106"/>
      <c r="F40" s="106"/>
      <c r="G40" s="106"/>
      <c r="H40" s="121" t="s">
        <v>390</v>
      </c>
      <c r="I40" s="128"/>
      <c r="J40" s="124"/>
    </row>
    <row r="41" spans="2:10" ht="13" x14ac:dyDescent="0.3">
      <c r="B41" s="101"/>
      <c r="C41" s="106"/>
      <c r="D41" s="106"/>
      <c r="E41" s="106"/>
      <c r="F41" s="106"/>
      <c r="G41" s="121"/>
      <c r="H41" s="128"/>
      <c r="I41" s="128"/>
      <c r="J41" s="124"/>
    </row>
    <row r="42" spans="2:10" x14ac:dyDescent="0.25">
      <c r="B42" s="101"/>
      <c r="C42" s="136" t="s">
        <v>391</v>
      </c>
      <c r="D42" s="136"/>
      <c r="E42" s="136"/>
      <c r="F42" s="136"/>
      <c r="G42" s="136"/>
      <c r="H42" s="136"/>
      <c r="I42" s="136"/>
      <c r="J42" s="124"/>
    </row>
    <row r="43" spans="2:10" x14ac:dyDescent="0.25">
      <c r="B43" s="101"/>
      <c r="C43" s="136"/>
      <c r="D43" s="136"/>
      <c r="E43" s="136"/>
      <c r="F43" s="136"/>
      <c r="G43" s="136"/>
      <c r="H43" s="136"/>
      <c r="I43" s="136"/>
      <c r="J43" s="124"/>
    </row>
    <row r="44" spans="2:10" ht="7.5" customHeight="1" thickBot="1" x14ac:dyDescent="0.3">
      <c r="B44" s="137"/>
      <c r="C44" s="138"/>
      <c r="D44" s="138"/>
      <c r="E44" s="138"/>
      <c r="F44" s="138"/>
      <c r="G44" s="139"/>
      <c r="H44" s="139"/>
      <c r="I44" s="139"/>
      <c r="J44" s="14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6" sqref="F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41"/>
      <c r="B1" s="142"/>
      <c r="C1" s="143" t="s">
        <v>393</v>
      </c>
      <c r="D1" s="144"/>
      <c r="E1" s="144"/>
      <c r="F1" s="144"/>
      <c r="G1" s="144"/>
      <c r="H1" s="145"/>
      <c r="I1" s="146" t="s">
        <v>367</v>
      </c>
    </row>
    <row r="2" spans="1:9" ht="53.5" customHeight="1" thickBot="1" x14ac:dyDescent="0.4">
      <c r="A2" s="147"/>
      <c r="B2" s="148"/>
      <c r="C2" s="149" t="s">
        <v>394</v>
      </c>
      <c r="D2" s="150"/>
      <c r="E2" s="150"/>
      <c r="F2" s="150"/>
      <c r="G2" s="150"/>
      <c r="H2" s="151"/>
      <c r="I2" s="152" t="s">
        <v>395</v>
      </c>
    </row>
    <row r="3" spans="1:9" x14ac:dyDescent="0.35">
      <c r="A3" s="153"/>
      <c r="B3" s="106"/>
      <c r="C3" s="106"/>
      <c r="D3" s="106"/>
      <c r="E3" s="106"/>
      <c r="F3" s="106"/>
      <c r="G3" s="106"/>
      <c r="H3" s="106"/>
      <c r="I3" s="124"/>
    </row>
    <row r="4" spans="1:9" x14ac:dyDescent="0.35">
      <c r="A4" s="153"/>
      <c r="B4" s="106"/>
      <c r="C4" s="106"/>
      <c r="D4" s="106"/>
      <c r="E4" s="106"/>
      <c r="F4" s="106"/>
      <c r="G4" s="106"/>
      <c r="H4" s="106"/>
      <c r="I4" s="124"/>
    </row>
    <row r="5" spans="1:9" x14ac:dyDescent="0.35">
      <c r="A5" s="153"/>
      <c r="B5" s="103" t="s">
        <v>392</v>
      </c>
      <c r="C5" s="154"/>
      <c r="D5" s="155"/>
      <c r="E5" s="106"/>
      <c r="F5" s="106"/>
      <c r="G5" s="106"/>
      <c r="H5" s="106"/>
      <c r="I5" s="124"/>
    </row>
    <row r="6" spans="1:9" x14ac:dyDescent="0.35">
      <c r="A6" s="153"/>
      <c r="B6" s="82"/>
      <c r="C6" s="106"/>
      <c r="D6" s="106"/>
      <c r="E6" s="106"/>
      <c r="F6" s="106"/>
      <c r="G6" s="106"/>
      <c r="H6" s="106"/>
      <c r="I6" s="124"/>
    </row>
    <row r="7" spans="1:9" x14ac:dyDescent="0.35">
      <c r="A7" s="153"/>
      <c r="B7" s="103" t="s">
        <v>370</v>
      </c>
      <c r="C7" s="106"/>
      <c r="D7" s="106"/>
      <c r="E7" s="106"/>
      <c r="F7" s="106"/>
      <c r="G7" s="106"/>
      <c r="H7" s="106"/>
      <c r="I7" s="124"/>
    </row>
    <row r="8" spans="1:9" x14ac:dyDescent="0.35">
      <c r="A8" s="153"/>
      <c r="B8" s="103" t="s">
        <v>371</v>
      </c>
      <c r="C8" s="106"/>
      <c r="D8" s="106"/>
      <c r="E8" s="106"/>
      <c r="F8" s="106"/>
      <c r="G8" s="106"/>
      <c r="H8" s="106"/>
      <c r="I8" s="124"/>
    </row>
    <row r="9" spans="1:9" x14ac:dyDescent="0.35">
      <c r="A9" s="153"/>
      <c r="B9" s="106"/>
      <c r="C9" s="106"/>
      <c r="D9" s="106"/>
      <c r="E9" s="106"/>
      <c r="F9" s="106"/>
      <c r="G9" s="106"/>
      <c r="H9" s="106"/>
      <c r="I9" s="124"/>
    </row>
    <row r="10" spans="1:9" x14ac:dyDescent="0.35">
      <c r="A10" s="153"/>
      <c r="B10" s="106" t="s">
        <v>396</v>
      </c>
      <c r="C10" s="106"/>
      <c r="D10" s="106"/>
      <c r="E10" s="106"/>
      <c r="F10" s="106"/>
      <c r="G10" s="106"/>
      <c r="H10" s="106"/>
      <c r="I10" s="124"/>
    </row>
    <row r="11" spans="1:9" x14ac:dyDescent="0.35">
      <c r="A11" s="153"/>
      <c r="B11" s="156"/>
      <c r="C11" s="106"/>
      <c r="D11" s="106"/>
      <c r="E11" s="106"/>
      <c r="F11" s="106"/>
      <c r="G11" s="106"/>
      <c r="H11" s="106"/>
      <c r="I11" s="124"/>
    </row>
    <row r="12" spans="1:9" x14ac:dyDescent="0.35">
      <c r="A12" s="153"/>
      <c r="B12" s="82" t="s">
        <v>407</v>
      </c>
      <c r="C12" s="155"/>
      <c r="D12" s="106"/>
      <c r="E12" s="106"/>
      <c r="F12" s="106"/>
      <c r="G12" s="108" t="s">
        <v>397</v>
      </c>
      <c r="H12" s="108" t="s">
        <v>398</v>
      </c>
      <c r="I12" s="124"/>
    </row>
    <row r="13" spans="1:9" x14ac:dyDescent="0.35">
      <c r="A13" s="153"/>
      <c r="B13" s="121" t="s">
        <v>374</v>
      </c>
      <c r="C13" s="121"/>
      <c r="D13" s="121"/>
      <c r="E13" s="121"/>
      <c r="F13" s="106"/>
      <c r="G13" s="157">
        <f>G19</f>
        <v>126</v>
      </c>
      <c r="H13" s="158">
        <f>H19</f>
        <v>5249058</v>
      </c>
      <c r="I13" s="124"/>
    </row>
    <row r="14" spans="1:9" x14ac:dyDescent="0.35">
      <c r="A14" s="153"/>
      <c r="B14" s="106" t="s">
        <v>375</v>
      </c>
      <c r="C14" s="106"/>
      <c r="D14" s="106"/>
      <c r="E14" s="106"/>
      <c r="F14" s="106"/>
      <c r="G14" s="159">
        <v>115</v>
      </c>
      <c r="H14" s="160">
        <v>1183460</v>
      </c>
      <c r="I14" s="124"/>
    </row>
    <row r="15" spans="1:9" x14ac:dyDescent="0.35">
      <c r="A15" s="153"/>
      <c r="B15" s="106" t="s">
        <v>376</v>
      </c>
      <c r="C15" s="106"/>
      <c r="D15" s="106"/>
      <c r="E15" s="106"/>
      <c r="F15" s="106"/>
      <c r="G15" s="159">
        <v>0</v>
      </c>
      <c r="H15" s="160">
        <v>0</v>
      </c>
      <c r="I15" s="124"/>
    </row>
    <row r="16" spans="1:9" x14ac:dyDescent="0.35">
      <c r="A16" s="153"/>
      <c r="B16" s="106" t="s">
        <v>377</v>
      </c>
      <c r="C16" s="106"/>
      <c r="D16" s="106"/>
      <c r="E16" s="106"/>
      <c r="F16" s="106"/>
      <c r="G16" s="159">
        <v>6</v>
      </c>
      <c r="H16" s="160">
        <v>3813669</v>
      </c>
      <c r="I16" s="124"/>
    </row>
    <row r="17" spans="1:9" x14ac:dyDescent="0.35">
      <c r="A17" s="153"/>
      <c r="B17" s="106" t="s">
        <v>378</v>
      </c>
      <c r="C17" s="106"/>
      <c r="D17" s="106"/>
      <c r="E17" s="106"/>
      <c r="F17" s="106"/>
      <c r="G17" s="159">
        <v>5</v>
      </c>
      <c r="H17" s="160">
        <v>251929</v>
      </c>
      <c r="I17" s="124"/>
    </row>
    <row r="18" spans="1:9" x14ac:dyDescent="0.35">
      <c r="A18" s="153"/>
      <c r="B18" s="106" t="s">
        <v>399</v>
      </c>
      <c r="C18" s="106"/>
      <c r="D18" s="106"/>
      <c r="E18" s="106"/>
      <c r="F18" s="106"/>
      <c r="G18" s="161">
        <v>0</v>
      </c>
      <c r="H18" s="162">
        <v>0</v>
      </c>
      <c r="I18" s="124"/>
    </row>
    <row r="19" spans="1:9" x14ac:dyDescent="0.35">
      <c r="A19" s="153"/>
      <c r="B19" s="121" t="s">
        <v>400</v>
      </c>
      <c r="C19" s="121"/>
      <c r="D19" s="121"/>
      <c r="E19" s="121"/>
      <c r="F19" s="106"/>
      <c r="G19" s="159">
        <f>SUM(G14:G18)</f>
        <v>126</v>
      </c>
      <c r="H19" s="158">
        <f>(H14+H15+H16+H17+H18)</f>
        <v>5249058</v>
      </c>
      <c r="I19" s="124"/>
    </row>
    <row r="20" spans="1:9" ht="15" thickBot="1" x14ac:dyDescent="0.4">
      <c r="A20" s="153"/>
      <c r="B20" s="121"/>
      <c r="C20" s="121"/>
      <c r="D20" s="106"/>
      <c r="E20" s="106"/>
      <c r="F20" s="106"/>
      <c r="G20" s="163"/>
      <c r="H20" s="164"/>
      <c r="I20" s="124"/>
    </row>
    <row r="21" spans="1:9" ht="15" thickTop="1" x14ac:dyDescent="0.35">
      <c r="A21" s="153"/>
      <c r="B21" s="121"/>
      <c r="C21" s="121"/>
      <c r="D21" s="106"/>
      <c r="E21" s="106"/>
      <c r="F21" s="106"/>
      <c r="G21" s="128"/>
      <c r="H21" s="165"/>
      <c r="I21" s="124"/>
    </row>
    <row r="22" spans="1:9" x14ac:dyDescent="0.35">
      <c r="A22" s="153"/>
      <c r="B22" s="106"/>
      <c r="C22" s="106"/>
      <c r="D22" s="106"/>
      <c r="E22" s="106"/>
      <c r="F22" s="128"/>
      <c r="G22" s="128"/>
      <c r="H22" s="128"/>
      <c r="I22" s="124"/>
    </row>
    <row r="23" spans="1:9" ht="15" thickBot="1" x14ac:dyDescent="0.4">
      <c r="A23" s="153"/>
      <c r="B23" s="132"/>
      <c r="C23" s="132"/>
      <c r="D23" s="106"/>
      <c r="E23" s="106"/>
      <c r="F23" s="132"/>
      <c r="G23" s="132"/>
      <c r="H23" s="128"/>
      <c r="I23" s="124"/>
    </row>
    <row r="24" spans="1:9" x14ac:dyDescent="0.35">
      <c r="A24" s="153"/>
      <c r="B24" s="128" t="s">
        <v>401</v>
      </c>
      <c r="C24" s="128"/>
      <c r="D24" s="106"/>
      <c r="E24" s="106"/>
      <c r="F24" s="128"/>
      <c r="G24" s="128"/>
      <c r="H24" s="128"/>
      <c r="I24" s="124"/>
    </row>
    <row r="25" spans="1:9" x14ac:dyDescent="0.35">
      <c r="A25" s="153"/>
      <c r="B25" s="128" t="s">
        <v>402</v>
      </c>
      <c r="C25" s="128"/>
      <c r="D25" s="106"/>
      <c r="E25" s="106"/>
      <c r="F25" s="128" t="s">
        <v>403</v>
      </c>
      <c r="G25" s="128"/>
      <c r="H25" s="128"/>
      <c r="I25" s="124"/>
    </row>
    <row r="26" spans="1:9" x14ac:dyDescent="0.35">
      <c r="A26" s="153"/>
      <c r="B26" s="128" t="s">
        <v>404</v>
      </c>
      <c r="C26" s="128"/>
      <c r="D26" s="106"/>
      <c r="E26" s="106"/>
      <c r="F26" s="128" t="s">
        <v>405</v>
      </c>
      <c r="G26" s="128"/>
      <c r="H26" s="128"/>
      <c r="I26" s="124"/>
    </row>
    <row r="27" spans="1:9" x14ac:dyDescent="0.35">
      <c r="A27" s="153"/>
      <c r="B27" s="128"/>
      <c r="C27" s="128"/>
      <c r="D27" s="106"/>
      <c r="E27" s="106"/>
      <c r="F27" s="128"/>
      <c r="G27" s="128"/>
      <c r="H27" s="128"/>
      <c r="I27" s="124"/>
    </row>
    <row r="28" spans="1:9" ht="18.5" customHeight="1" x14ac:dyDescent="0.35">
      <c r="A28" s="153"/>
      <c r="B28" s="166" t="s">
        <v>406</v>
      </c>
      <c r="C28" s="166"/>
      <c r="D28" s="166"/>
      <c r="E28" s="166"/>
      <c r="F28" s="166"/>
      <c r="G28" s="166"/>
      <c r="H28" s="166"/>
      <c r="I28" s="124"/>
    </row>
    <row r="29" spans="1:9" ht="15" thickBot="1" x14ac:dyDescent="0.4">
      <c r="A29" s="167"/>
      <c r="B29" s="168"/>
      <c r="C29" s="168"/>
      <c r="D29" s="168"/>
      <c r="E29" s="168"/>
      <c r="F29" s="132"/>
      <c r="G29" s="132"/>
      <c r="H29" s="132"/>
      <c r="I29" s="16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Hoja2</vt:lpstr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 parra</dc:creator>
  <cp:lastModifiedBy>Paola Andrea Jimenez Prado</cp:lastModifiedBy>
  <cp:lastPrinted>2024-11-16T16:42:55Z</cp:lastPrinted>
  <dcterms:created xsi:type="dcterms:W3CDTF">2024-04-01T00:06:58Z</dcterms:created>
  <dcterms:modified xsi:type="dcterms:W3CDTF">2024-11-16T16:51:03Z</dcterms:modified>
</cp:coreProperties>
</file>