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900380599 CENTRO DE ENDOSCOPIA DIGESTIVA DEL VALLE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definedNames>
    <definedName name="_xlnm._FilterDatabase" localSheetId="1" hidden="1">'ESTADO DE CADA FACTURA'!$A$2:$AU$7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AA5" i="2"/>
  <c r="AA4" i="2"/>
  <c r="AA3" i="2"/>
  <c r="AA1" i="2" s="1"/>
  <c r="Q1" i="2"/>
  <c r="AP1" i="2"/>
  <c r="AO1" i="2"/>
  <c r="AC1" i="2"/>
  <c r="AB1" i="2"/>
  <c r="Z1" i="2"/>
  <c r="Y1" i="2"/>
  <c r="X1" i="2"/>
  <c r="W1" i="2"/>
  <c r="V1" i="2"/>
  <c r="U1" i="2"/>
  <c r="AN1" i="2" l="1"/>
  <c r="AH1" i="2"/>
  <c r="AG1" i="2"/>
  <c r="AF1" i="2"/>
  <c r="AE1" i="2"/>
  <c r="AD1" i="2"/>
  <c r="K1" i="2"/>
  <c r="H7" i="1" l="1"/>
  <c r="G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<sst xmlns="http://schemas.openxmlformats.org/spreadsheetml/2006/main" count="168" uniqueCount="102">
  <si>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</si>
  <si>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</si>
  <si>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</si>
  <si>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</si>
  <si>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</si>
  <si>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</si>
  <si>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</si>
  <si>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</si>
  <si>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</si>
  <si>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</si>
  <si>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</si>
  <si>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ENDOSCOPIA DEL VALLE</t>
  </si>
  <si>
    <t>PP</t>
  </si>
  <si>
    <t>CONTRIBUTIVO</t>
  </si>
  <si>
    <t>TEQUENDAMA</t>
  </si>
  <si>
    <t>31-ago.-24</t>
  </si>
  <si>
    <t xml:space="preserve">SUBSIDIADO </t>
  </si>
  <si>
    <t>2-ago.-24</t>
  </si>
  <si>
    <t>9-ago.-24</t>
  </si>
  <si>
    <t>2-sep.-24</t>
  </si>
  <si>
    <t>30-sep.-24</t>
  </si>
  <si>
    <t>1-oct.-24</t>
  </si>
  <si>
    <t>30-oct.-24</t>
  </si>
  <si>
    <t>31-oct.-24</t>
  </si>
  <si>
    <t>Alf+Fac</t>
  </si>
  <si>
    <t>Llave</t>
  </si>
  <si>
    <t>PP13697</t>
  </si>
  <si>
    <t>900380599_PP13697</t>
  </si>
  <si>
    <t>PP14007</t>
  </si>
  <si>
    <t>900380599_PP14007</t>
  </si>
  <si>
    <t>PP14391</t>
  </si>
  <si>
    <t>900380599_PP14391</t>
  </si>
  <si>
    <t>PP14778</t>
  </si>
  <si>
    <t>900380599_PP14778</t>
  </si>
  <si>
    <t>PP14780</t>
  </si>
  <si>
    <t xml:space="preserve">Fecha de radicación EPS </t>
  </si>
  <si>
    <t>Estado de Factura EPS 15/11/2024</t>
  </si>
  <si>
    <t>Boxalud</t>
  </si>
  <si>
    <t>Finalizada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</si>
  <si>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</si>
  <si>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</si>
  <si>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</si>
  <si>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</si>
  <si>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</si>
  <si>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</si>
  <si>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</si>
  <si>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</si>
  <si>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</si>
  <si>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</si>
  <si>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</si>
  <si>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</si>
  <si>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</si>
  <si>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</si>
  <si>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</si>
  <si>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</si>
  <si>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</si>
  <si>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</si>
  <si>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</si>
  <si>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</si>
  <si>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</si>
  <si>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</si>
  <si>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</si>
  <si>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</si>
  <si>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</si>
  <si>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</si>
  <si>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</si>
  <si>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</si>
  <si>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</si>
  <si>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</si>
  <si>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</si>
  <si>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 xml:space="preserve">FACTURA PENDIENTE EN PROGRAMACION DE PAGO </t>
  </si>
  <si>
    <t>900380599_PP14780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</si>
  <si>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</si>
  <si>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</si>
  <si>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</si>
  <si>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</si>
  <si>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</si>
  <si>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</si>
  <si>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</si>
  <si>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</si>
  <si>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</si>
  <si>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</si>
  <si>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</si>
  <si>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</si>
  <si>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</si>
  <si>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</si>
  <si>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</si>
  <si>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</si>
  <si>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</si>
  <si>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</si>
  <si>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</si>
  <si>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</si>
  <si>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</si>
  <si>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</si>
  <si>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</si>
  <si>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CENTRO DE ENDOSCOPIA DEL VALLE</t>
  </si>
  <si>
    <t>NIT: 900380599</t>
  </si>
  <si>
    <t>Santiago de Cali, Noviembre 15 del 2024</t>
  </si>
  <si>
    <t>Con Corte al dia: 31/10/2024</t>
  </si>
  <si>
    <t>A continuacion me permito remitir nuestra respuesta al estado de cartera presentado en la fecha: 12/11/2024</t>
  </si>
  <si>
    <t>Gilberto Renteria</t>
  </si>
  <si>
    <t>Auxiliar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</si>
</sst>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/>
    <xf numFmtId="166" fontId="7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right" vertical="center"/>
    </xf>
    <xf numFmtId="0" fontId="0" fillId="0" borderId="3" xfId="0" applyBorder="1"/>
    <xf numFmtId="3" fontId="1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0" xfId="1" applyNumberFormat="1" applyFont="1"/>
    <xf numFmtId="0" fontId="4" fillId="3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/>
    </xf>
    <xf numFmtId="164" fontId="1" fillId="6" borderId="1" xfId="1" applyNumberFormat="1" applyFont="1" applyFill="1" applyBorder="1" applyAlignment="1">
      <alignment horizontal="center" vertical="center" wrapText="1"/>
    </xf>
    <xf numFmtId="164" fontId="8" fillId="5" borderId="1" xfId="1" applyNumberFormat="1" applyFont="1" applyFill="1" applyBorder="1" applyAlignment="1">
      <alignment horizontal="center" vertical="center" wrapText="1"/>
    </xf>
    <xf numFmtId="164" fontId="8" fillId="9" borderId="1" xfId="1" applyNumberFormat="1" applyFont="1" applyFill="1" applyBorder="1" applyAlignment="1">
      <alignment horizontal="center" vertical="center" wrapText="1"/>
    </xf>
    <xf numFmtId="164" fontId="8" fillId="8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8" borderId="1" xfId="1" applyNumberFormat="1" applyFont="1" applyFill="1" applyBorder="1" applyAlignment="1">
      <alignment horizontal="center" vertical="center" wrapText="1"/>
    </xf>
    <xf numFmtId="0" fontId="10" fillId="0" borderId="0" xfId="3" applyFont="1"/>
    <xf numFmtId="0" fontId="10" fillId="0" borderId="4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/>
    </xf>
    <xf numFmtId="0" fontId="10" fillId="0" borderId="8" xfId="3" applyFont="1" applyBorder="1"/>
    <xf numFmtId="0" fontId="10" fillId="0" borderId="9" xfId="3" applyFont="1" applyBorder="1"/>
    <xf numFmtId="0" fontId="11" fillId="0" borderId="0" xfId="3" applyFont="1"/>
    <xf numFmtId="14" fontId="10" fillId="0" borderId="0" xfId="3" applyNumberFormat="1" applyFont="1"/>
    <xf numFmtId="165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7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8" fontId="10" fillId="0" borderId="0" xfId="2" applyNumberFormat="1" applyFont="1"/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10" fillId="0" borderId="0" xfId="3" applyNumberFormat="1" applyFont="1"/>
    <xf numFmtId="167" fontId="10" fillId="0" borderId="11" xfId="4" applyNumberFormat="1" applyFont="1" applyBorder="1" applyAlignment="1">
      <alignment horizontal="center"/>
    </xf>
    <xf numFmtId="168" fontId="10" fillId="0" borderId="11" xfId="2" applyNumberFormat="1" applyFont="1" applyBorder="1" applyAlignment="1">
      <alignment horizontal="right"/>
    </xf>
    <xf numFmtId="167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0" fontId="12" fillId="0" borderId="0" xfId="3" applyFont="1"/>
    <xf numFmtId="167" fontId="9" fillId="0" borderId="11" xfId="4" applyNumberFormat="1" applyFont="1" applyBorder="1" applyAlignment="1">
      <alignment horizontal="center"/>
    </xf>
    <xf numFmtId="168" fontId="9" fillId="0" borderId="11" xfId="2" applyNumberFormat="1" applyFont="1" applyBorder="1" applyAlignment="1">
      <alignment horizontal="right"/>
    </xf>
    <xf numFmtId="0" fontId="9" fillId="0" borderId="9" xfId="3" applyFont="1" applyBorder="1"/>
    <xf numFmtId="167" fontId="9" fillId="0" borderId="0" xfId="2" applyNumberFormat="1" applyFont="1" applyAlignment="1">
      <alignment horizontal="right"/>
    </xf>
    <xf numFmtId="167" fontId="12" fillId="0" borderId="15" xfId="4" applyNumberFormat="1" applyFont="1" applyBorder="1" applyAlignment="1">
      <alignment horizontal="center"/>
    </xf>
    <xf numFmtId="168" fontId="12" fillId="0" borderId="15" xfId="2" applyNumberFormat="1" applyFont="1" applyBorder="1" applyAlignment="1">
      <alignment horizontal="right"/>
    </xf>
    <xf numFmtId="169" fontId="9" fillId="0" borderId="0" xfId="3" applyNumberFormat="1" applyFont="1"/>
    <xf numFmtId="166" fontId="9" fillId="0" borderId="0" xfId="4" applyFont="1"/>
    <xf numFmtId="168" fontId="9" fillId="0" borderId="0" xfId="2" applyNumberFormat="1" applyFont="1"/>
    <xf numFmtId="169" fontId="12" fillId="0" borderId="11" xfId="3" applyNumberFormat="1" applyFont="1" applyBorder="1"/>
    <xf numFmtId="169" fontId="9" fillId="0" borderId="11" xfId="3" applyNumberFormat="1" applyFont="1" applyBorder="1"/>
    <xf numFmtId="166" fontId="12" fillId="0" borderId="11" xfId="4" applyFont="1" applyBorder="1"/>
    <xf numFmtId="168" fontId="9" fillId="0" borderId="11" xfId="2" applyNumberFormat="1" applyFont="1" applyBorder="1"/>
    <xf numFmtId="169" fontId="12" fillId="0" borderId="0" xfId="3" applyNumberFormat="1" applyFont="1"/>
    <xf numFmtId="0" fontId="10" fillId="0" borderId="10" xfId="3" applyFont="1" applyBorder="1"/>
    <xf numFmtId="0" fontId="10" fillId="0" borderId="11" xfId="3" applyFont="1" applyBorder="1"/>
    <xf numFmtId="169" fontId="10" fillId="0" borderId="11" xfId="3" applyNumberFormat="1" applyFont="1" applyBorder="1"/>
    <xf numFmtId="0" fontId="10" fillId="0" borderId="12" xfId="3" applyFont="1" applyBorder="1"/>
    <xf numFmtId="0" fontId="13" fillId="0" borderId="0" xfId="3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33.26953125" customWidth="1"/>
    <col min="3" max="3" width="9" customWidth="1"/>
    <col min="4" max="4" width="8.81640625" customWidth="1"/>
    <col min="5" max="6" width="11.1796875" customWidth="1"/>
    <col min="7" max="7" width="13.453125" customWidth="1"/>
    <col min="8" max="8" width="15.7265625" customWidth="1"/>
    <col min="9" max="9" width="15.7265625" bestFit="1" customWidth="1"/>
    <col min="10" max="10" width="16.179687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900380599</v>
      </c>
      <c r="B2" s="1" t="s">
        <v>11</v>
      </c>
      <c r="C2" s="7" t="s">
        <v>12</v>
      </c>
      <c r="D2" s="1">
        <v>13697</v>
      </c>
      <c r="E2" s="1" t="s">
        <v>17</v>
      </c>
      <c r="F2" s="1" t="s">
        <v>18</v>
      </c>
      <c r="G2" s="6">
        <v>31691951</v>
      </c>
      <c r="H2" s="6">
        <v>31691951</v>
      </c>
      <c r="I2" s="5" t="s">
        <v>13</v>
      </c>
      <c r="J2" s="5" t="s">
        <v>14</v>
      </c>
      <c r="K2" s="4"/>
    </row>
    <row r="3" spans="1:11" x14ac:dyDescent="0.35">
      <c r="A3" s="1">
        <v>900380599</v>
      </c>
      <c r="B3" s="1" t="s">
        <v>11</v>
      </c>
      <c r="C3" s="1" t="s">
        <v>12</v>
      </c>
      <c r="D3" s="1">
        <v>14007</v>
      </c>
      <c r="E3" s="1" t="s">
        <v>15</v>
      </c>
      <c r="F3" s="1" t="s">
        <v>19</v>
      </c>
      <c r="G3" s="6">
        <v>22827800</v>
      </c>
      <c r="H3" s="6">
        <v>22827800</v>
      </c>
      <c r="I3" s="5" t="s">
        <v>13</v>
      </c>
      <c r="J3" s="5" t="s">
        <v>14</v>
      </c>
      <c r="K3" s="4"/>
    </row>
    <row r="4" spans="1:11" x14ac:dyDescent="0.35">
      <c r="A4" s="1">
        <v>900380599</v>
      </c>
      <c r="B4" s="1" t="s">
        <v>11</v>
      </c>
      <c r="C4" s="1" t="s">
        <v>12</v>
      </c>
      <c r="D4" s="1">
        <v>14391</v>
      </c>
      <c r="E4" s="9" t="s">
        <v>20</v>
      </c>
      <c r="F4" s="9" t="s">
        <v>21</v>
      </c>
      <c r="G4" s="6">
        <v>26840000</v>
      </c>
      <c r="H4" s="6">
        <v>26840000</v>
      </c>
      <c r="I4" s="5" t="s">
        <v>13</v>
      </c>
      <c r="J4" s="5" t="s">
        <v>14</v>
      </c>
      <c r="K4" s="4"/>
    </row>
    <row r="5" spans="1:11" x14ac:dyDescent="0.35">
      <c r="A5" s="1">
        <v>900380599</v>
      </c>
      <c r="B5" s="1" t="s">
        <v>11</v>
      </c>
      <c r="C5" s="1" t="s">
        <v>12</v>
      </c>
      <c r="D5" s="1">
        <v>14778</v>
      </c>
      <c r="E5" s="9" t="s">
        <v>22</v>
      </c>
      <c r="F5" s="9" t="s">
        <v>23</v>
      </c>
      <c r="G5" s="6">
        <v>37030000</v>
      </c>
      <c r="H5" s="6">
        <v>37030000</v>
      </c>
      <c r="I5" s="5" t="s">
        <v>13</v>
      </c>
      <c r="J5" s="5" t="s">
        <v>14</v>
      </c>
      <c r="K5" s="4"/>
    </row>
    <row r="6" spans="1:11" x14ac:dyDescent="0.35">
      <c r="A6" s="1">
        <v>900380600</v>
      </c>
      <c r="B6" s="1" t="s">
        <v>11</v>
      </c>
      <c r="C6" s="1" t="s">
        <v>12</v>
      </c>
      <c r="D6" s="1">
        <v>14780</v>
      </c>
      <c r="E6" s="9" t="s">
        <v>23</v>
      </c>
      <c r="F6" s="9" t="s">
        <v>23</v>
      </c>
      <c r="G6" s="6">
        <v>7200000</v>
      </c>
      <c r="H6" s="6">
        <v>7200000</v>
      </c>
      <c r="I6" s="5" t="s">
        <v>16</v>
      </c>
      <c r="J6" s="5" t="s">
        <v>14</v>
      </c>
      <c r="K6" s="4"/>
    </row>
    <row r="7" spans="1:11" x14ac:dyDescent="0.35">
      <c r="G7" s="8">
        <f>SUM(G2:G6)</f>
        <v>125589751</v>
      </c>
      <c r="H7" s="8">
        <f>SUM(H2:H6)</f>
        <v>125589751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 G7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7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33.26953125" customWidth="1"/>
    <col min="3" max="3" width="9" customWidth="1"/>
    <col min="4" max="5" width="8.81640625" customWidth="1"/>
    <col min="6" max="6" width="18.54296875" bestFit="1" customWidth="1"/>
    <col min="7" max="8" width="11.1796875" style="24" customWidth="1"/>
    <col min="9" max="9" width="15.54296875" customWidth="1"/>
    <col min="10" max="10" width="13.453125" customWidth="1"/>
    <col min="11" max="11" width="12.6328125" customWidth="1"/>
    <col min="12" max="12" width="15.7265625" bestFit="1" customWidth="1"/>
    <col min="13" max="13" width="16.1796875" customWidth="1"/>
    <col min="15" max="15" width="26.90625" customWidth="1"/>
    <col min="17" max="17" width="14.1796875" style="14" bestFit="1" customWidth="1"/>
    <col min="18" max="18" width="13.6328125" bestFit="1" customWidth="1"/>
    <col min="21" max="26" width="11.26953125" bestFit="1" customWidth="1"/>
    <col min="27" max="27" width="18.08984375" bestFit="1" customWidth="1"/>
    <col min="28" max="29" width="11.26953125" bestFit="1" customWidth="1"/>
    <col min="30" max="31" width="17.36328125" bestFit="1" customWidth="1"/>
    <col min="32" max="35" width="11.26953125" bestFit="1" customWidth="1"/>
    <col min="36" max="36" width="12.54296875" customWidth="1"/>
    <col min="37" max="37" width="13.453125" customWidth="1"/>
    <col min="40" max="40" width="17.36328125" bestFit="1" customWidth="1"/>
    <col min="43" max="43" width="13.54296875" customWidth="1"/>
    <col min="44" max="44" width="12.81640625" customWidth="1"/>
    <col min="45" max="45" width="13.26953125" customWidth="1"/>
  </cols>
  <sheetData>
    <row r="1" spans="1:47" x14ac:dyDescent="0.35">
      <c r="K1" s="15">
        <f>SUBTOTAL(9,K3:K7)</f>
        <v>125589751</v>
      </c>
      <c r="Q1" s="15">
        <f>SUBTOTAL(9,Q3:Q7)</f>
        <v>79720551</v>
      </c>
      <c r="U1" s="15">
        <f t="shared" ref="U1:AH1" si="0">SUBTOTAL(9,U3:U7)</f>
        <v>0</v>
      </c>
      <c r="V1" s="15">
        <f t="shared" si="0"/>
        <v>0</v>
      </c>
      <c r="W1" s="15">
        <f t="shared" si="0"/>
        <v>0</v>
      </c>
      <c r="X1" s="15">
        <f t="shared" si="0"/>
        <v>0</v>
      </c>
      <c r="Y1" s="15">
        <f t="shared" si="0"/>
        <v>0</v>
      </c>
      <c r="Z1" s="15">
        <f t="shared" si="0"/>
        <v>0</v>
      </c>
      <c r="AA1" s="15">
        <f t="shared" si="0"/>
        <v>125589751</v>
      </c>
      <c r="AB1" s="15">
        <f t="shared" si="0"/>
        <v>0</v>
      </c>
      <c r="AC1" s="15">
        <f t="shared" si="0"/>
        <v>0</v>
      </c>
      <c r="AD1" s="15">
        <f t="shared" si="0"/>
        <v>126190000</v>
      </c>
      <c r="AE1" s="15">
        <f t="shared" si="0"/>
        <v>126190000</v>
      </c>
      <c r="AF1" s="15">
        <f t="shared" si="0"/>
        <v>0</v>
      </c>
      <c r="AG1" s="15">
        <f t="shared" si="0"/>
        <v>0</v>
      </c>
      <c r="AH1" s="15">
        <f t="shared" si="0"/>
        <v>0</v>
      </c>
      <c r="AN1" s="15">
        <f t="shared" ref="AN1:AP1" si="1">SUBTOTAL(9,AN3:AN7)</f>
        <v>123047751</v>
      </c>
      <c r="AO1" s="15">
        <f t="shared" si="1"/>
        <v>0</v>
      </c>
      <c r="AP1" s="15">
        <f t="shared" si="1"/>
        <v>0</v>
      </c>
    </row>
    <row r="2" spans="1:4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24</v>
      </c>
      <c r="F2" s="11" t="s">
        <v>25</v>
      </c>
      <c r="G2" s="25" t="s">
        <v>2</v>
      </c>
      <c r="H2" s="25" t="s">
        <v>3</v>
      </c>
      <c r="I2" s="12" t="s">
        <v>35</v>
      </c>
      <c r="J2" s="2" t="s">
        <v>4</v>
      </c>
      <c r="K2" s="13" t="s">
        <v>5</v>
      </c>
      <c r="L2" s="2" t="s">
        <v>7</v>
      </c>
      <c r="M2" s="2" t="s">
        <v>9</v>
      </c>
      <c r="N2" s="2" t="s">
        <v>10</v>
      </c>
      <c r="O2" s="17" t="s">
        <v>36</v>
      </c>
      <c r="P2" s="2" t="s">
        <v>37</v>
      </c>
      <c r="Q2" s="27" t="s">
        <v>39</v>
      </c>
      <c r="R2" s="17" t="s">
        <v>40</v>
      </c>
      <c r="S2" s="10" t="s">
        <v>41</v>
      </c>
      <c r="T2" s="10" t="s">
        <v>42</v>
      </c>
      <c r="U2" s="19" t="s">
        <v>43</v>
      </c>
      <c r="V2" s="19" t="s">
        <v>44</v>
      </c>
      <c r="W2" s="19" t="s">
        <v>45</v>
      </c>
      <c r="X2" s="19" t="s">
        <v>46</v>
      </c>
      <c r="Y2" s="19" t="s">
        <v>47</v>
      </c>
      <c r="Z2" s="19" t="s">
        <v>48</v>
      </c>
      <c r="AA2" s="19" t="s">
        <v>49</v>
      </c>
      <c r="AB2" s="19" t="s">
        <v>50</v>
      </c>
      <c r="AC2" s="19" t="s">
        <v>51</v>
      </c>
      <c r="AD2" s="20" t="s">
        <v>52</v>
      </c>
      <c r="AE2" s="20" t="s">
        <v>53</v>
      </c>
      <c r="AF2" s="21" t="s">
        <v>54</v>
      </c>
      <c r="AG2" s="21" t="s">
        <v>55</v>
      </c>
      <c r="AH2" s="21" t="s">
        <v>56</v>
      </c>
      <c r="AI2" s="21" t="s">
        <v>57</v>
      </c>
      <c r="AJ2" s="21" t="s">
        <v>58</v>
      </c>
      <c r="AK2" s="21" t="s">
        <v>59</v>
      </c>
      <c r="AL2" s="21" t="s">
        <v>60</v>
      </c>
      <c r="AM2" s="21" t="s">
        <v>61</v>
      </c>
      <c r="AN2" s="20" t="s">
        <v>62</v>
      </c>
      <c r="AO2" s="22" t="s">
        <v>63</v>
      </c>
      <c r="AP2" s="22" t="s">
        <v>64</v>
      </c>
      <c r="AQ2" s="22" t="s">
        <v>65</v>
      </c>
      <c r="AR2" s="22" t="s">
        <v>66</v>
      </c>
      <c r="AS2" s="22" t="s">
        <v>67</v>
      </c>
      <c r="AT2" s="22" t="s">
        <v>68</v>
      </c>
      <c r="AU2" s="2" t="s">
        <v>69</v>
      </c>
    </row>
    <row r="3" spans="1:47" x14ac:dyDescent="0.35">
      <c r="A3" s="1">
        <v>900380599</v>
      </c>
      <c r="B3" s="1" t="s">
        <v>11</v>
      </c>
      <c r="C3" s="7" t="s">
        <v>12</v>
      </c>
      <c r="D3" s="1">
        <v>13697</v>
      </c>
      <c r="E3" s="1" t="s">
        <v>26</v>
      </c>
      <c r="F3" s="1" t="s">
        <v>27</v>
      </c>
      <c r="G3" s="23" t="s">
        <v>17</v>
      </c>
      <c r="H3" s="23" t="s">
        <v>18</v>
      </c>
      <c r="I3" s="18">
        <v>45513</v>
      </c>
      <c r="J3" s="6">
        <v>31691951</v>
      </c>
      <c r="K3" s="6">
        <v>31691951</v>
      </c>
      <c r="L3" s="16" t="s">
        <v>13</v>
      </c>
      <c r="M3" s="16" t="s">
        <v>14</v>
      </c>
      <c r="N3" s="4"/>
      <c r="O3" s="1" t="s">
        <v>70</v>
      </c>
      <c r="P3" s="1" t="s">
        <v>38</v>
      </c>
      <c r="Q3" s="26">
        <v>31047151</v>
      </c>
      <c r="R3" s="1">
        <v>1222498703</v>
      </c>
      <c r="S3" s="1"/>
      <c r="T3" s="26"/>
      <c r="U3" s="26">
        <v>0</v>
      </c>
      <c r="V3" s="26">
        <v>0</v>
      </c>
      <c r="W3" s="26">
        <v>0</v>
      </c>
      <c r="X3" s="26">
        <v>0</v>
      </c>
      <c r="Y3" s="26">
        <v>0</v>
      </c>
      <c r="Z3" s="26">
        <v>0</v>
      </c>
      <c r="AA3" s="26">
        <f>K3</f>
        <v>31691951</v>
      </c>
      <c r="AB3" s="26">
        <v>0</v>
      </c>
      <c r="AC3" s="26">
        <v>0</v>
      </c>
      <c r="AD3" s="26">
        <v>32240000</v>
      </c>
      <c r="AE3" s="26">
        <v>32240000</v>
      </c>
      <c r="AF3" s="26">
        <v>0</v>
      </c>
      <c r="AG3" s="26">
        <v>0</v>
      </c>
      <c r="AH3" s="26">
        <v>0</v>
      </c>
      <c r="AI3" s="26">
        <v>0</v>
      </c>
      <c r="AJ3" s="26"/>
      <c r="AK3" s="26"/>
      <c r="AL3" s="26"/>
      <c r="AM3" s="26"/>
      <c r="AN3" s="26">
        <v>31047151</v>
      </c>
      <c r="AO3" s="26">
        <v>0</v>
      </c>
      <c r="AP3" s="26">
        <v>0</v>
      </c>
      <c r="AQ3" s="1"/>
      <c r="AR3" s="1"/>
      <c r="AS3" s="1"/>
      <c r="AT3" s="26">
        <v>0</v>
      </c>
      <c r="AU3" s="23">
        <v>45596</v>
      </c>
    </row>
    <row r="4" spans="1:47" x14ac:dyDescent="0.35">
      <c r="A4" s="1">
        <v>900380599</v>
      </c>
      <c r="B4" s="1" t="s">
        <v>11</v>
      </c>
      <c r="C4" s="1" t="s">
        <v>12</v>
      </c>
      <c r="D4" s="1">
        <v>14007</v>
      </c>
      <c r="E4" s="1" t="s">
        <v>28</v>
      </c>
      <c r="F4" s="1" t="s">
        <v>29</v>
      </c>
      <c r="G4" s="23" t="s">
        <v>15</v>
      </c>
      <c r="H4" s="23" t="s">
        <v>19</v>
      </c>
      <c r="I4" s="18">
        <v>45537</v>
      </c>
      <c r="J4" s="6">
        <v>22827800</v>
      </c>
      <c r="K4" s="6">
        <v>22827800</v>
      </c>
      <c r="L4" s="16" t="s">
        <v>13</v>
      </c>
      <c r="M4" s="16" t="s">
        <v>14</v>
      </c>
      <c r="N4" s="4"/>
      <c r="O4" s="1" t="s">
        <v>70</v>
      </c>
      <c r="P4" s="1" t="s">
        <v>38</v>
      </c>
      <c r="Q4" s="26">
        <v>22370200</v>
      </c>
      <c r="R4" s="1">
        <v>1222511715</v>
      </c>
      <c r="S4" s="1"/>
      <c r="T4" s="26"/>
      <c r="U4" s="26">
        <v>0</v>
      </c>
      <c r="V4" s="26">
        <v>0</v>
      </c>
      <c r="W4" s="26">
        <v>0</v>
      </c>
      <c r="X4" s="26">
        <v>0</v>
      </c>
      <c r="Y4" s="26">
        <v>0</v>
      </c>
      <c r="Z4" s="26">
        <v>0</v>
      </c>
      <c r="AA4" s="26">
        <f t="shared" ref="AA4:AA5" si="2">K4</f>
        <v>22827800</v>
      </c>
      <c r="AB4" s="26">
        <v>0</v>
      </c>
      <c r="AC4" s="26">
        <v>0</v>
      </c>
      <c r="AD4" s="26">
        <v>22880000</v>
      </c>
      <c r="AE4" s="26">
        <v>22880000</v>
      </c>
      <c r="AF4" s="26">
        <v>0</v>
      </c>
      <c r="AG4" s="26">
        <v>0</v>
      </c>
      <c r="AH4" s="26">
        <v>0</v>
      </c>
      <c r="AI4" s="26">
        <v>0</v>
      </c>
      <c r="AJ4" s="26"/>
      <c r="AK4" s="26"/>
      <c r="AL4" s="26"/>
      <c r="AM4" s="26"/>
      <c r="AN4" s="26">
        <v>22370200</v>
      </c>
      <c r="AO4" s="26">
        <v>0</v>
      </c>
      <c r="AP4" s="26">
        <v>0</v>
      </c>
      <c r="AQ4" s="1"/>
      <c r="AR4" s="1"/>
      <c r="AS4" s="1"/>
      <c r="AT4" s="26">
        <v>0</v>
      </c>
      <c r="AU4" s="23">
        <v>45596</v>
      </c>
    </row>
    <row r="5" spans="1:47" x14ac:dyDescent="0.35">
      <c r="A5" s="1">
        <v>900380599</v>
      </c>
      <c r="B5" s="1" t="s">
        <v>11</v>
      </c>
      <c r="C5" s="1" t="s">
        <v>12</v>
      </c>
      <c r="D5" s="1">
        <v>14391</v>
      </c>
      <c r="E5" s="1" t="s">
        <v>30</v>
      </c>
      <c r="F5" s="1" t="s">
        <v>31</v>
      </c>
      <c r="G5" s="18" t="s">
        <v>20</v>
      </c>
      <c r="H5" s="18" t="s">
        <v>21</v>
      </c>
      <c r="I5" s="18">
        <v>45566</v>
      </c>
      <c r="J5" s="6">
        <v>26840000</v>
      </c>
      <c r="K5" s="6">
        <v>26840000</v>
      </c>
      <c r="L5" s="16" t="s">
        <v>13</v>
      </c>
      <c r="M5" s="16" t="s">
        <v>14</v>
      </c>
      <c r="N5" s="4"/>
      <c r="O5" s="1" t="s">
        <v>70</v>
      </c>
      <c r="P5" s="1" t="s">
        <v>38</v>
      </c>
      <c r="Q5" s="26">
        <v>26303200</v>
      </c>
      <c r="R5" s="1">
        <v>1222528158</v>
      </c>
      <c r="S5" s="1"/>
      <c r="T5" s="26"/>
      <c r="U5" s="26">
        <v>0</v>
      </c>
      <c r="V5" s="26">
        <v>0</v>
      </c>
      <c r="W5" s="26">
        <v>0</v>
      </c>
      <c r="X5" s="26">
        <v>0</v>
      </c>
      <c r="Y5" s="26">
        <v>0</v>
      </c>
      <c r="Z5" s="26">
        <v>0</v>
      </c>
      <c r="AA5" s="26">
        <f t="shared" si="2"/>
        <v>26840000</v>
      </c>
      <c r="AB5" s="26">
        <v>0</v>
      </c>
      <c r="AC5" s="26">
        <v>0</v>
      </c>
      <c r="AD5" s="26">
        <v>26840000</v>
      </c>
      <c r="AE5" s="26">
        <v>26840000</v>
      </c>
      <c r="AF5" s="26">
        <v>0</v>
      </c>
      <c r="AG5" s="26">
        <v>0</v>
      </c>
      <c r="AH5" s="26">
        <v>0</v>
      </c>
      <c r="AI5" s="26">
        <v>0</v>
      </c>
      <c r="AJ5" s="26"/>
      <c r="AK5" s="26"/>
      <c r="AL5" s="26"/>
      <c r="AM5" s="26"/>
      <c r="AN5" s="26">
        <v>26303200</v>
      </c>
      <c r="AO5" s="26">
        <v>0</v>
      </c>
      <c r="AP5" s="26">
        <v>0</v>
      </c>
      <c r="AQ5" s="1"/>
      <c r="AR5" s="1"/>
      <c r="AS5" s="1"/>
      <c r="AT5" s="26">
        <v>0</v>
      </c>
      <c r="AU5" s="23">
        <v>45596</v>
      </c>
    </row>
    <row r="6" spans="1:47" x14ac:dyDescent="0.35">
      <c r="A6" s="1">
        <v>900380599</v>
      </c>
      <c r="B6" s="1" t="s">
        <v>11</v>
      </c>
      <c r="C6" s="1" t="s">
        <v>12</v>
      </c>
      <c r="D6" s="1">
        <v>14778</v>
      </c>
      <c r="E6" s="1" t="s">
        <v>32</v>
      </c>
      <c r="F6" s="1" t="s">
        <v>33</v>
      </c>
      <c r="G6" s="18" t="s">
        <v>22</v>
      </c>
      <c r="H6" s="18" t="s">
        <v>23</v>
      </c>
      <c r="I6" s="18">
        <v>45597</v>
      </c>
      <c r="J6" s="6">
        <v>37030000</v>
      </c>
      <c r="K6" s="6">
        <v>37030000</v>
      </c>
      <c r="L6" s="16" t="s">
        <v>13</v>
      </c>
      <c r="M6" s="16" t="s">
        <v>14</v>
      </c>
      <c r="N6" s="4"/>
      <c r="O6" s="1" t="s">
        <v>70</v>
      </c>
      <c r="P6" s="1" t="s">
        <v>38</v>
      </c>
      <c r="Q6" s="26">
        <v>0</v>
      </c>
      <c r="R6" s="1"/>
      <c r="S6" s="1"/>
      <c r="T6" s="26"/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6">
        <v>37030000</v>
      </c>
      <c r="AB6" s="26">
        <v>0</v>
      </c>
      <c r="AC6" s="26">
        <v>0</v>
      </c>
      <c r="AD6" s="26">
        <v>37030000</v>
      </c>
      <c r="AE6" s="26">
        <v>37030000</v>
      </c>
      <c r="AF6" s="26">
        <v>0</v>
      </c>
      <c r="AG6" s="26">
        <v>0</v>
      </c>
      <c r="AH6" s="26">
        <v>0</v>
      </c>
      <c r="AI6" s="26">
        <v>0</v>
      </c>
      <c r="AJ6" s="26"/>
      <c r="AK6" s="26"/>
      <c r="AL6" s="26"/>
      <c r="AM6" s="26"/>
      <c r="AN6" s="26">
        <v>36271200</v>
      </c>
      <c r="AO6" s="26">
        <v>0</v>
      </c>
      <c r="AP6" s="26">
        <v>0</v>
      </c>
      <c r="AQ6" s="1"/>
      <c r="AR6" s="1"/>
      <c r="AS6" s="1"/>
      <c r="AT6" s="26">
        <v>0</v>
      </c>
      <c r="AU6" s="23">
        <v>45596</v>
      </c>
    </row>
    <row r="7" spans="1:47" x14ac:dyDescent="0.35">
      <c r="A7" s="1">
        <v>900380599</v>
      </c>
      <c r="B7" s="1" t="s">
        <v>11</v>
      </c>
      <c r="C7" s="1" t="s">
        <v>12</v>
      </c>
      <c r="D7" s="1">
        <v>14780</v>
      </c>
      <c r="E7" s="1" t="s">
        <v>34</v>
      </c>
      <c r="F7" s="1" t="s">
        <v>71</v>
      </c>
      <c r="G7" s="18" t="s">
        <v>23</v>
      </c>
      <c r="H7" s="18" t="s">
        <v>23</v>
      </c>
      <c r="I7" s="18">
        <v>45597</v>
      </c>
      <c r="J7" s="6">
        <v>7200000</v>
      </c>
      <c r="K7" s="6">
        <v>7200000</v>
      </c>
      <c r="L7" s="16" t="s">
        <v>16</v>
      </c>
      <c r="M7" s="16" t="s">
        <v>14</v>
      </c>
      <c r="N7" s="4"/>
      <c r="O7" s="1" t="s">
        <v>70</v>
      </c>
      <c r="P7" s="1" t="s">
        <v>38</v>
      </c>
      <c r="Q7" s="26">
        <v>0</v>
      </c>
      <c r="R7" s="1"/>
      <c r="S7" s="1"/>
      <c r="T7" s="26"/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6">
        <v>7200000</v>
      </c>
      <c r="AB7" s="26">
        <v>0</v>
      </c>
      <c r="AC7" s="26">
        <v>0</v>
      </c>
      <c r="AD7" s="6">
        <v>7200000</v>
      </c>
      <c r="AE7" s="6">
        <v>7200000</v>
      </c>
      <c r="AF7" s="26">
        <v>0</v>
      </c>
      <c r="AG7" s="26">
        <v>0</v>
      </c>
      <c r="AH7" s="26">
        <v>0</v>
      </c>
      <c r="AI7" s="26">
        <v>0</v>
      </c>
      <c r="AJ7" s="26"/>
      <c r="AK7" s="26"/>
      <c r="AL7" s="26"/>
      <c r="AM7" s="26"/>
      <c r="AN7" s="26">
        <v>7056000</v>
      </c>
      <c r="AO7" s="26">
        <v>0</v>
      </c>
      <c r="AP7" s="26">
        <v>0</v>
      </c>
      <c r="AQ7" s="1"/>
      <c r="AR7" s="1"/>
      <c r="AS7" s="1"/>
      <c r="AT7" s="26">
        <v>0</v>
      </c>
      <c r="AU7" s="23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2:K2 J8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Q23" sqref="Q23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7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72</v>
      </c>
      <c r="E2" s="32"/>
      <c r="F2" s="32"/>
      <c r="G2" s="32"/>
      <c r="H2" s="32"/>
      <c r="I2" s="33"/>
      <c r="J2" s="34" t="s">
        <v>73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74</v>
      </c>
      <c r="E4" s="32"/>
      <c r="F4" s="32"/>
      <c r="G4" s="32"/>
      <c r="H4" s="32"/>
      <c r="I4" s="33"/>
      <c r="J4" s="34" t="s">
        <v>75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97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95</v>
      </c>
      <c r="J11" s="48"/>
    </row>
    <row r="12" spans="2:10" ht="13" x14ac:dyDescent="0.3">
      <c r="B12" s="47"/>
      <c r="C12" s="49" t="s">
        <v>96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99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98</v>
      </c>
      <c r="D16" s="50"/>
      <c r="G16" s="52"/>
      <c r="H16" s="54" t="s">
        <v>76</v>
      </c>
      <c r="I16" s="54" t="s">
        <v>77</v>
      </c>
      <c r="J16" s="48"/>
    </row>
    <row r="17" spans="2:14" ht="13" x14ac:dyDescent="0.3">
      <c r="B17" s="47"/>
      <c r="C17" s="49" t="s">
        <v>78</v>
      </c>
      <c r="D17" s="49"/>
      <c r="E17" s="49"/>
      <c r="F17" s="49"/>
      <c r="G17" s="52"/>
      <c r="H17" s="55">
        <v>5</v>
      </c>
      <c r="I17" s="56">
        <v>125589751</v>
      </c>
      <c r="J17" s="48"/>
    </row>
    <row r="18" spans="2:14" x14ac:dyDescent="0.25">
      <c r="B18" s="47"/>
      <c r="C18" s="28" t="s">
        <v>79</v>
      </c>
      <c r="G18" s="52"/>
      <c r="H18" s="58">
        <v>0</v>
      </c>
      <c r="I18" s="59">
        <v>0</v>
      </c>
      <c r="J18" s="48"/>
    </row>
    <row r="19" spans="2:14" x14ac:dyDescent="0.25">
      <c r="B19" s="47"/>
      <c r="C19" s="28" t="s">
        <v>80</v>
      </c>
      <c r="G19" s="52"/>
      <c r="H19" s="58">
        <v>0</v>
      </c>
      <c r="I19" s="59">
        <v>0</v>
      </c>
      <c r="J19" s="48"/>
    </row>
    <row r="20" spans="2:14" x14ac:dyDescent="0.25">
      <c r="B20" s="47"/>
      <c r="C20" s="28" t="s">
        <v>81</v>
      </c>
      <c r="H20" s="60">
        <v>0</v>
      </c>
      <c r="I20" s="61">
        <v>0</v>
      </c>
      <c r="J20" s="48"/>
    </row>
    <row r="21" spans="2:14" x14ac:dyDescent="0.25">
      <c r="B21" s="47"/>
      <c r="C21" s="28" t="s">
        <v>82</v>
      </c>
      <c r="H21" s="60">
        <v>0</v>
      </c>
      <c r="I21" s="61">
        <v>0</v>
      </c>
      <c r="J21" s="48"/>
      <c r="N21" s="62"/>
    </row>
    <row r="22" spans="2:14" ht="13" thickBot="1" x14ac:dyDescent="0.3">
      <c r="B22" s="47"/>
      <c r="C22" s="28" t="s">
        <v>83</v>
      </c>
      <c r="H22" s="63">
        <v>0</v>
      </c>
      <c r="I22" s="64">
        <v>0</v>
      </c>
      <c r="J22" s="48"/>
    </row>
    <row r="23" spans="2:14" ht="13" x14ac:dyDescent="0.3">
      <c r="B23" s="47"/>
      <c r="C23" s="49" t="s">
        <v>84</v>
      </c>
      <c r="D23" s="49"/>
      <c r="E23" s="49"/>
      <c r="F23" s="49"/>
      <c r="H23" s="65">
        <f>H18+H19+H20+H21+H22</f>
        <v>0</v>
      </c>
      <c r="I23" s="66">
        <f>I18+I19+I20+I21+I22</f>
        <v>0</v>
      </c>
      <c r="J23" s="48"/>
    </row>
    <row r="24" spans="2:14" x14ac:dyDescent="0.25">
      <c r="B24" s="47"/>
      <c r="C24" s="28" t="s">
        <v>85</v>
      </c>
      <c r="H24" s="60">
        <v>5</v>
      </c>
      <c r="I24" s="61">
        <v>125589751</v>
      </c>
      <c r="J24" s="48"/>
    </row>
    <row r="25" spans="2:14" ht="13" thickBot="1" x14ac:dyDescent="0.3">
      <c r="B25" s="47"/>
      <c r="C25" s="28" t="s">
        <v>86</v>
      </c>
      <c r="H25" s="63">
        <v>0</v>
      </c>
      <c r="I25" s="64">
        <v>0</v>
      </c>
      <c r="J25" s="48"/>
    </row>
    <row r="26" spans="2:14" ht="13" x14ac:dyDescent="0.3">
      <c r="B26" s="47"/>
      <c r="C26" s="49" t="s">
        <v>87</v>
      </c>
      <c r="D26" s="49"/>
      <c r="E26" s="49"/>
      <c r="F26" s="49"/>
      <c r="H26" s="65">
        <f>H24+H25</f>
        <v>5</v>
      </c>
      <c r="I26" s="66">
        <f>I24+I25</f>
        <v>125589751</v>
      </c>
      <c r="J26" s="48"/>
    </row>
    <row r="27" spans="2:14" ht="13.5" thickBot="1" x14ac:dyDescent="0.35">
      <c r="B27" s="47"/>
      <c r="C27" s="52" t="s">
        <v>88</v>
      </c>
      <c r="D27" s="67"/>
      <c r="E27" s="67"/>
      <c r="F27" s="67"/>
      <c r="G27" s="52"/>
      <c r="H27" s="68">
        <v>0</v>
      </c>
      <c r="I27" s="69">
        <v>0</v>
      </c>
      <c r="J27" s="70"/>
    </row>
    <row r="28" spans="2:14" ht="13" x14ac:dyDescent="0.3">
      <c r="B28" s="47"/>
      <c r="C28" s="67" t="s">
        <v>89</v>
      </c>
      <c r="D28" s="67"/>
      <c r="E28" s="67"/>
      <c r="F28" s="67"/>
      <c r="G28" s="52"/>
      <c r="H28" s="71">
        <f>H27</f>
        <v>0</v>
      </c>
      <c r="I28" s="59">
        <f>I27</f>
        <v>0</v>
      </c>
      <c r="J28" s="70"/>
    </row>
    <row r="29" spans="2:14" ht="13" x14ac:dyDescent="0.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 x14ac:dyDescent="0.35">
      <c r="B30" s="47"/>
      <c r="C30" s="67" t="s">
        <v>90</v>
      </c>
      <c r="D30" s="67"/>
      <c r="E30" s="52"/>
      <c r="F30" s="52"/>
      <c r="G30" s="52"/>
      <c r="H30" s="72"/>
      <c r="I30" s="73"/>
      <c r="J30" s="70"/>
    </row>
    <row r="31" spans="2:14" ht="13.5" thickTop="1" x14ac:dyDescent="0.3">
      <c r="B31" s="47"/>
      <c r="C31" s="67"/>
      <c r="D31" s="67"/>
      <c r="E31" s="52"/>
      <c r="F31" s="52"/>
      <c r="G31" s="52"/>
      <c r="H31" s="59">
        <f>H23+H26+H28</f>
        <v>5</v>
      </c>
      <c r="I31" s="59">
        <f>I23+I26+I28</f>
        <v>125589751</v>
      </c>
      <c r="J31" s="70"/>
    </row>
    <row r="32" spans="2:14" ht="9.75" customHeight="1" x14ac:dyDescent="0.25">
      <c r="B32" s="47"/>
      <c r="C32" s="52"/>
      <c r="D32" s="52"/>
      <c r="E32" s="52"/>
      <c r="F32" s="52"/>
      <c r="G32" s="74"/>
      <c r="H32" s="75"/>
      <c r="I32" s="76"/>
      <c r="J32" s="70"/>
    </row>
    <row r="33" spans="2:10" ht="9.75" customHeight="1" x14ac:dyDescent="0.25">
      <c r="B33" s="47"/>
      <c r="C33" s="52"/>
      <c r="D33" s="52"/>
      <c r="E33" s="52"/>
      <c r="F33" s="52"/>
      <c r="G33" s="74"/>
      <c r="H33" s="75"/>
      <c r="I33" s="76"/>
      <c r="J33" s="70"/>
    </row>
    <row r="34" spans="2:10" ht="9.75" customHeight="1" x14ac:dyDescent="0.25">
      <c r="B34" s="47"/>
      <c r="C34" s="52"/>
      <c r="D34" s="52"/>
      <c r="E34" s="52"/>
      <c r="F34" s="52"/>
      <c r="G34" s="74"/>
      <c r="H34" s="75"/>
      <c r="I34" s="76"/>
      <c r="J34" s="70"/>
    </row>
    <row r="35" spans="2:10" ht="9.75" customHeight="1" x14ac:dyDescent="0.25">
      <c r="B35" s="47"/>
      <c r="C35" s="52"/>
      <c r="D35" s="52"/>
      <c r="E35" s="52"/>
      <c r="F35" s="52"/>
      <c r="G35" s="74"/>
      <c r="H35" s="75"/>
      <c r="I35" s="76"/>
      <c r="J35" s="70"/>
    </row>
    <row r="36" spans="2:10" ht="9.75" customHeight="1" x14ac:dyDescent="0.25">
      <c r="B36" s="47"/>
      <c r="C36" s="52"/>
      <c r="D36" s="52"/>
      <c r="E36" s="52"/>
      <c r="F36" s="52"/>
      <c r="G36" s="74"/>
      <c r="H36" s="75"/>
      <c r="I36" s="76"/>
      <c r="J36" s="70"/>
    </row>
    <row r="37" spans="2:10" ht="13.5" thickBot="1" x14ac:dyDescent="0.35">
      <c r="B37" s="47"/>
      <c r="C37" s="77"/>
      <c r="D37" s="78"/>
      <c r="E37" s="52"/>
      <c r="F37" s="52"/>
      <c r="G37" s="52"/>
      <c r="H37" s="79"/>
      <c r="I37" s="80"/>
      <c r="J37" s="70"/>
    </row>
    <row r="38" spans="2:10" ht="13" x14ac:dyDescent="0.3">
      <c r="B38" s="47"/>
      <c r="C38" s="67" t="s">
        <v>100</v>
      </c>
      <c r="D38" s="74"/>
      <c r="E38" s="52"/>
      <c r="F38" s="52"/>
      <c r="G38" s="52"/>
      <c r="H38" s="81" t="s">
        <v>91</v>
      </c>
      <c r="I38" s="74"/>
      <c r="J38" s="70"/>
    </row>
    <row r="39" spans="2:10" ht="13" x14ac:dyDescent="0.3">
      <c r="B39" s="47"/>
      <c r="C39" s="67" t="s">
        <v>101</v>
      </c>
      <c r="D39" s="52"/>
      <c r="E39" s="52"/>
      <c r="F39" s="52"/>
      <c r="G39" s="52"/>
      <c r="H39" s="67" t="s">
        <v>92</v>
      </c>
      <c r="I39" s="74"/>
      <c r="J39" s="70"/>
    </row>
    <row r="40" spans="2:10" ht="13" x14ac:dyDescent="0.3">
      <c r="B40" s="47"/>
      <c r="C40" s="52"/>
      <c r="D40" s="52"/>
      <c r="E40" s="52"/>
      <c r="F40" s="52"/>
      <c r="G40" s="52"/>
      <c r="H40" s="67" t="s">
        <v>93</v>
      </c>
      <c r="I40" s="74"/>
      <c r="J40" s="70"/>
    </row>
    <row r="41" spans="2:10" ht="13" x14ac:dyDescent="0.3">
      <c r="B41" s="47"/>
      <c r="C41" s="52"/>
      <c r="D41" s="52"/>
      <c r="E41" s="52"/>
      <c r="F41" s="52"/>
      <c r="G41" s="67"/>
      <c r="H41" s="74"/>
      <c r="I41" s="74"/>
      <c r="J41" s="70"/>
    </row>
    <row r="42" spans="2:10" x14ac:dyDescent="0.25">
      <c r="B42" s="47"/>
      <c r="C42" s="86" t="s">
        <v>94</v>
      </c>
      <c r="D42" s="86"/>
      <c r="E42" s="86"/>
      <c r="F42" s="86"/>
      <c r="G42" s="86"/>
      <c r="H42" s="86"/>
      <c r="I42" s="86"/>
      <c r="J42" s="70"/>
    </row>
    <row r="43" spans="2:10" x14ac:dyDescent="0.25">
      <c r="B43" s="47"/>
      <c r="C43" s="86"/>
      <c r="D43" s="86"/>
      <c r="E43" s="86"/>
      <c r="F43" s="86"/>
      <c r="G43" s="86"/>
      <c r="H43" s="86"/>
      <c r="I43" s="86"/>
      <c r="J43" s="70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2024-11-15T22:16:16Z</cp:lastPrinted>
  <dcterms:created xsi:type="dcterms:W3CDTF">2022-06-01T14:39:12Z</dcterms:created>
  <dcterms:modified xsi:type="dcterms:W3CDTF">2024-11-15T22:33:48Z</dcterms:modified>
</cp:coreProperties>
</file>