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90001605 HOSPITAL SAN ROQUE DE CORDOBA QUINDIO E\"/>
    </mc:Choice>
  </mc:AlternateContent>
  <xr:revisionPtr revIDLastSave="0" documentId="13_ncr:1_{E2F98016-9F22-4C73-A62E-10617A3AB03C}" xr6:coauthVersionLast="47" xr6:coauthVersionMax="47" xr10:uidLastSave="{00000000-0000-0000-0000-000000000000}"/>
  <bookViews>
    <workbookView xWindow="-110" yWindow="-110" windowWidth="19420" windowHeight="10420" firstSheet="1" activeTab="2" xr2:uid="{00000000-000D-0000-FFFF-FFFF00000000}"/>
  </bookViews>
  <sheets>
    <sheet name="INFO IPS " sheetId="1" r:id="rId1"/>
    <sheet name="ESTADO DE CADA FACTURA " sheetId="2" r:id="rId2"/>
    <sheet name="FOR-CSA-018 " sheetId="4" r:id="rId3"/>
    <sheet name="FOR_CSA_004" sheetId="5" r:id="rId4"/>
    <sheet name="TD " sheetId="3" r:id="rId5"/>
  </sheets>
  <definedNames>
    <definedName name="_xlnm._FilterDatabase" localSheetId="1" hidden="1">'ESTADO DE CADA FACTURA '!$A$1:$AC$8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5" l="1"/>
  <c r="G16" i="5"/>
  <c r="H14" i="5"/>
  <c r="H19" i="5" s="1"/>
  <c r="G14" i="5"/>
  <c r="I28" i="4"/>
  <c r="H28" i="4"/>
  <c r="I26" i="4"/>
  <c r="H26" i="4"/>
  <c r="I23" i="4"/>
  <c r="I31" i="4" s="1"/>
  <c r="H23" i="4"/>
  <c r="H31" i="4" s="1"/>
  <c r="G13" i="5" l="1"/>
  <c r="H13" i="5"/>
  <c r="G19" i="5"/>
</calcChain>
</file>

<file path=xl/sharedStrings.xml><?xml version="1.0" encoding="utf-8"?>
<sst xmlns="http://schemas.openxmlformats.org/spreadsheetml/2006/main" count="206" uniqueCount="101">
  <si>
    <t>FACP</t>
  </si>
  <si>
    <t>2854</t>
  </si>
  <si>
    <t>COMFENAL_SUBEVE</t>
  </si>
  <si>
    <t>NIT IPS</t>
  </si>
  <si>
    <t>NOBRE IPS</t>
  </si>
  <si>
    <t>ESE SAN ROQUE CORDOBA Q</t>
  </si>
  <si>
    <t>PREFIJO FAC</t>
  </si>
  <si>
    <t>NUM DE FAC</t>
  </si>
  <si>
    <t>FEHC</t>
  </si>
  <si>
    <t>HSRC</t>
  </si>
  <si>
    <t>FECHA FAC</t>
  </si>
  <si>
    <t>FEC RADIC</t>
  </si>
  <si>
    <t>VALOR FAC</t>
  </si>
  <si>
    <t>SALDO FACT</t>
  </si>
  <si>
    <t>REGIMEN</t>
  </si>
  <si>
    <t>SEDE</t>
  </si>
  <si>
    <t>SERVICIO</t>
  </si>
  <si>
    <t>No. De contrato</t>
  </si>
  <si>
    <t>CORDOBA Q</t>
  </si>
  <si>
    <t>AMBULATORIO</t>
  </si>
  <si>
    <t>SIN</t>
  </si>
  <si>
    <t xml:space="preserve">FACT </t>
  </si>
  <si>
    <t xml:space="preserve">Llave </t>
  </si>
  <si>
    <t>FACP2854</t>
  </si>
  <si>
    <t>FEHC102316</t>
  </si>
  <si>
    <t>FEHC101681</t>
  </si>
  <si>
    <t>139</t>
  </si>
  <si>
    <t>169169</t>
  </si>
  <si>
    <t>HSRC428275</t>
  </si>
  <si>
    <t>FEHC8395</t>
  </si>
  <si>
    <t>890001605_FACP2854</t>
  </si>
  <si>
    <t>890001605_FEHC102316</t>
  </si>
  <si>
    <t>890001605_FEHC101681</t>
  </si>
  <si>
    <t>890001605_139</t>
  </si>
  <si>
    <t>890001605_169169</t>
  </si>
  <si>
    <t>890001605_HSRC428275</t>
  </si>
  <si>
    <t>890001605_FEHC8395</t>
  </si>
  <si>
    <t xml:space="preserve">Fecha Radicado EPS </t>
  </si>
  <si>
    <t xml:space="preserve">BOX </t>
  </si>
  <si>
    <t>Finalizada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</si>
  <si>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</si>
  <si>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</si>
  <si>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</si>
  <si>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</si>
  <si>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</si>
  <si>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</si>
  <si>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 xml:space="preserve">P.Abiertas Doc </t>
  </si>
  <si>
    <t xml:space="preserve">Vr Compensacion </t>
  </si>
  <si>
    <t xml:space="preserve">Doc Compensacion </t>
  </si>
  <si>
    <t xml:space="preserve">Fecha Compensacion </t>
  </si>
  <si>
    <t xml:space="preserve">Vr Transferencia </t>
  </si>
  <si>
    <t xml:space="preserve">Fecha Corte </t>
  </si>
  <si>
    <t xml:space="preserve">Factura cancelada </t>
  </si>
  <si>
    <t xml:space="preserve">Factura no radicada </t>
  </si>
  <si>
    <t>Estado de Factura EPS 18/04/2024</t>
  </si>
  <si>
    <t>Etiquetas de fila</t>
  </si>
  <si>
    <t>Total general</t>
  </si>
  <si>
    <t xml:space="preserve">Cuenta de Llave </t>
  </si>
  <si>
    <t>Suma de SALDO FACT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</si>
  <si>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</si>
  <si>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</si>
  <si>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</si>
  <si>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</si>
  <si>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</si>
  <si>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</si>
  <si>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</si>
  <si>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</si>
  <si>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</si>
  <si>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</si>
  <si>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</si>
  <si>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</si>
  <si>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</si>
  <si>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</si>
  <si>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</si>
  <si>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</si>
  <si>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</si>
  <si>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</si>
  <si>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</si>
  <si>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</si>
  <si>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</si>
  <si>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</si>
  <si>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</si>
  <si>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</si>
  <si>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</si>
  <si>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</si>
  <si>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 29/02/2024</t>
  </si>
  <si>
    <t>Corte al dia: 29/02/2024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</si>
  <si>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</si>
  <si>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</si>
  <si>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</si>
  <si>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</si>
  <si>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</si>
  <si>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</si>
  <si>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</si>
  <si>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18 de abril de 2024</t>
  </si>
  <si>
    <t>Señores: ESE SAN ROQUE CORDOBA Q</t>
  </si>
  <si>
    <t>NIT: 890001605</t>
  </si>
  <si>
    <t>A continuacion me permito remitir nuestra respuesta al estado de cartera presentado en la fecha: 11/04/2024</t>
  </si>
  <si>
    <t xml:space="preserve">Gerente </t>
  </si>
  <si>
    <t xml:space="preserve">Johana Andrea Lopez Marin </t>
  </si>
  <si>
    <t>Con 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</si>
</sst>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_-;\-[$$-240A]\ * #,##0_-;_-[$$-240A]\ * &quot;-&quot;??_-;_-@_-"/>
    <numFmt numFmtId="165" formatCode="_-[$$-240A]\ * #,##0.00_-;\-[$$-240A]\ * #,##0.00_-;_-[$$-240A]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_-* #,##0_-;\-* #,##0_-;_-* &quot;-&quot;??_-;_-@_-"/>
    <numFmt numFmtId="172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0" xfId="0" applyNumberFormat="1"/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0" xfId="0" applyFont="1"/>
    <xf numFmtId="14" fontId="3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/>
    <xf numFmtId="0" fontId="2" fillId="5" borderId="1" xfId="0" applyFont="1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9" xfId="4" applyNumberFormat="1" applyFont="1" applyBorder="1" applyAlignment="1">
      <alignment horizontal="center"/>
    </xf>
    <xf numFmtId="169" fontId="5" fillId="0" borderId="9" xfId="2" applyNumberFormat="1" applyFont="1" applyBorder="1" applyAlignment="1">
      <alignment horizontal="right"/>
    </xf>
    <xf numFmtId="0" fontId="5" fillId="0" borderId="7" xfId="3" applyBorder="1"/>
    <xf numFmtId="168" fontId="5" fillId="0" borderId="0" xfId="2" applyNumberFormat="1" applyFont="1" applyAlignment="1">
      <alignment horizontal="right"/>
    </xf>
    <xf numFmtId="168" fontId="8" fillId="0" borderId="13" xfId="4" applyNumberFormat="1" applyFont="1" applyBorder="1" applyAlignment="1">
      <alignment horizontal="center"/>
    </xf>
    <xf numFmtId="169" fontId="8" fillId="0" borderId="13" xfId="2" applyNumberFormat="1" applyFont="1" applyBorder="1" applyAlignment="1">
      <alignment horizontal="right"/>
    </xf>
    <xf numFmtId="170" fontId="5" fillId="0" borderId="0" xfId="3" applyNumberFormat="1"/>
    <xf numFmtId="167" fontId="5" fillId="0" borderId="0" xfId="4" applyFont="1"/>
    <xf numFmtId="169" fontId="5" fillId="0" borderId="0" xfId="2" applyNumberFormat="1" applyFont="1"/>
    <xf numFmtId="170" fontId="8" fillId="0" borderId="9" xfId="3" applyNumberFormat="1" applyFont="1" applyBorder="1"/>
    <xf numFmtId="170" fontId="5" fillId="0" borderId="9" xfId="3" applyNumberFormat="1" applyBorder="1"/>
    <xf numFmtId="167" fontId="8" fillId="0" borderId="9" xfId="4" applyFont="1" applyBorder="1"/>
    <xf numFmtId="169" fontId="5" fillId="0" borderId="9" xfId="2" applyNumberFormat="1" applyFont="1" applyBorder="1"/>
    <xf numFmtId="170" fontId="8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170" fontId="6" fillId="0" borderId="9" xfId="3" applyNumberFormat="1" applyFont="1" applyBorder="1"/>
    <xf numFmtId="0" fontId="6" fillId="0" borderId="10" xfId="3" applyFont="1" applyBorder="1"/>
    <xf numFmtId="0" fontId="7" fillId="0" borderId="5" xfId="3" applyFont="1" applyBorder="1" applyAlignment="1">
      <alignment horizontal="center" vertical="center"/>
    </xf>
    <xf numFmtId="0" fontId="7" fillId="0" borderId="17" xfId="3" applyFont="1" applyBorder="1" applyAlignment="1">
      <alignment horizontal="center" vertical="center"/>
    </xf>
    <xf numFmtId="0" fontId="6" fillId="6" borderId="0" xfId="3" applyFont="1" applyFill="1"/>
    <xf numFmtId="0" fontId="7" fillId="0" borderId="0" xfId="3" applyFont="1" applyAlignment="1">
      <alignment horizontal="center"/>
    </xf>
    <xf numFmtId="171" fontId="7" fillId="0" borderId="0" xfId="1" applyNumberFormat="1" applyFont="1"/>
    <xf numFmtId="171" fontId="6" fillId="0" borderId="0" xfId="1" applyNumberFormat="1" applyFont="1" applyAlignment="1">
      <alignment horizontal="center"/>
    </xf>
    <xf numFmtId="172" fontId="6" fillId="0" borderId="0" xfId="1" applyNumberFormat="1" applyFont="1" applyAlignment="1">
      <alignment horizontal="right"/>
    </xf>
    <xf numFmtId="171" fontId="6" fillId="0" borderId="18" xfId="1" applyNumberFormat="1" applyFont="1" applyBorder="1" applyAlignment="1">
      <alignment horizontal="center"/>
    </xf>
    <xf numFmtId="172" fontId="6" fillId="0" borderId="18" xfId="1" applyNumberFormat="1" applyFont="1" applyBorder="1" applyAlignment="1">
      <alignment horizontal="right"/>
    </xf>
    <xf numFmtId="172" fontId="7" fillId="0" borderId="0" xfId="1" applyNumberFormat="1" applyFont="1" applyAlignment="1">
      <alignment horizontal="right"/>
    </xf>
    <xf numFmtId="171" fontId="6" fillId="0" borderId="13" xfId="1" applyNumberFormat="1" applyFont="1" applyBorder="1" applyAlignment="1">
      <alignment horizontal="center"/>
    </xf>
    <xf numFmtId="172" fontId="6" fillId="0" borderId="13" xfId="1" applyNumberFormat="1" applyFont="1" applyBorder="1" applyAlignment="1">
      <alignment horizontal="right"/>
    </xf>
    <xf numFmtId="170" fontId="6" fillId="0" borderId="0" xfId="3" applyNumberFormat="1" applyFont="1"/>
    <xf numFmtId="170" fontId="6" fillId="0" borderId="0" xfId="3" applyNumberFormat="1" applyFont="1" applyAlignment="1">
      <alignment horizontal="right"/>
    </xf>
    <xf numFmtId="170" fontId="10" fillId="0" borderId="0" xfId="3" applyNumberFormat="1" applyFont="1"/>
    <xf numFmtId="0" fontId="10" fillId="0" borderId="0" xfId="3" applyFont="1"/>
    <xf numFmtId="0" fontId="9" fillId="0" borderId="0" xfId="3" applyFont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7" fillId="0" borderId="2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3B51C401-6E33-4E3F-BCC2-33622B2FE66C}"/>
    <cellStyle name="Moneda" xfId="2" builtinId="4"/>
    <cellStyle name="Normal" xfId="0" builtinId="0"/>
    <cellStyle name="Normal 2 2" xfId="3" xr:uid="{BDE93669-F15A-4EC9-8670-D4E113BE1766}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[$$-240A]\ * #,##0_-;\-[$$-240A]\ * #,##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61866BC-58B5-4DDA-A49B-98AEC0460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31</xdr:row>
      <xdr:rowOff>113653</xdr:rowOff>
    </xdr:from>
    <xdr:to>
      <xdr:col>8</xdr:col>
      <xdr:colOff>817562</xdr:colOff>
      <xdr:row>36</xdr:row>
      <xdr:rowOff>142871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553654F-94A8-4B82-9966-DA91F40DC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481" y="4653903"/>
          <a:ext cx="1515644" cy="6245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4E933A6-D6B3-429D-A1BD-5AF5D9D8A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8D627B4-49F9-4598-AABE-FD2E960F4B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400.485875578706" createdVersion="8" refreshedVersion="8" minRefreshableVersion="3" recordCount="7" xr:uid="{9416CD62-A835-4D6D-8D67-DCAACD61B17C}">
  <cacheSource type="worksheet">
    <worksheetSource ref="A1:AC8" sheet="ESTADO DE CADA FACTURA "/>
  </cacheSource>
  <cacheFields count="29">
    <cacheField name="NIT IPS" numFmtId="0">
      <sharedItems containsSemiMixedTypes="0" containsString="0" containsNumber="1" containsInteger="1" minValue="890001605" maxValue="890001605"/>
    </cacheField>
    <cacheField name="NOBRE IPS" numFmtId="0">
      <sharedItems/>
    </cacheField>
    <cacheField name="PREFIJO FAC" numFmtId="0">
      <sharedItems containsBlank="1" containsMixedTypes="1" containsNumber="1" containsInteger="1" minValue="169" maxValue="169"/>
    </cacheField>
    <cacheField name="NUM DE FAC" numFmtId="0">
      <sharedItems containsMixedTypes="1" containsNumber="1" containsInteger="1" minValue="139" maxValue="428275"/>
    </cacheField>
    <cacheField name="FACT " numFmtId="0">
      <sharedItems/>
    </cacheField>
    <cacheField name="Llave " numFmtId="0">
      <sharedItems/>
    </cacheField>
    <cacheField name="FECHA FAC" numFmtId="14">
      <sharedItems containsSemiMixedTypes="0" containsNonDate="0" containsDate="1" containsString="0" minDate="2015-09-30T00:00:00" maxDate="2024-03-18T13:44:00"/>
    </cacheField>
    <cacheField name="FEC RADIC" numFmtId="14">
      <sharedItems containsNonDate="0" containsDate="1" containsString="0" containsBlank="1" minDate="2015-09-30T00:00:00" maxDate="2023-07-29T00:00:00"/>
    </cacheField>
    <cacheField name="Fecha Radicado EPS " numFmtId="14">
      <sharedItems containsNonDate="0" containsDate="1" containsString="0" containsBlank="1" minDate="2017-12-18T00:00:00" maxDate="2017-12-19T00:00:00"/>
    </cacheField>
    <cacheField name="VALOR FAC" numFmtId="0">
      <sharedItems containsSemiMixedTypes="0" containsString="0" containsNumber="1" containsInteger="1" minValue="50900" maxValue="166800"/>
    </cacheField>
    <cacheField name="SALDO FACT" numFmtId="0">
      <sharedItems containsSemiMixedTypes="0" containsString="0" containsNumber="1" containsInteger="1" minValue="37500" maxValue="166800"/>
    </cacheField>
    <cacheField name="REGIMEN" numFmtId="0">
      <sharedItems/>
    </cacheField>
    <cacheField name="SEDE" numFmtId="0">
      <sharedItems/>
    </cacheField>
    <cacheField name="SERVICIO" numFmtId="0">
      <sharedItems/>
    </cacheField>
    <cacheField name="No. De contrato" numFmtId="0">
      <sharedItems/>
    </cacheField>
    <cacheField name="BOX " numFmtId="0">
      <sharedItems containsBlank="1"/>
    </cacheField>
    <cacheField name="Estado de Factura EPS " numFmtId="0">
      <sharedItems count="2">
        <s v="Factura no radicada "/>
        <s v="Factura cancelada "/>
      </sharedItems>
    </cacheField>
    <cacheField name="Valor Total Bruto" numFmtId="164">
      <sharedItems containsSemiMixedTypes="0" containsString="0" containsNumber="1" containsInteger="1" minValue="0" maxValue="51700"/>
    </cacheField>
    <cacheField name="Valor Devolucion" numFmtId="164">
      <sharedItems containsSemiMixedTypes="0" containsString="0" containsNumber="1" containsInteger="1" minValue="0" maxValue="0"/>
    </cacheField>
    <cacheField name="Valor Radicado" numFmtId="164">
      <sharedItems containsSemiMixedTypes="0" containsString="0" containsNumber="1" containsInteger="1" minValue="0" maxValue="51700"/>
    </cacheField>
    <cacheField name="Valor Glosa Aceptada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51700"/>
    </cacheField>
    <cacheField name="Por Pagar SAP" numFmtId="165">
      <sharedItems containsSemiMixedTypes="0" containsString="0" containsNumber="1" containsInteger="1" minValue="0" maxValue="0"/>
    </cacheField>
    <cacheField name="P.Abiertas Doc " numFmtId="0">
      <sharedItems containsNonDate="0" containsString="0" containsBlank="1"/>
    </cacheField>
    <cacheField name="Vr Compensacion " numFmtId="164">
      <sharedItems containsSemiMixedTypes="0" containsString="0" containsNumber="1" containsInteger="1" minValue="0" maxValue="51700"/>
    </cacheField>
    <cacheField name="Doc Compensacion " numFmtId="0">
      <sharedItems containsString="0" containsBlank="1" containsNumber="1" containsInteger="1" minValue="2200504792" maxValue="2200504792"/>
    </cacheField>
    <cacheField name="Fecha Compensacion " numFmtId="14">
      <sharedItems containsNonDate="0" containsDate="1" containsString="0" containsBlank="1" minDate="2018-04-18T00:00:00" maxDate="2018-04-19T00:00:00"/>
    </cacheField>
    <cacheField name="Vr Transferencia " numFmtId="164">
      <sharedItems containsSemiMixedTypes="0" containsString="0" containsNumber="1" containsInteger="1" minValue="0" maxValue="51700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n v="890001605"/>
    <s v="ESE SAN ROQUE CORDOBA Q"/>
    <s v="FACP"/>
    <s v="2854"/>
    <s v="FACP2854"/>
    <s v="890001605_FACP2854"/>
    <d v="2024-03-18T13:44:00"/>
    <m/>
    <m/>
    <n v="166800"/>
    <n v="166800"/>
    <s v="COMFENAL_SUBEVE"/>
    <s v="CORDOBA Q"/>
    <s v="AMBULATORIO"/>
    <s v="SIN"/>
    <m/>
    <x v="0"/>
    <n v="0"/>
    <n v="0"/>
    <n v="0"/>
    <n v="0"/>
    <n v="0"/>
    <n v="0"/>
    <m/>
    <n v="0"/>
    <m/>
    <m/>
    <n v="0"/>
    <d v="2024-03-31T00:00:00"/>
  </r>
  <r>
    <n v="890001605"/>
    <s v="ESE SAN ROQUE CORDOBA Q"/>
    <s v="FEHC"/>
    <n v="102316"/>
    <s v="FEHC102316"/>
    <s v="890001605_FEHC102316"/>
    <d v="2023-07-28T00:00:00"/>
    <d v="2023-07-28T00:00:00"/>
    <m/>
    <n v="76664"/>
    <n v="76664"/>
    <s v="COMFENAL_SUBEVE"/>
    <s v="CORDOBA Q"/>
    <s v="AMBULATORIO"/>
    <s v="SIN"/>
    <m/>
    <x v="0"/>
    <n v="0"/>
    <n v="0"/>
    <n v="0"/>
    <n v="0"/>
    <n v="0"/>
    <n v="0"/>
    <m/>
    <n v="0"/>
    <m/>
    <m/>
    <n v="0"/>
    <d v="2024-03-31T00:00:00"/>
  </r>
  <r>
    <n v="890001605"/>
    <s v="ESE SAN ROQUE CORDOBA Q"/>
    <s v="FEHC"/>
    <n v="101681"/>
    <s v="FEHC101681"/>
    <s v="890001605_FEHC101681"/>
    <d v="2023-05-14T00:00:00"/>
    <d v="2023-05-14T00:00:00"/>
    <m/>
    <n v="79912"/>
    <n v="79912"/>
    <s v="COMFENAL_SUBEVE"/>
    <s v="CORDOBA Q"/>
    <s v="AMBULATORIO"/>
    <s v="SIN"/>
    <m/>
    <x v="0"/>
    <n v="0"/>
    <n v="0"/>
    <n v="0"/>
    <n v="0"/>
    <n v="0"/>
    <n v="0"/>
    <m/>
    <n v="0"/>
    <m/>
    <m/>
    <n v="0"/>
    <d v="2024-03-31T00:00:00"/>
  </r>
  <r>
    <n v="890001605"/>
    <s v="ESE SAN ROQUE CORDOBA Q"/>
    <m/>
    <n v="139"/>
    <s v="139"/>
    <s v="890001605_139"/>
    <d v="2015-09-30T00:00:00"/>
    <d v="2015-09-30T00:00:00"/>
    <m/>
    <n v="50900"/>
    <n v="50900"/>
    <s v="COMFENAL_SUBEVE"/>
    <s v="CORDOBA Q"/>
    <s v="AMBULATORIO"/>
    <s v="SIN"/>
    <m/>
    <x v="0"/>
    <n v="0"/>
    <n v="0"/>
    <n v="0"/>
    <n v="0"/>
    <n v="0"/>
    <n v="0"/>
    <m/>
    <n v="0"/>
    <m/>
    <m/>
    <n v="0"/>
    <d v="2024-03-31T00:00:00"/>
  </r>
  <r>
    <n v="890001605"/>
    <s v="ESE SAN ROQUE CORDOBA Q"/>
    <n v="169"/>
    <n v="169"/>
    <s v="169169"/>
    <s v="890001605_169169"/>
    <d v="2015-10-31T00:00:00"/>
    <d v="2015-10-31T00:00:00"/>
    <m/>
    <n v="128400"/>
    <n v="128400"/>
    <s v="COMFENAL_SUBEVE"/>
    <s v="CORDOBA Q"/>
    <s v="AMBULATORIO"/>
    <s v="SIN"/>
    <m/>
    <x v="0"/>
    <n v="0"/>
    <n v="0"/>
    <n v="0"/>
    <n v="0"/>
    <n v="0"/>
    <n v="0"/>
    <m/>
    <n v="0"/>
    <m/>
    <m/>
    <n v="0"/>
    <d v="2024-03-31T00:00:00"/>
  </r>
  <r>
    <n v="890001605"/>
    <s v="ESE SAN ROQUE CORDOBA Q"/>
    <s v="HSRC"/>
    <n v="428275"/>
    <s v="HSRC428275"/>
    <s v="890001605_HSRC428275"/>
    <d v="2017-11-16T00:00:00"/>
    <d v="2017-11-16T00:00:00"/>
    <d v="2017-12-18T00:00:00"/>
    <n v="51700"/>
    <n v="37500"/>
    <s v="COMFENAL_SUBEVE"/>
    <s v="CORDOBA Q"/>
    <s v="AMBULATORIO"/>
    <s v="SIN"/>
    <s v="Finalizada"/>
    <x v="1"/>
    <n v="51700"/>
    <n v="0"/>
    <n v="51700"/>
    <n v="0"/>
    <n v="51700"/>
    <n v="0"/>
    <m/>
    <n v="51700"/>
    <n v="2200504792"/>
    <d v="2018-04-18T00:00:00"/>
    <n v="51700"/>
    <d v="2024-03-31T00:00:00"/>
  </r>
  <r>
    <n v="890001605"/>
    <s v="ESE SAN ROQUE CORDOBA Q"/>
    <s v="FEHC"/>
    <n v="8395"/>
    <s v="FEHC8395"/>
    <s v="890001605_FEHC8395"/>
    <d v="2022-08-10T00:00:00"/>
    <d v="2022-08-10T00:00:00"/>
    <m/>
    <n v="76200"/>
    <n v="76200"/>
    <s v="COMFENAL_SUBEVE"/>
    <s v="CORDOBA Q"/>
    <s v="AMBULATORIO"/>
    <s v="SIN"/>
    <m/>
    <x v="0"/>
    <n v="0"/>
    <n v="0"/>
    <n v="0"/>
    <n v="0"/>
    <n v="0"/>
    <n v="0"/>
    <m/>
    <n v="0"/>
    <m/>
    <m/>
    <n v="0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84DC7B-DDB5-4ACD-8B66-F872712C4036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6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numFmtId="14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numFmtId="164" showAll="0"/>
    <pivotField numFmtId="164" showAll="0"/>
    <pivotField numFmtId="164" showAll="0"/>
    <pivotField numFmtId="164" showAll="0"/>
    <pivotField numFmtId="164" showAll="0"/>
    <pivotField numFmtId="165" showAll="0"/>
    <pivotField showAll="0"/>
    <pivotField numFmtId="164" showAll="0"/>
    <pivotField showAll="0"/>
    <pivotField showAll="0"/>
    <pivotField numFmtId="164" showAll="0"/>
    <pivotField numFmtId="14" showAll="0"/>
  </pivotFields>
  <rowFields count="1">
    <field x="16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SALDO FACT" fld="10" baseField="0" baseItem="0" numFmtId="164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6" type="button" dataOnly="0" labelOnly="1" outline="0" axis="axisRow" fieldPosition="0"/>
    </format>
    <format dxfId="2">
      <pivotArea dataOnly="0" labelOnly="1" fieldPosition="0">
        <references count="1">
          <reference field="16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workbookViewId="0">
      <selection sqref="A1:XFD9"/>
    </sheetView>
  </sheetViews>
  <sheetFormatPr baseColWidth="10" defaultRowHeight="14.5" x14ac:dyDescent="0.35"/>
  <cols>
    <col min="1" max="1" width="9.81640625" bestFit="1" customWidth="1"/>
    <col min="2" max="2" width="25" bestFit="1" customWidth="1"/>
    <col min="3" max="3" width="11.08984375" bestFit="1" customWidth="1"/>
    <col min="4" max="4" width="11.453125" bestFit="1" customWidth="1"/>
    <col min="5" max="6" width="10.453125" style="3" bestFit="1" customWidth="1"/>
    <col min="7" max="7" width="10.08984375" bestFit="1" customWidth="1"/>
    <col min="8" max="8" width="11" bestFit="1" customWidth="1"/>
    <col min="9" max="9" width="17.6328125" bestFit="1" customWidth="1"/>
    <col min="10" max="10" width="11.08984375" bestFit="1" customWidth="1"/>
    <col min="11" max="11" width="13.453125" bestFit="1" customWidth="1"/>
    <col min="12" max="12" width="14.1796875" bestFit="1" customWidth="1"/>
  </cols>
  <sheetData>
    <row r="1" spans="1:12" s="6" customFormat="1" x14ac:dyDescent="0.35">
      <c r="A1" s="4" t="s">
        <v>3</v>
      </c>
      <c r="B1" s="4" t="s">
        <v>4</v>
      </c>
      <c r="C1" s="4" t="s">
        <v>6</v>
      </c>
      <c r="D1" s="4" t="s">
        <v>7</v>
      </c>
      <c r="E1" s="5" t="s">
        <v>10</v>
      </c>
      <c r="F1" s="5" t="s">
        <v>11</v>
      </c>
      <c r="G1" s="4" t="s">
        <v>12</v>
      </c>
      <c r="H1" s="4" t="s">
        <v>13</v>
      </c>
      <c r="I1" s="4" t="s">
        <v>14</v>
      </c>
      <c r="J1" s="4" t="s">
        <v>15</v>
      </c>
      <c r="K1" s="4" t="s">
        <v>16</v>
      </c>
      <c r="L1" s="4" t="s">
        <v>17</v>
      </c>
    </row>
    <row r="2" spans="1:12" x14ac:dyDescent="0.35">
      <c r="A2" s="1">
        <v>890001605</v>
      </c>
      <c r="B2" s="1" t="s">
        <v>5</v>
      </c>
      <c r="C2" s="1" t="s">
        <v>0</v>
      </c>
      <c r="D2" s="1" t="s">
        <v>1</v>
      </c>
      <c r="E2" s="2">
        <v>45369.572222222225</v>
      </c>
      <c r="F2" s="2"/>
      <c r="G2" s="1">
        <v>166800</v>
      </c>
      <c r="H2" s="1">
        <v>166800</v>
      </c>
      <c r="I2" s="1" t="s">
        <v>2</v>
      </c>
      <c r="J2" s="1" t="s">
        <v>18</v>
      </c>
      <c r="K2" s="1" t="s">
        <v>19</v>
      </c>
      <c r="L2" s="1" t="s">
        <v>20</v>
      </c>
    </row>
    <row r="3" spans="1:12" x14ac:dyDescent="0.35">
      <c r="A3" s="1">
        <v>890001605</v>
      </c>
      <c r="B3" s="1" t="s">
        <v>5</v>
      </c>
      <c r="C3" s="1" t="s">
        <v>8</v>
      </c>
      <c r="D3" s="1">
        <v>102316</v>
      </c>
      <c r="E3" s="2">
        <v>45135</v>
      </c>
      <c r="F3" s="2">
        <v>45135</v>
      </c>
      <c r="G3" s="1">
        <v>76664</v>
      </c>
      <c r="H3" s="1">
        <v>76664</v>
      </c>
      <c r="I3" s="1" t="s">
        <v>2</v>
      </c>
      <c r="J3" s="1" t="s">
        <v>18</v>
      </c>
      <c r="K3" s="1" t="s">
        <v>19</v>
      </c>
      <c r="L3" s="1" t="s">
        <v>20</v>
      </c>
    </row>
    <row r="4" spans="1:12" x14ac:dyDescent="0.35">
      <c r="A4" s="1">
        <v>890001605</v>
      </c>
      <c r="B4" s="1" t="s">
        <v>5</v>
      </c>
      <c r="C4" s="1" t="s">
        <v>8</v>
      </c>
      <c r="D4" s="1">
        <v>101681</v>
      </c>
      <c r="E4" s="2">
        <v>45060</v>
      </c>
      <c r="F4" s="2">
        <v>45060</v>
      </c>
      <c r="G4" s="1">
        <v>79912</v>
      </c>
      <c r="H4" s="1">
        <v>79912</v>
      </c>
      <c r="I4" s="1" t="s">
        <v>2</v>
      </c>
      <c r="J4" s="1" t="s">
        <v>18</v>
      </c>
      <c r="K4" s="1" t="s">
        <v>19</v>
      </c>
      <c r="L4" s="1" t="s">
        <v>20</v>
      </c>
    </row>
    <row r="5" spans="1:12" x14ac:dyDescent="0.35">
      <c r="A5" s="1">
        <v>890001605</v>
      </c>
      <c r="B5" s="1" t="s">
        <v>5</v>
      </c>
      <c r="C5" s="1"/>
      <c r="D5" s="1">
        <v>139</v>
      </c>
      <c r="E5" s="2">
        <v>42277</v>
      </c>
      <c r="F5" s="2">
        <v>42277</v>
      </c>
      <c r="G5" s="1">
        <v>50900</v>
      </c>
      <c r="H5" s="1">
        <v>50900</v>
      </c>
      <c r="I5" s="1" t="s">
        <v>2</v>
      </c>
      <c r="J5" s="1" t="s">
        <v>18</v>
      </c>
      <c r="K5" s="1" t="s">
        <v>19</v>
      </c>
      <c r="L5" s="1" t="s">
        <v>20</v>
      </c>
    </row>
    <row r="6" spans="1:12" x14ac:dyDescent="0.35">
      <c r="A6" s="1">
        <v>890001605</v>
      </c>
      <c r="B6" s="1" t="s">
        <v>5</v>
      </c>
      <c r="C6" s="1">
        <v>169</v>
      </c>
      <c r="D6" s="1">
        <v>169</v>
      </c>
      <c r="E6" s="2">
        <v>42308</v>
      </c>
      <c r="F6" s="2">
        <v>42308</v>
      </c>
      <c r="G6" s="1">
        <v>128400</v>
      </c>
      <c r="H6" s="1">
        <v>128400</v>
      </c>
      <c r="I6" s="1" t="s">
        <v>2</v>
      </c>
      <c r="J6" s="1" t="s">
        <v>18</v>
      </c>
      <c r="K6" s="1" t="s">
        <v>19</v>
      </c>
      <c r="L6" s="1" t="s">
        <v>20</v>
      </c>
    </row>
    <row r="7" spans="1:12" x14ac:dyDescent="0.35">
      <c r="A7" s="1">
        <v>890001605</v>
      </c>
      <c r="B7" s="1" t="s">
        <v>5</v>
      </c>
      <c r="C7" s="1" t="s">
        <v>9</v>
      </c>
      <c r="D7" s="1">
        <v>428275</v>
      </c>
      <c r="E7" s="2">
        <v>43055</v>
      </c>
      <c r="F7" s="2">
        <v>43055</v>
      </c>
      <c r="G7" s="1">
        <v>51700</v>
      </c>
      <c r="H7" s="1">
        <v>37500</v>
      </c>
      <c r="I7" s="1" t="s">
        <v>2</v>
      </c>
      <c r="J7" s="1" t="s">
        <v>18</v>
      </c>
      <c r="K7" s="1" t="s">
        <v>19</v>
      </c>
      <c r="L7" s="1" t="s">
        <v>20</v>
      </c>
    </row>
    <row r="8" spans="1:12" x14ac:dyDescent="0.35">
      <c r="A8" s="1">
        <v>890001605</v>
      </c>
      <c r="B8" s="1" t="s">
        <v>5</v>
      </c>
      <c r="C8" s="1" t="s">
        <v>8</v>
      </c>
      <c r="D8" s="1">
        <v>8395</v>
      </c>
      <c r="E8" s="2">
        <v>44783</v>
      </c>
      <c r="F8" s="2">
        <v>44783</v>
      </c>
      <c r="G8" s="1">
        <v>76200</v>
      </c>
      <c r="H8" s="1">
        <v>76200</v>
      </c>
      <c r="I8" s="1" t="s">
        <v>2</v>
      </c>
      <c r="J8" s="1" t="s">
        <v>18</v>
      </c>
      <c r="K8" s="1" t="s">
        <v>19</v>
      </c>
      <c r="L8" s="1" t="s"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09E20-4C4B-430F-846F-013837FDDC63}">
  <dimension ref="A1:AC11"/>
  <sheetViews>
    <sheetView workbookViewId="0">
      <selection activeCell="A6" sqref="A6"/>
    </sheetView>
  </sheetViews>
  <sheetFormatPr baseColWidth="10" defaultRowHeight="14.5" x14ac:dyDescent="0.35"/>
  <cols>
    <col min="1" max="1" width="8.1796875" bestFit="1" customWidth="1"/>
    <col min="2" max="2" width="20.81640625" bestFit="1" customWidth="1"/>
    <col min="3" max="3" width="10.453125" bestFit="1" customWidth="1"/>
    <col min="4" max="4" width="10.08984375" bestFit="1" customWidth="1"/>
    <col min="5" max="5" width="9.36328125" bestFit="1" customWidth="1"/>
    <col min="6" max="6" width="17.6328125" bestFit="1" customWidth="1"/>
    <col min="7" max="7" width="9.08984375" bestFit="1" customWidth="1"/>
    <col min="8" max="8" width="8.90625" bestFit="1" customWidth="1"/>
    <col min="9" max="9" width="10.90625" bestFit="1" customWidth="1"/>
    <col min="10" max="10" width="9.26953125" bestFit="1" customWidth="1"/>
    <col min="11" max="11" width="10.1796875" bestFit="1" customWidth="1"/>
    <col min="12" max="12" width="14.1796875" bestFit="1" customWidth="1"/>
    <col min="13" max="13" width="9.1796875" bestFit="1" customWidth="1"/>
    <col min="14" max="14" width="11" bestFit="1" customWidth="1"/>
    <col min="15" max="15" width="12.453125" bestFit="1" customWidth="1"/>
    <col min="16" max="16" width="7.08984375" bestFit="1" customWidth="1"/>
    <col min="17" max="17" width="13.81640625" bestFit="1" customWidth="1"/>
    <col min="18" max="18" width="9.08984375" bestFit="1" customWidth="1"/>
    <col min="19" max="19" width="8.90625" bestFit="1" customWidth="1"/>
    <col min="20" max="20" width="7.7265625" bestFit="1" customWidth="1"/>
    <col min="21" max="21" width="9.26953125" bestFit="1" customWidth="1"/>
    <col min="22" max="22" width="9.54296875" bestFit="1" customWidth="1"/>
    <col min="23" max="23" width="8.1796875" bestFit="1" customWidth="1"/>
    <col min="24" max="24" width="8.54296875" bestFit="1" customWidth="1"/>
    <col min="25" max="27" width="11.453125" bestFit="1" customWidth="1"/>
    <col min="28" max="28" width="11.90625" customWidth="1"/>
    <col min="29" max="29" width="9.6328125" bestFit="1" customWidth="1"/>
  </cols>
  <sheetData>
    <row r="1" spans="1:29" s="13" customFormat="1" ht="30" x14ac:dyDescent="0.35">
      <c r="A1" s="11" t="s">
        <v>3</v>
      </c>
      <c r="B1" s="11" t="s">
        <v>4</v>
      </c>
      <c r="C1" s="11" t="s">
        <v>6</v>
      </c>
      <c r="D1" s="11" t="s">
        <v>7</v>
      </c>
      <c r="E1" s="14" t="s">
        <v>21</v>
      </c>
      <c r="F1" s="14" t="s">
        <v>22</v>
      </c>
      <c r="G1" s="12" t="s">
        <v>10</v>
      </c>
      <c r="H1" s="12" t="s">
        <v>11</v>
      </c>
      <c r="I1" s="14" t="s">
        <v>37</v>
      </c>
      <c r="J1" s="11" t="s">
        <v>12</v>
      </c>
      <c r="K1" s="11" t="s">
        <v>13</v>
      </c>
      <c r="L1" s="11" t="s">
        <v>14</v>
      </c>
      <c r="M1" s="11" t="s">
        <v>15</v>
      </c>
      <c r="N1" s="11" t="s">
        <v>16</v>
      </c>
      <c r="O1" s="11" t="s">
        <v>17</v>
      </c>
      <c r="P1" s="14" t="s">
        <v>38</v>
      </c>
      <c r="Q1" s="20" t="s">
        <v>54</v>
      </c>
      <c r="R1" s="11" t="s">
        <v>40</v>
      </c>
      <c r="S1" s="11" t="s">
        <v>41</v>
      </c>
      <c r="T1" s="11" t="s">
        <v>42</v>
      </c>
      <c r="U1" s="11" t="s">
        <v>43</v>
      </c>
      <c r="V1" s="11" t="s">
        <v>44</v>
      </c>
      <c r="W1" s="18" t="s">
        <v>45</v>
      </c>
      <c r="X1" s="18" t="s">
        <v>46</v>
      </c>
      <c r="Y1" s="17" t="s">
        <v>47</v>
      </c>
      <c r="Z1" s="17" t="s">
        <v>48</v>
      </c>
      <c r="AA1" s="17" t="s">
        <v>49</v>
      </c>
      <c r="AB1" s="17" t="s">
        <v>50</v>
      </c>
      <c r="AC1" s="11" t="s">
        <v>51</v>
      </c>
    </row>
    <row r="2" spans="1:29" s="9" customFormat="1" ht="10" x14ac:dyDescent="0.2">
      <c r="A2" s="7">
        <v>890001605</v>
      </c>
      <c r="B2" s="7" t="s">
        <v>5</v>
      </c>
      <c r="C2" s="7" t="s">
        <v>0</v>
      </c>
      <c r="D2" s="7" t="s">
        <v>1</v>
      </c>
      <c r="E2" s="7" t="s">
        <v>23</v>
      </c>
      <c r="F2" s="7" t="s">
        <v>30</v>
      </c>
      <c r="G2" s="8">
        <v>45369.572222222225</v>
      </c>
      <c r="H2" s="8"/>
      <c r="I2" s="8"/>
      <c r="J2" s="7">
        <v>166800</v>
      </c>
      <c r="K2" s="7">
        <v>166800</v>
      </c>
      <c r="L2" s="7" t="s">
        <v>2</v>
      </c>
      <c r="M2" s="7" t="s">
        <v>18</v>
      </c>
      <c r="N2" s="7" t="s">
        <v>19</v>
      </c>
      <c r="O2" s="7" t="s">
        <v>20</v>
      </c>
      <c r="P2" s="8"/>
      <c r="Q2" s="8" t="s">
        <v>53</v>
      </c>
      <c r="R2" s="15">
        <v>0</v>
      </c>
      <c r="S2" s="15">
        <v>0</v>
      </c>
      <c r="T2" s="15">
        <v>0</v>
      </c>
      <c r="U2" s="15">
        <v>0</v>
      </c>
      <c r="V2" s="15">
        <v>0</v>
      </c>
      <c r="W2" s="19">
        <v>0</v>
      </c>
      <c r="X2" s="7"/>
      <c r="Y2" s="15">
        <v>0</v>
      </c>
      <c r="Z2" s="7"/>
      <c r="AA2" s="8"/>
      <c r="AB2" s="15">
        <v>0</v>
      </c>
      <c r="AC2" s="8">
        <v>45382</v>
      </c>
    </row>
    <row r="3" spans="1:29" s="9" customFormat="1" ht="10" x14ac:dyDescent="0.2">
      <c r="A3" s="7">
        <v>890001605</v>
      </c>
      <c r="B3" s="7" t="s">
        <v>5</v>
      </c>
      <c r="C3" s="7" t="s">
        <v>8</v>
      </c>
      <c r="D3" s="7">
        <v>102316</v>
      </c>
      <c r="E3" s="7" t="s">
        <v>24</v>
      </c>
      <c r="F3" s="7" t="s">
        <v>31</v>
      </c>
      <c r="G3" s="8">
        <v>45135</v>
      </c>
      <c r="H3" s="8">
        <v>45135</v>
      </c>
      <c r="I3" s="8"/>
      <c r="J3" s="7">
        <v>76664</v>
      </c>
      <c r="K3" s="7">
        <v>76664</v>
      </c>
      <c r="L3" s="7" t="s">
        <v>2</v>
      </c>
      <c r="M3" s="7" t="s">
        <v>18</v>
      </c>
      <c r="N3" s="7" t="s">
        <v>19</v>
      </c>
      <c r="O3" s="7" t="s">
        <v>20</v>
      </c>
      <c r="P3" s="7"/>
      <c r="Q3" s="8" t="s">
        <v>53</v>
      </c>
      <c r="R3" s="15">
        <v>0</v>
      </c>
      <c r="S3" s="15">
        <v>0</v>
      </c>
      <c r="T3" s="15">
        <v>0</v>
      </c>
      <c r="U3" s="15">
        <v>0</v>
      </c>
      <c r="V3" s="15">
        <v>0</v>
      </c>
      <c r="W3" s="19">
        <v>0</v>
      </c>
      <c r="X3" s="7"/>
      <c r="Y3" s="15">
        <v>0</v>
      </c>
      <c r="Z3" s="7"/>
      <c r="AA3" s="8"/>
      <c r="AB3" s="15">
        <v>0</v>
      </c>
      <c r="AC3" s="8">
        <v>45382</v>
      </c>
    </row>
    <row r="4" spans="1:29" s="9" customFormat="1" ht="10" x14ac:dyDescent="0.2">
      <c r="A4" s="7">
        <v>890001605</v>
      </c>
      <c r="B4" s="7" t="s">
        <v>5</v>
      </c>
      <c r="C4" s="7" t="s">
        <v>8</v>
      </c>
      <c r="D4" s="7">
        <v>101681</v>
      </c>
      <c r="E4" s="7" t="s">
        <v>25</v>
      </c>
      <c r="F4" s="7" t="s">
        <v>32</v>
      </c>
      <c r="G4" s="8">
        <v>45060</v>
      </c>
      <c r="H4" s="8">
        <v>45060</v>
      </c>
      <c r="I4" s="8"/>
      <c r="J4" s="7">
        <v>79912</v>
      </c>
      <c r="K4" s="7">
        <v>79912</v>
      </c>
      <c r="L4" s="7" t="s">
        <v>2</v>
      </c>
      <c r="M4" s="7" t="s">
        <v>18</v>
      </c>
      <c r="N4" s="7" t="s">
        <v>19</v>
      </c>
      <c r="O4" s="7" t="s">
        <v>20</v>
      </c>
      <c r="P4" s="7"/>
      <c r="Q4" s="8" t="s">
        <v>53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9">
        <v>0</v>
      </c>
      <c r="X4" s="7"/>
      <c r="Y4" s="15">
        <v>0</v>
      </c>
      <c r="Z4" s="7"/>
      <c r="AA4" s="8"/>
      <c r="AB4" s="15">
        <v>0</v>
      </c>
      <c r="AC4" s="8">
        <v>45382</v>
      </c>
    </row>
    <row r="5" spans="1:29" s="9" customFormat="1" ht="10" x14ac:dyDescent="0.2">
      <c r="A5" s="7">
        <v>890001605</v>
      </c>
      <c r="B5" s="7" t="s">
        <v>5</v>
      </c>
      <c r="C5" s="7"/>
      <c r="D5" s="7">
        <v>139</v>
      </c>
      <c r="E5" s="7" t="s">
        <v>26</v>
      </c>
      <c r="F5" s="7" t="s">
        <v>33</v>
      </c>
      <c r="G5" s="8">
        <v>42277</v>
      </c>
      <c r="H5" s="8">
        <v>42277</v>
      </c>
      <c r="I5" s="8"/>
      <c r="J5" s="7">
        <v>50900</v>
      </c>
      <c r="K5" s="7">
        <v>50900</v>
      </c>
      <c r="L5" s="7" t="s">
        <v>2</v>
      </c>
      <c r="M5" s="7" t="s">
        <v>18</v>
      </c>
      <c r="N5" s="7" t="s">
        <v>19</v>
      </c>
      <c r="O5" s="7" t="s">
        <v>20</v>
      </c>
      <c r="P5" s="7"/>
      <c r="Q5" s="8" t="s">
        <v>53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9">
        <v>0</v>
      </c>
      <c r="X5" s="7"/>
      <c r="Y5" s="15">
        <v>0</v>
      </c>
      <c r="Z5" s="7"/>
      <c r="AA5" s="8"/>
      <c r="AB5" s="15">
        <v>0</v>
      </c>
      <c r="AC5" s="8">
        <v>45382</v>
      </c>
    </row>
    <row r="6" spans="1:29" s="9" customFormat="1" ht="10" x14ac:dyDescent="0.2">
      <c r="A6" s="7">
        <v>890001605</v>
      </c>
      <c r="B6" s="7" t="s">
        <v>5</v>
      </c>
      <c r="C6" s="7">
        <v>169</v>
      </c>
      <c r="D6" s="7">
        <v>169</v>
      </c>
      <c r="E6" s="7" t="s">
        <v>27</v>
      </c>
      <c r="F6" s="7" t="s">
        <v>34</v>
      </c>
      <c r="G6" s="8">
        <v>42308</v>
      </c>
      <c r="H6" s="8">
        <v>42308</v>
      </c>
      <c r="I6" s="8"/>
      <c r="J6" s="7">
        <v>128400</v>
      </c>
      <c r="K6" s="7">
        <v>128400</v>
      </c>
      <c r="L6" s="7" t="s">
        <v>2</v>
      </c>
      <c r="M6" s="7" t="s">
        <v>18</v>
      </c>
      <c r="N6" s="7" t="s">
        <v>19</v>
      </c>
      <c r="O6" s="7" t="s">
        <v>20</v>
      </c>
      <c r="P6" s="7"/>
      <c r="Q6" s="8" t="s">
        <v>53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9">
        <v>0</v>
      </c>
      <c r="X6" s="7"/>
      <c r="Y6" s="15">
        <v>0</v>
      </c>
      <c r="Z6" s="7"/>
      <c r="AA6" s="8"/>
      <c r="AB6" s="15">
        <v>0</v>
      </c>
      <c r="AC6" s="8">
        <v>45382</v>
      </c>
    </row>
    <row r="7" spans="1:29" s="9" customFormat="1" ht="10" x14ac:dyDescent="0.2">
      <c r="A7" s="7">
        <v>890001605</v>
      </c>
      <c r="B7" s="7" t="s">
        <v>5</v>
      </c>
      <c r="C7" s="7" t="s">
        <v>9</v>
      </c>
      <c r="D7" s="7">
        <v>428275</v>
      </c>
      <c r="E7" s="7" t="s">
        <v>28</v>
      </c>
      <c r="F7" s="7" t="s">
        <v>35</v>
      </c>
      <c r="G7" s="8">
        <v>43055</v>
      </c>
      <c r="H7" s="8">
        <v>43055</v>
      </c>
      <c r="I7" s="8">
        <v>43087</v>
      </c>
      <c r="J7" s="7">
        <v>51700</v>
      </c>
      <c r="K7" s="7">
        <v>37500</v>
      </c>
      <c r="L7" s="7" t="s">
        <v>2</v>
      </c>
      <c r="M7" s="7" t="s">
        <v>18</v>
      </c>
      <c r="N7" s="7" t="s">
        <v>19</v>
      </c>
      <c r="O7" s="7" t="s">
        <v>20</v>
      </c>
      <c r="P7" s="7" t="s">
        <v>39</v>
      </c>
      <c r="Q7" s="7" t="s">
        <v>52</v>
      </c>
      <c r="R7" s="15">
        <v>51700</v>
      </c>
      <c r="S7" s="15">
        <v>0</v>
      </c>
      <c r="T7" s="15">
        <v>51700</v>
      </c>
      <c r="U7" s="15">
        <v>0</v>
      </c>
      <c r="V7" s="15">
        <v>51700</v>
      </c>
      <c r="W7" s="19">
        <v>0</v>
      </c>
      <c r="X7" s="7"/>
      <c r="Y7" s="15">
        <v>51700</v>
      </c>
      <c r="Z7" s="7">
        <v>2200504792</v>
      </c>
      <c r="AA7" s="8">
        <v>43208</v>
      </c>
      <c r="AB7" s="15">
        <v>51700</v>
      </c>
      <c r="AC7" s="8">
        <v>45382</v>
      </c>
    </row>
    <row r="8" spans="1:29" s="9" customFormat="1" ht="10" x14ac:dyDescent="0.2">
      <c r="A8" s="7">
        <v>890001605</v>
      </c>
      <c r="B8" s="7" t="s">
        <v>5</v>
      </c>
      <c r="C8" s="7" t="s">
        <v>8</v>
      </c>
      <c r="D8" s="7">
        <v>8395</v>
      </c>
      <c r="E8" s="7" t="s">
        <v>29</v>
      </c>
      <c r="F8" s="7" t="s">
        <v>36</v>
      </c>
      <c r="G8" s="8">
        <v>44783</v>
      </c>
      <c r="H8" s="8">
        <v>44783</v>
      </c>
      <c r="I8" s="8"/>
      <c r="J8" s="7">
        <v>76200</v>
      </c>
      <c r="K8" s="7">
        <v>76200</v>
      </c>
      <c r="L8" s="7" t="s">
        <v>2</v>
      </c>
      <c r="M8" s="7" t="s">
        <v>18</v>
      </c>
      <c r="N8" s="7" t="s">
        <v>19</v>
      </c>
      <c r="O8" s="7" t="s">
        <v>20</v>
      </c>
      <c r="P8" s="7"/>
      <c r="Q8" s="8" t="s">
        <v>53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9">
        <v>0</v>
      </c>
      <c r="X8" s="7"/>
      <c r="Y8" s="15">
        <v>0</v>
      </c>
      <c r="Z8" s="7"/>
      <c r="AA8" s="8"/>
      <c r="AB8" s="15">
        <v>0</v>
      </c>
      <c r="AC8" s="8">
        <v>45382</v>
      </c>
    </row>
    <row r="9" spans="1:29" s="9" customFormat="1" ht="10" x14ac:dyDescent="0.2">
      <c r="G9" s="10"/>
      <c r="H9" s="10"/>
      <c r="I9" s="10"/>
    </row>
    <row r="11" spans="1:29" x14ac:dyDescent="0.35">
      <c r="Y11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0207D-48AF-4295-AD1F-EB9C4C56D44D}">
  <dimension ref="B1:N44"/>
  <sheetViews>
    <sheetView showGridLines="0" tabSelected="1" zoomScale="80" zoomScaleNormal="80" workbookViewId="0">
      <selection activeCell="I21" sqref="I21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59</v>
      </c>
      <c r="E2" s="28"/>
      <c r="F2" s="28"/>
      <c r="G2" s="28"/>
      <c r="H2" s="28"/>
      <c r="I2" s="29"/>
      <c r="J2" s="30" t="s">
        <v>60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61</v>
      </c>
      <c r="E4" s="28"/>
      <c r="F4" s="28"/>
      <c r="G4" s="28"/>
      <c r="H4" s="28"/>
      <c r="I4" s="29"/>
      <c r="J4" s="30" t="s">
        <v>62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94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95</v>
      </c>
      <c r="J11" s="44"/>
    </row>
    <row r="12" spans="2:10" ht="13" x14ac:dyDescent="0.3">
      <c r="B12" s="43"/>
      <c r="C12" s="45" t="s">
        <v>96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97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100</v>
      </c>
      <c r="D16" s="46"/>
      <c r="G16" s="48"/>
      <c r="H16" s="50" t="s">
        <v>63</v>
      </c>
      <c r="I16" s="50" t="s">
        <v>64</v>
      </c>
      <c r="J16" s="44"/>
    </row>
    <row r="17" spans="2:14" ht="13" x14ac:dyDescent="0.3">
      <c r="B17" s="43"/>
      <c r="C17" s="45" t="s">
        <v>65</v>
      </c>
      <c r="D17" s="45"/>
      <c r="E17" s="45"/>
      <c r="F17" s="45"/>
      <c r="G17" s="48"/>
      <c r="H17" s="51">
        <v>7</v>
      </c>
      <c r="I17" s="52">
        <v>616376</v>
      </c>
      <c r="J17" s="44"/>
    </row>
    <row r="18" spans="2:14" x14ac:dyDescent="0.25">
      <c r="B18" s="43"/>
      <c r="C18" s="24" t="s">
        <v>66</v>
      </c>
      <c r="G18" s="48"/>
      <c r="H18" s="54">
        <v>1</v>
      </c>
      <c r="I18" s="55">
        <v>37500</v>
      </c>
      <c r="J18" s="44"/>
    </row>
    <row r="19" spans="2:14" x14ac:dyDescent="0.25">
      <c r="B19" s="43"/>
      <c r="C19" s="24" t="s">
        <v>67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68</v>
      </c>
      <c r="H20" s="56">
        <v>6</v>
      </c>
      <c r="I20" s="57">
        <v>578876</v>
      </c>
      <c r="J20" s="44"/>
    </row>
    <row r="21" spans="2:14" x14ac:dyDescent="0.25">
      <c r="B21" s="43"/>
      <c r="C21" s="24" t="s">
        <v>69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70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71</v>
      </c>
      <c r="D23" s="45"/>
      <c r="E23" s="45"/>
      <c r="F23" s="45"/>
      <c r="H23" s="61">
        <f>H18+H19+H20+H21+H22</f>
        <v>7</v>
      </c>
      <c r="I23" s="62">
        <f>I18+I19+I20+I21+I22</f>
        <v>616376</v>
      </c>
      <c r="J23" s="44"/>
    </row>
    <row r="24" spans="2:14" x14ac:dyDescent="0.25">
      <c r="B24" s="43"/>
      <c r="C24" s="24" t="s">
        <v>72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73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74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75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76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77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7</v>
      </c>
      <c r="I31" s="55">
        <f>I23+I26+I28</f>
        <v>616376</v>
      </c>
      <c r="J31" s="66"/>
    </row>
    <row r="32" spans="2:14" ht="9.75" customHeight="1" x14ac:dyDescent="0.35">
      <c r="B32" s="43"/>
      <c r="C32" s="48"/>
      <c r="D32" s="48"/>
      <c r="E32" s="48"/>
      <c r="F32" s="48"/>
      <c r="G32" s="70"/>
      <c r="H32" s="71"/>
      <c r="I32" s="72"/>
      <c r="J32" s="66"/>
      <c r="L32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99</v>
      </c>
      <c r="D38" s="70"/>
      <c r="E38" s="48"/>
      <c r="F38" s="48"/>
      <c r="G38" s="48"/>
      <c r="H38" s="77" t="s">
        <v>78</v>
      </c>
      <c r="I38" s="70"/>
      <c r="J38" s="66"/>
    </row>
    <row r="39" spans="2:10" ht="13" x14ac:dyDescent="0.3">
      <c r="B39" s="43"/>
      <c r="C39" s="63" t="s">
        <v>98</v>
      </c>
      <c r="D39" s="48"/>
      <c r="E39" s="48"/>
      <c r="F39" s="48"/>
      <c r="G39" s="48"/>
      <c r="H39" s="63" t="s">
        <v>79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80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98" t="s">
        <v>81</v>
      </c>
      <c r="D42" s="98"/>
      <c r="E42" s="98"/>
      <c r="F42" s="98"/>
      <c r="G42" s="98"/>
      <c r="H42" s="98"/>
      <c r="I42" s="98"/>
      <c r="J42" s="66"/>
    </row>
    <row r="43" spans="2:10" x14ac:dyDescent="0.25">
      <c r="B43" s="43"/>
      <c r="C43" s="98"/>
      <c r="D43" s="98"/>
      <c r="E43" s="98"/>
      <c r="F43" s="98"/>
      <c r="G43" s="98"/>
      <c r="H43" s="98"/>
      <c r="I43" s="98"/>
      <c r="J43" s="66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CC083-AC64-40DC-8B0A-04C0E9D1DCCA}">
  <dimension ref="A1:I29"/>
  <sheetViews>
    <sheetView showGridLines="0" zoomScale="80" zoomScaleNormal="80" workbookViewId="0">
      <selection activeCell="F25" sqref="F25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8.90625" bestFit="1" customWidth="1"/>
    <col min="9" max="9" width="19.1796875" customWidth="1"/>
  </cols>
  <sheetData>
    <row r="1" spans="1:9" ht="19.5" customHeight="1" thickBot="1" x14ac:dyDescent="0.4">
      <c r="A1" s="99"/>
      <c r="B1" s="100"/>
      <c r="C1" s="103" t="s">
        <v>82</v>
      </c>
      <c r="D1" s="104"/>
      <c r="E1" s="104"/>
      <c r="F1" s="104"/>
      <c r="G1" s="104"/>
      <c r="H1" s="105"/>
      <c r="I1" s="82" t="s">
        <v>60</v>
      </c>
    </row>
    <row r="2" spans="1:9" ht="42" customHeight="1" thickBot="1" x14ac:dyDescent="0.4">
      <c r="A2" s="101"/>
      <c r="B2" s="102"/>
      <c r="C2" s="106" t="s">
        <v>83</v>
      </c>
      <c r="D2" s="107"/>
      <c r="E2" s="107"/>
      <c r="F2" s="107"/>
      <c r="G2" s="107"/>
      <c r="H2" s="108"/>
      <c r="I2" s="83" t="s">
        <v>84</v>
      </c>
    </row>
    <row r="3" spans="1:9" x14ac:dyDescent="0.35">
      <c r="A3" s="43"/>
      <c r="B3" s="24"/>
      <c r="C3" s="24"/>
      <c r="D3" s="24"/>
      <c r="E3" s="24"/>
      <c r="F3" s="24"/>
      <c r="G3" s="24"/>
      <c r="H3" s="24"/>
      <c r="I3" s="44"/>
    </row>
    <row r="4" spans="1:9" x14ac:dyDescent="0.35">
      <c r="A4" s="43"/>
      <c r="B4" s="24"/>
      <c r="C4" s="24"/>
      <c r="D4" s="24"/>
      <c r="E4" s="24"/>
      <c r="F4" s="24"/>
      <c r="G4" s="24"/>
      <c r="H4" s="24"/>
      <c r="I4" s="44"/>
    </row>
    <row r="5" spans="1:9" x14ac:dyDescent="0.35">
      <c r="A5" s="43"/>
      <c r="B5" s="45" t="s">
        <v>94</v>
      </c>
      <c r="C5" s="47"/>
      <c r="D5" s="46"/>
      <c r="E5" s="24"/>
      <c r="F5" s="24"/>
      <c r="G5" s="24"/>
      <c r="H5" s="24"/>
      <c r="I5" s="44"/>
    </row>
    <row r="6" spans="1:9" x14ac:dyDescent="0.35">
      <c r="A6" s="43"/>
      <c r="B6" s="24"/>
      <c r="C6" s="24"/>
      <c r="D6" s="24"/>
      <c r="E6" s="24"/>
      <c r="F6" s="24"/>
      <c r="G6" s="24"/>
      <c r="H6" s="24"/>
      <c r="I6" s="44"/>
    </row>
    <row r="7" spans="1:9" x14ac:dyDescent="0.35">
      <c r="A7" s="43"/>
      <c r="B7" s="45" t="s">
        <v>95</v>
      </c>
      <c r="C7" s="24"/>
      <c r="D7" s="24"/>
      <c r="E7" s="24"/>
      <c r="F7" s="24"/>
      <c r="G7" s="24"/>
      <c r="H7" s="24"/>
      <c r="I7" s="44"/>
    </row>
    <row r="8" spans="1:9" x14ac:dyDescent="0.35">
      <c r="A8" s="43"/>
      <c r="B8" s="45" t="s">
        <v>96</v>
      </c>
      <c r="C8" s="24"/>
      <c r="D8" s="24"/>
      <c r="E8" s="24"/>
      <c r="F8" s="24"/>
      <c r="G8" s="24"/>
      <c r="H8" s="24"/>
      <c r="I8" s="44"/>
    </row>
    <row r="9" spans="1:9" x14ac:dyDescent="0.35">
      <c r="A9" s="43"/>
      <c r="B9" s="24"/>
      <c r="C9" s="24"/>
      <c r="D9" s="24"/>
      <c r="E9" s="24"/>
      <c r="F9" s="24"/>
      <c r="G9" s="24"/>
      <c r="H9" s="24"/>
      <c r="I9" s="44"/>
    </row>
    <row r="10" spans="1:9" x14ac:dyDescent="0.35">
      <c r="A10" s="43"/>
      <c r="B10" s="48" t="s">
        <v>85</v>
      </c>
      <c r="C10" s="24"/>
      <c r="D10" s="24"/>
      <c r="E10" s="24"/>
      <c r="F10" s="24"/>
      <c r="G10" s="24"/>
      <c r="H10" s="24"/>
      <c r="I10" s="44"/>
    </row>
    <row r="11" spans="1:9" x14ac:dyDescent="0.35">
      <c r="A11" s="43"/>
      <c r="B11" s="49"/>
      <c r="C11" s="24"/>
      <c r="D11" s="24"/>
      <c r="E11" s="24"/>
      <c r="F11" s="24"/>
      <c r="G11" s="24"/>
      <c r="H11" s="24"/>
      <c r="I11" s="44"/>
    </row>
    <row r="12" spans="1:9" x14ac:dyDescent="0.35">
      <c r="A12" s="43"/>
      <c r="B12" s="84" t="s">
        <v>86</v>
      </c>
      <c r="C12" s="46"/>
      <c r="D12" s="24"/>
      <c r="E12" s="24"/>
      <c r="F12" s="24"/>
      <c r="G12" s="85" t="s">
        <v>87</v>
      </c>
      <c r="H12" s="85" t="s">
        <v>88</v>
      </c>
      <c r="I12" s="44"/>
    </row>
    <row r="13" spans="1:9" x14ac:dyDescent="0.35">
      <c r="A13" s="43"/>
      <c r="B13" s="45" t="s">
        <v>65</v>
      </c>
      <c r="C13" s="45"/>
      <c r="D13" s="45"/>
      <c r="E13" s="45"/>
      <c r="F13" s="24"/>
      <c r="G13" s="86">
        <f>SUM(G14:G18)</f>
        <v>7</v>
      </c>
      <c r="H13" s="86">
        <f>SUM(H14:H18)</f>
        <v>616376</v>
      </c>
      <c r="I13" s="44"/>
    </row>
    <row r="14" spans="1:9" x14ac:dyDescent="0.35">
      <c r="A14" s="43"/>
      <c r="B14" s="24" t="s">
        <v>66</v>
      </c>
      <c r="C14" s="24"/>
      <c r="D14" s="24"/>
      <c r="E14" s="24"/>
      <c r="F14" s="24"/>
      <c r="G14" s="87">
        <f>'FOR-CSA-018 '!H18</f>
        <v>1</v>
      </c>
      <c r="H14" s="88">
        <f>'FOR-CSA-018 '!I18</f>
        <v>37500</v>
      </c>
      <c r="I14" s="44"/>
    </row>
    <row r="15" spans="1:9" x14ac:dyDescent="0.35">
      <c r="A15" s="43"/>
      <c r="B15" s="24" t="s">
        <v>67</v>
      </c>
      <c r="C15" s="24"/>
      <c r="D15" s="24"/>
      <c r="E15" s="24"/>
      <c r="F15" s="24"/>
      <c r="G15" s="87">
        <v>0</v>
      </c>
      <c r="H15" s="88">
        <v>0</v>
      </c>
      <c r="I15" s="44"/>
    </row>
    <row r="16" spans="1:9" x14ac:dyDescent="0.35">
      <c r="A16" s="43"/>
      <c r="B16" s="24" t="s">
        <v>68</v>
      </c>
      <c r="C16" s="24"/>
      <c r="D16" s="24"/>
      <c r="E16" s="24"/>
      <c r="F16" s="24"/>
      <c r="G16" s="87">
        <f>'FOR-CSA-018 '!H20</f>
        <v>6</v>
      </c>
      <c r="H16" s="88">
        <f>'FOR-CSA-018 '!I20</f>
        <v>578876</v>
      </c>
      <c r="I16" s="44"/>
    </row>
    <row r="17" spans="1:9" x14ac:dyDescent="0.35">
      <c r="A17" s="43"/>
      <c r="B17" s="24" t="s">
        <v>69</v>
      </c>
      <c r="C17" s="24"/>
      <c r="D17" s="24"/>
      <c r="E17" s="24"/>
      <c r="F17" s="24"/>
      <c r="G17" s="87">
        <v>0</v>
      </c>
      <c r="H17" s="88">
        <v>0</v>
      </c>
      <c r="I17" s="44"/>
    </row>
    <row r="18" spans="1:9" x14ac:dyDescent="0.35">
      <c r="A18" s="43"/>
      <c r="B18" s="24" t="s">
        <v>89</v>
      </c>
      <c r="C18" s="24"/>
      <c r="D18" s="24"/>
      <c r="E18" s="24"/>
      <c r="F18" s="24"/>
      <c r="G18" s="89">
        <v>0</v>
      </c>
      <c r="H18" s="90">
        <v>0</v>
      </c>
      <c r="I18" s="44"/>
    </row>
    <row r="19" spans="1:9" x14ac:dyDescent="0.35">
      <c r="A19" s="43"/>
      <c r="B19" s="45" t="s">
        <v>90</v>
      </c>
      <c r="C19" s="45"/>
      <c r="D19" s="45"/>
      <c r="E19" s="45"/>
      <c r="F19" s="24"/>
      <c r="G19" s="87">
        <f>SUM(G14:G18)</f>
        <v>7</v>
      </c>
      <c r="H19" s="91">
        <f>(H14+H15+H16+H17+H18)</f>
        <v>616376</v>
      </c>
      <c r="I19" s="44"/>
    </row>
    <row r="20" spans="1:9" ht="15" thickBot="1" x14ac:dyDescent="0.4">
      <c r="A20" s="43"/>
      <c r="B20" s="45"/>
      <c r="C20" s="45"/>
      <c r="D20" s="24"/>
      <c r="E20" s="24"/>
      <c r="F20" s="24"/>
      <c r="G20" s="92"/>
      <c r="H20" s="93"/>
      <c r="I20" s="44"/>
    </row>
    <row r="21" spans="1:9" ht="15" thickTop="1" x14ac:dyDescent="0.35">
      <c r="A21" s="43"/>
      <c r="B21" s="45"/>
      <c r="C21" s="45"/>
      <c r="D21" s="24"/>
      <c r="E21" s="24"/>
      <c r="F21" s="24"/>
      <c r="G21" s="94"/>
      <c r="H21" s="95"/>
      <c r="I21" s="44"/>
    </row>
    <row r="22" spans="1:9" x14ac:dyDescent="0.35">
      <c r="A22" s="43"/>
      <c r="B22" s="24"/>
      <c r="C22" s="24"/>
      <c r="D22" s="24"/>
      <c r="E22" s="24"/>
      <c r="F22" s="94"/>
      <c r="G22" s="94"/>
      <c r="H22" s="94"/>
      <c r="I22" s="44"/>
    </row>
    <row r="23" spans="1:9" ht="15" thickBot="1" x14ac:dyDescent="0.4">
      <c r="A23" s="43"/>
      <c r="B23" s="80"/>
      <c r="C23" s="80"/>
      <c r="D23" s="24"/>
      <c r="E23" s="24"/>
      <c r="F23" s="80"/>
      <c r="G23" s="94"/>
      <c r="H23" s="94"/>
      <c r="I23" s="44"/>
    </row>
    <row r="24" spans="1:9" x14ac:dyDescent="0.35">
      <c r="A24" s="43"/>
      <c r="B24" s="70" t="s">
        <v>91</v>
      </c>
      <c r="C24" s="96"/>
      <c r="D24" s="97"/>
      <c r="E24" s="97"/>
      <c r="F24" s="70" t="s">
        <v>91</v>
      </c>
      <c r="G24" s="94"/>
      <c r="H24" s="94"/>
      <c r="I24" s="44"/>
    </row>
    <row r="25" spans="1:9" x14ac:dyDescent="0.35">
      <c r="A25" s="43"/>
      <c r="B25" s="63" t="s">
        <v>99</v>
      </c>
      <c r="C25" s="96"/>
      <c r="D25" s="97"/>
      <c r="E25" s="97"/>
      <c r="F25" s="77" t="s">
        <v>79</v>
      </c>
      <c r="G25" s="94"/>
      <c r="H25" s="94"/>
      <c r="I25" s="44"/>
    </row>
    <row r="26" spans="1:9" x14ac:dyDescent="0.35">
      <c r="A26" s="43"/>
      <c r="B26" s="63" t="s">
        <v>98</v>
      </c>
      <c r="C26" s="94"/>
      <c r="D26" s="24"/>
      <c r="E26" s="24"/>
      <c r="F26" s="77" t="s">
        <v>92</v>
      </c>
      <c r="G26" s="94"/>
      <c r="H26" s="94"/>
      <c r="I26" s="44"/>
    </row>
    <row r="27" spans="1:9" x14ac:dyDescent="0.35">
      <c r="A27" s="43"/>
      <c r="B27" s="96"/>
      <c r="C27" s="94"/>
      <c r="D27" s="24"/>
      <c r="E27" s="24"/>
      <c r="F27" s="96"/>
      <c r="G27" s="94"/>
      <c r="H27" s="94"/>
      <c r="I27" s="44"/>
    </row>
    <row r="28" spans="1:9" ht="28" customHeight="1" x14ac:dyDescent="0.35">
      <c r="A28" s="43"/>
      <c r="B28" s="109" t="s">
        <v>93</v>
      </c>
      <c r="C28" s="109"/>
      <c r="D28" s="109"/>
      <c r="E28" s="109"/>
      <c r="F28" s="109"/>
      <c r="G28" s="109"/>
      <c r="H28" s="109"/>
      <c r="I28" s="44"/>
    </row>
    <row r="29" spans="1:9" ht="15" thickBot="1" x14ac:dyDescent="0.4">
      <c r="A29" s="78"/>
      <c r="B29" s="79"/>
      <c r="C29" s="79"/>
      <c r="D29" s="79"/>
      <c r="E29" s="79"/>
      <c r="F29" s="80"/>
      <c r="G29" s="80"/>
      <c r="H29" s="80"/>
      <c r="I29" s="8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A1776-FEFE-4AEA-A280-5A477E7DF842}">
  <dimension ref="A3:C6"/>
  <sheetViews>
    <sheetView workbookViewId="0">
      <selection activeCell="B5" sqref="B5"/>
    </sheetView>
  </sheetViews>
  <sheetFormatPr baseColWidth="10" defaultRowHeight="14.5" x14ac:dyDescent="0.35"/>
  <cols>
    <col min="1" max="1" width="17.81640625" bestFit="1" customWidth="1"/>
    <col min="2" max="2" width="14.453125" bestFit="1" customWidth="1"/>
    <col min="3" max="3" width="18.7265625" bestFit="1" customWidth="1"/>
  </cols>
  <sheetData>
    <row r="3" spans="1:3" x14ac:dyDescent="0.35">
      <c r="A3" s="21" t="s">
        <v>55</v>
      </c>
      <c r="B3" s="1" t="s">
        <v>57</v>
      </c>
      <c r="C3" s="1" t="s">
        <v>58</v>
      </c>
    </row>
    <row r="4" spans="1:3" x14ac:dyDescent="0.35">
      <c r="A4" s="22" t="s">
        <v>52</v>
      </c>
      <c r="B4" s="1">
        <v>1</v>
      </c>
      <c r="C4" s="23">
        <v>37500</v>
      </c>
    </row>
    <row r="5" spans="1:3" x14ac:dyDescent="0.35">
      <c r="A5" s="22" t="s">
        <v>53</v>
      </c>
      <c r="B5" s="1">
        <v>6</v>
      </c>
      <c r="C5" s="23">
        <v>578876</v>
      </c>
    </row>
    <row r="6" spans="1:3" x14ac:dyDescent="0.35">
      <c r="A6" s="22" t="s">
        <v>56</v>
      </c>
      <c r="B6" s="1">
        <v>7</v>
      </c>
      <c r="C6" s="23">
        <v>616376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 </vt:lpstr>
      <vt:lpstr>FOR_CSA_004</vt:lpstr>
      <vt:lpstr>TD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CLAUDIAPC</dc:creator>
  <cp:lastModifiedBy>Stephaney Solarte Salinas</cp:lastModifiedBy>
  <cp:lastPrinted>2024-04-18T19:29:30Z</cp:lastPrinted>
  <dcterms:created xsi:type="dcterms:W3CDTF">2024-04-11T09:49:43Z</dcterms:created>
  <dcterms:modified xsi:type="dcterms:W3CDTF">2024-04-18T19:44:31Z</dcterms:modified>
</cp:coreProperties>
</file>