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olartes\Desktop\NIT 900673755 SOHAM Acondicionamiento y Rehabilitación Física S.A.S\"/>
    </mc:Choice>
  </mc:AlternateContent>
  <xr:revisionPtr revIDLastSave="0" documentId="13_ncr:1_{186A0B4D-A2B9-495B-A08F-DA6C28042FA7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CARTERA " sheetId="2" r:id="rId2"/>
    <sheet name="FOR-CSA-018 " sheetId="3" r:id="rId3"/>
    <sheet name="FOR_CSA_00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4" l="1"/>
  <c r="H14" i="4"/>
  <c r="G19" i="4"/>
  <c r="G13" i="4"/>
  <c r="I28" i="3"/>
  <c r="H28" i="3"/>
  <c r="I26" i="3"/>
  <c r="H26" i="3"/>
  <c r="I23" i="3"/>
  <c r="H23" i="3"/>
  <c r="H31" i="3" s="1"/>
  <c r="H19" i="4" l="1"/>
  <c r="H13" i="4"/>
  <c r="I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tc={41C9653D-E9BF-4614-B2EC-AC5B56871565}</author>
  </authors>
  <commentList>
    <comment ref="P2" authorId="0" shapeId="0" xr:uid="{41C9653D-E9BF-4614-B2EC-AC5B5687156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ANT. SERVICIOS DE SALUD BENJAMIN LOPEZ ESTUPIÑAN</t>
      </text>
    </comment>
  </commentList>
</comments>
</file>

<file path=xl/sharedStrings.xml><?xml version="1.0" encoding="utf-8"?>
<sst xmlns="http://schemas.openxmlformats.org/spreadsheetml/2006/main" count="133" uniqueCount="92">
  <si>
    <t>LIBRO</t>
  </si>
  <si>
    <t>Cuenta</t>
  </si>
  <si>
    <t>Referencia</t>
  </si>
  <si>
    <t>No adeudado al: 16-04-2024</t>
  </si>
  <si>
    <t>1 - 30</t>
  </si>
  <si>
    <t>31 - 60</t>
  </si>
  <si>
    <t>61 - 90</t>
  </si>
  <si>
    <t>91 - 120</t>
  </si>
  <si>
    <t>Más Antiguos</t>
  </si>
  <si>
    <t>Total</t>
  </si>
  <si>
    <t>Comfenalco Valle EPS</t>
  </si>
  <si>
    <t>INV</t>
  </si>
  <si>
    <t>13050502</t>
  </si>
  <si>
    <t>FV09206-FV09206/88</t>
  </si>
  <si>
    <t>FV10827-FV10827/60</t>
  </si>
  <si>
    <t>FV11355-FV11355/06</t>
  </si>
  <si>
    <t>FV11356-FV11356/07</t>
  </si>
  <si>
    <t xml:space="preserve">NIT </t>
  </si>
  <si>
    <t>PRESTADOR</t>
  </si>
  <si>
    <t>SOHAM Acondicionamiento y Rehabilitación Física S.A.S</t>
  </si>
  <si>
    <t xml:space="preserve">FECHA </t>
  </si>
  <si>
    <t>FACT</t>
  </si>
  <si>
    <t>FV09206</t>
  </si>
  <si>
    <t>FV10827</t>
  </si>
  <si>
    <t>FV11355</t>
  </si>
  <si>
    <t>FV11356</t>
  </si>
  <si>
    <t xml:space="preserve">Llave </t>
  </si>
  <si>
    <t>900673755_FV09206</t>
  </si>
  <si>
    <t>900673755_FV10827</t>
  </si>
  <si>
    <t>900673755_FV11355</t>
  </si>
  <si>
    <t>900673755_FV11356</t>
  </si>
  <si>
    <t xml:space="preserve">Fecha Radicado EPS </t>
  </si>
  <si>
    <t xml:space="preserve">Estado de Factura EPS </t>
  </si>
  <si>
    <t xml:space="preserve">Factura Devuelta </t>
  </si>
  <si>
    <t>Estado de Factura EPS 22/04/2024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</si>
  <si>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</si>
  <si>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</si>
  <si>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</si>
  <si>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</si>
  <si>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 xml:space="preserve">Por Pagar SAP </t>
  </si>
  <si>
    <t>P.Abiertas Doc</t>
  </si>
  <si>
    <t xml:space="preserve">Factura pendiente en programacion de pago </t>
  </si>
  <si>
    <t xml:space="preserve">Factura cancelada </t>
  </si>
  <si>
    <t xml:space="preserve">Fecha Corte </t>
  </si>
  <si>
    <t>Valor_Glosa y Devolución</t>
  </si>
  <si>
    <t>CONCEPTO GLOSA Y DEVOLUCION</t>
  </si>
  <si>
    <t>TIPIFICACION OBJECION</t>
  </si>
  <si>
    <t>Se devuelve factura FV11355 el valor de la carta $6.035.404 no coincide con el valor de la factura $6.034.742.</t>
  </si>
  <si>
    <t xml:space="preserve">FACTURACION </t>
  </si>
  <si>
    <t xml:space="preserve">Se devuelve factura FV11356 el valor de la carta $18.760.965 no coincide con el valor de la factura $18.758.908. Tener presente que en esta oportunidad quedo cargada la factura FV11661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</si>
  <si>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</si>
  <si>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</si>
  <si>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</si>
  <si>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</si>
  <si>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</si>
  <si>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</si>
  <si>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</si>
  <si>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</si>
  <si>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</si>
  <si>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</si>
  <si>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</si>
  <si>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</si>
  <si>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</si>
  <si>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</si>
  <si>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</si>
  <si>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</si>
  <si>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</si>
  <si>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</si>
  <si>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</si>
  <si>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</si>
  <si>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</si>
  <si>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</si>
  <si>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</si>
  <si>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</si>
  <si>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</si>
  <si>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</si>
  <si>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</si>
  <si>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</si>
  <si>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</si>
  <si>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</si>
  <si>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</si>
  <si>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</si>
  <si>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</si>
  <si>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22 abril de 2024</t>
  </si>
  <si>
    <t>Señores: SOHAM Acondicionamiento y Rehabilitación Física S.A.S</t>
  </si>
  <si>
    <t>NIT: 900673755</t>
  </si>
  <si>
    <t>A continuacion me permito remitir nuestra respuesta al estado de cartera presentado en la fecha: 18/04/2024</t>
  </si>
  <si>
    <t>Con Corte al dia: 31/03/2024</t>
  </si>
  <si>
    <t>Liceth Fda. Sánchez González </t>
  </si>
  <si>
    <t>Jefe de Facturación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</si>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</sst>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"/>
    <numFmt numFmtId="165" formatCode="_-[$$-240A]\ * #,##0_-;\-[$$-240A]\ * #,##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_-* #,##0_-;\-* #,##0_-;_-* &quot;-&quot;??_-;_-@_-"/>
    <numFmt numFmtId="172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rgb="FF666666"/>
      <name val="Arial"/>
      <family val="2"/>
    </font>
    <font>
      <sz val="12"/>
      <color rgb="FF666666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167" fontId="6" fillId="0" borderId="0" applyFont="0" applyFill="0" applyBorder="0" applyAlignment="0" applyProtection="0"/>
  </cellStyleXfs>
  <cellXfs count="102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left" indent="1"/>
    </xf>
    <xf numFmtId="0" fontId="2" fillId="0" borderId="0" xfId="0" applyFont="1"/>
    <xf numFmtId="164" fontId="3" fillId="0" borderId="0" xfId="0" applyNumberFormat="1" applyFont="1" applyAlignment="1">
      <alignment horizontal="left" indent="2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164" fontId="4" fillId="0" borderId="2" xfId="0" applyNumberFormat="1" applyFont="1" applyBorder="1" applyAlignment="1">
      <alignment horizontal="left" indent="2"/>
    </xf>
    <xf numFmtId="165" fontId="4" fillId="0" borderId="2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4" fontId="4" fillId="0" borderId="2" xfId="0" applyNumberFormat="1" applyFont="1" applyBorder="1"/>
    <xf numFmtId="0" fontId="5" fillId="4" borderId="2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" xfId="4" applyNumberFormat="1" applyFont="1" applyBorder="1" applyAlignment="1">
      <alignment horizontal="center"/>
    </xf>
    <xf numFmtId="169" fontId="8" fillId="0" borderId="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" xfId="4" applyNumberFormat="1" applyFont="1" applyBorder="1" applyAlignment="1">
      <alignment horizontal="center"/>
    </xf>
    <xf numFmtId="169" fontId="7" fillId="0" borderId="1" xfId="2" applyNumberFormat="1" applyFont="1" applyBorder="1" applyAlignment="1">
      <alignment horizontal="right"/>
    </xf>
    <xf numFmtId="0" fontId="7" fillId="0" borderId="8" xfId="3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/>
    <xf numFmtId="167" fontId="7" fillId="0" borderId="0" xfId="4" applyFont="1"/>
    <xf numFmtId="169" fontId="7" fillId="0" borderId="0" xfId="2" applyNumberFormat="1" applyFont="1"/>
    <xf numFmtId="170" fontId="10" fillId="0" borderId="1" xfId="3" applyNumberFormat="1" applyFont="1" applyBorder="1"/>
    <xf numFmtId="170" fontId="7" fillId="0" borderId="1" xfId="3" applyNumberFormat="1" applyBorder="1"/>
    <xf numFmtId="167" fontId="10" fillId="0" borderId="1" xfId="4" applyFont="1" applyBorder="1"/>
    <xf numFmtId="169" fontId="7" fillId="0" borderId="1" xfId="2" applyNumberFormat="1" applyFont="1" applyBorder="1"/>
    <xf numFmtId="170" fontId="10" fillId="0" borderId="0" xfId="3" applyNumberFormat="1" applyFont="1"/>
    <xf numFmtId="0" fontId="8" fillId="0" borderId="9" xfId="3" applyFont="1" applyBorder="1"/>
    <xf numFmtId="0" fontId="8" fillId="0" borderId="1" xfId="3" applyFont="1" applyBorder="1"/>
    <xf numFmtId="170" fontId="8" fillId="0" borderId="1" xfId="3" applyNumberFormat="1" applyFont="1" applyBorder="1"/>
    <xf numFmtId="0" fontId="8" fillId="0" borderId="10" xfId="3" applyFont="1" applyBorder="1"/>
    <xf numFmtId="0" fontId="9" fillId="0" borderId="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8" fillId="5" borderId="0" xfId="3" applyFont="1" applyFill="1"/>
    <xf numFmtId="0" fontId="9" fillId="0" borderId="0" xfId="3" applyFont="1" applyAlignment="1">
      <alignment horizontal="center"/>
    </xf>
    <xf numFmtId="171" fontId="9" fillId="0" borderId="0" xfId="1" applyNumberFormat="1" applyFont="1"/>
    <xf numFmtId="171" fontId="8" fillId="0" borderId="0" xfId="1" applyNumberFormat="1" applyFont="1" applyAlignment="1">
      <alignment horizontal="center"/>
    </xf>
    <xf numFmtId="172" fontId="8" fillId="0" borderId="0" xfId="1" applyNumberFormat="1" applyFont="1" applyAlignment="1">
      <alignment horizontal="right"/>
    </xf>
    <xf numFmtId="171" fontId="8" fillId="0" borderId="18" xfId="1" applyNumberFormat="1" applyFont="1" applyBorder="1" applyAlignment="1">
      <alignment horizontal="center"/>
    </xf>
    <xf numFmtId="172" fontId="8" fillId="0" borderId="18" xfId="1" applyNumberFormat="1" applyFont="1" applyBorder="1" applyAlignment="1">
      <alignment horizontal="right"/>
    </xf>
    <xf numFmtId="172" fontId="9" fillId="0" borderId="0" xfId="1" applyNumberFormat="1" applyFont="1" applyAlignment="1">
      <alignment horizontal="right"/>
    </xf>
    <xf numFmtId="171" fontId="8" fillId="0" borderId="13" xfId="1" applyNumberFormat="1" applyFont="1" applyBorder="1" applyAlignment="1">
      <alignment horizontal="center"/>
    </xf>
    <xf numFmtId="172" fontId="8" fillId="0" borderId="13" xfId="1" applyNumberFormat="1" applyFont="1" applyBorder="1" applyAlignment="1">
      <alignment horizontal="right"/>
    </xf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12" fillId="0" borderId="0" xfId="3" applyNumberFormat="1" applyFont="1"/>
    <xf numFmtId="0" fontId="12" fillId="0" borderId="0" xfId="3" applyFont="1"/>
    <xf numFmtId="0" fontId="11" fillId="0" borderId="0" xfId="3" applyFont="1" applyAlignment="1">
      <alignment horizontal="center" vertical="center" wrapText="1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38438FFF-5134-433A-AB80-5823FA305785}"/>
    <cellStyle name="Moneda" xfId="2" builtinId="4"/>
    <cellStyle name="Normal" xfId="0" builtinId="0"/>
    <cellStyle name="Normal 2 2" xfId="3" xr:uid="{D0B7D5C0-FDAC-4242-A03D-BC489C21D5D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1ADE8B0-5E0D-408C-8185-F30845507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ADF61D1-8850-4B1B-950A-4C4BEFF56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11293A0-6BF6-4C94-8F64-A1F946049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CAEE056-D046-4104-95EA-4C1EA5E73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phaney Solarte Salinas" id="{D4566807-470C-4AC2-99C0-16B1B1FB48FC}" userId="S::ssolartes@epsdelagente.com.co::d8b3813b-8c28-42be-b195-a1a27472fa44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2" dT="2024-04-22T13:48:50.17" personId="{D4566807-470C-4AC2-99C0-16B1B1FB48FC}" id="{41C9653D-E9BF-4614-B2EC-AC5B56871565}">
    <text>ANT. SERVICIOS DE SALUD BENJAMIN LOPEZ ESTUPIÑAN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opLeftCell="A2" workbookViewId="0">
      <selection activeCell="A20" sqref="A19:A20"/>
    </sheetView>
  </sheetViews>
  <sheetFormatPr baseColWidth="10" defaultColWidth="8.7265625" defaultRowHeight="14.5" x14ac:dyDescent="0.35"/>
  <cols>
    <col min="1" max="1" width="50.7265625" customWidth="1"/>
  </cols>
  <sheetData>
    <row r="1" spans="1:11" x14ac:dyDescent="0.3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ht="15.5" x14ac:dyDescent="0.35">
      <c r="A2" s="2" t="s">
        <v>10</v>
      </c>
      <c r="B2" s="3"/>
      <c r="C2" s="3"/>
      <c r="D2" s="3"/>
      <c r="E2" s="3">
        <v>24793650</v>
      </c>
      <c r="F2" s="3">
        <v>14914500</v>
      </c>
      <c r="G2" s="3">
        <v>0</v>
      </c>
      <c r="H2" s="3">
        <v>2400000</v>
      </c>
      <c r="I2" s="3">
        <v>0</v>
      </c>
      <c r="J2" s="3">
        <v>0</v>
      </c>
      <c r="K2" s="3">
        <v>42108150</v>
      </c>
    </row>
    <row r="3" spans="1:11" ht="15.5" x14ac:dyDescent="0.35">
      <c r="A3" s="4">
        <v>45332</v>
      </c>
      <c r="B3" s="5" t="s">
        <v>11</v>
      </c>
      <c r="C3" s="5" t="s">
        <v>12</v>
      </c>
      <c r="D3" s="5" t="s">
        <v>13</v>
      </c>
      <c r="E3" s="5"/>
      <c r="F3" s="5"/>
      <c r="G3" s="5"/>
      <c r="H3" s="5">
        <v>2400000</v>
      </c>
      <c r="I3" s="5"/>
      <c r="J3" s="5"/>
      <c r="K3" s="5"/>
    </row>
    <row r="4" spans="1:11" ht="15.5" x14ac:dyDescent="0.35">
      <c r="A4" s="4">
        <v>45393</v>
      </c>
      <c r="B4" s="5" t="s">
        <v>11</v>
      </c>
      <c r="C4" s="5" t="s">
        <v>12</v>
      </c>
      <c r="D4" s="5" t="s">
        <v>14</v>
      </c>
      <c r="E4" s="5"/>
      <c r="F4" s="5">
        <v>14914500</v>
      </c>
      <c r="G4" s="5"/>
      <c r="H4" s="5"/>
      <c r="I4" s="5"/>
      <c r="J4" s="5"/>
      <c r="K4" s="5"/>
    </row>
    <row r="5" spans="1:11" ht="15.5" x14ac:dyDescent="0.35">
      <c r="A5" s="4">
        <v>45422</v>
      </c>
      <c r="B5" s="5" t="s">
        <v>11</v>
      </c>
      <c r="C5" s="5" t="s">
        <v>12</v>
      </c>
      <c r="D5" s="5" t="s">
        <v>15</v>
      </c>
      <c r="E5" s="5">
        <v>6034742</v>
      </c>
      <c r="F5" s="5"/>
      <c r="G5" s="5"/>
      <c r="H5" s="5"/>
      <c r="I5" s="5"/>
      <c r="J5" s="5"/>
      <c r="K5" s="5"/>
    </row>
    <row r="6" spans="1:11" ht="15.5" x14ac:dyDescent="0.35">
      <c r="A6" s="4">
        <v>45422</v>
      </c>
      <c r="B6" s="5" t="s">
        <v>11</v>
      </c>
      <c r="C6" s="5" t="s">
        <v>12</v>
      </c>
      <c r="D6" s="5" t="s">
        <v>16</v>
      </c>
      <c r="E6" s="5">
        <v>18758908</v>
      </c>
      <c r="F6" s="5"/>
      <c r="G6" s="5"/>
      <c r="H6" s="5"/>
      <c r="I6" s="5"/>
      <c r="J6" s="5"/>
      <c r="K6" s="5"/>
    </row>
    <row r="7" spans="1:11" ht="15.5" x14ac:dyDescent="0.35">
      <c r="A7" s="3" t="s">
        <v>9</v>
      </c>
      <c r="B7" s="3"/>
      <c r="C7" s="3"/>
      <c r="D7" s="3"/>
      <c r="E7" s="3">
        <v>24793650</v>
      </c>
      <c r="F7" s="3">
        <v>14914500</v>
      </c>
      <c r="G7" s="3">
        <v>0</v>
      </c>
      <c r="H7" s="3">
        <v>2400000</v>
      </c>
      <c r="I7" s="3">
        <v>0</v>
      </c>
      <c r="J7" s="3">
        <v>0</v>
      </c>
      <c r="K7" s="3">
        <v>42108150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010B2-55A8-48C3-9F09-F06969AE3E3E}">
  <dimension ref="A1:V5"/>
  <sheetViews>
    <sheetView workbookViewId="0">
      <selection activeCell="I4" sqref="I4:I5"/>
    </sheetView>
  </sheetViews>
  <sheetFormatPr baseColWidth="10" defaultRowHeight="10" x14ac:dyDescent="0.2"/>
  <cols>
    <col min="1" max="1" width="10.90625" style="6"/>
    <col min="2" max="2" width="37.453125" style="6" bestFit="1" customWidth="1"/>
    <col min="3" max="3" width="11.1796875" style="6" bestFit="1" customWidth="1"/>
    <col min="4" max="4" width="5.453125" style="6" bestFit="1" customWidth="1"/>
    <col min="5" max="5" width="7.36328125" style="6" bestFit="1" customWidth="1"/>
    <col min="6" max="6" width="15" style="6" bestFit="1" customWidth="1"/>
    <col min="7" max="7" width="6.54296875" style="6" bestFit="1" customWidth="1"/>
    <col min="8" max="8" width="15" style="6" customWidth="1"/>
    <col min="9" max="9" width="13.453125" style="6" customWidth="1"/>
    <col min="10" max="11" width="10.90625" style="6"/>
    <col min="12" max="12" width="15" style="6" customWidth="1"/>
    <col min="13" max="13" width="12.7265625" style="6" bestFit="1" customWidth="1"/>
    <col min="14" max="14" width="10.90625" style="6"/>
    <col min="15" max="15" width="11.90625" style="6" bestFit="1" customWidth="1"/>
    <col min="16" max="17" width="10.90625" style="6"/>
    <col min="18" max="18" width="11.90625" style="6" bestFit="1" customWidth="1"/>
    <col min="19" max="21" width="11.90625" style="6" customWidth="1"/>
    <col min="22" max="16384" width="10.90625" style="6"/>
  </cols>
  <sheetData>
    <row r="1" spans="1:22" s="12" customFormat="1" ht="19.5" customHeight="1" x14ac:dyDescent="0.35">
      <c r="A1" s="10" t="s">
        <v>17</v>
      </c>
      <c r="B1" s="10" t="s">
        <v>18</v>
      </c>
      <c r="C1" s="10" t="s">
        <v>20</v>
      </c>
      <c r="D1" s="10" t="s">
        <v>0</v>
      </c>
      <c r="E1" s="10" t="s">
        <v>1</v>
      </c>
      <c r="F1" s="10" t="s">
        <v>2</v>
      </c>
      <c r="G1" s="11" t="s">
        <v>21</v>
      </c>
      <c r="H1" s="11" t="s">
        <v>26</v>
      </c>
      <c r="I1" s="10" t="s">
        <v>3</v>
      </c>
      <c r="J1" s="10" t="s">
        <v>31</v>
      </c>
      <c r="K1" s="10" t="s">
        <v>32</v>
      </c>
      <c r="L1" s="13" t="s">
        <v>34</v>
      </c>
      <c r="M1" s="11" t="s">
        <v>39</v>
      </c>
      <c r="N1" s="11" t="s">
        <v>40</v>
      </c>
      <c r="O1" s="13" t="s">
        <v>35</v>
      </c>
      <c r="P1" s="13" t="s">
        <v>36</v>
      </c>
      <c r="Q1" s="13" t="s">
        <v>37</v>
      </c>
      <c r="R1" s="13" t="s">
        <v>38</v>
      </c>
      <c r="S1" s="15" t="s">
        <v>44</v>
      </c>
      <c r="T1" s="15" t="s">
        <v>45</v>
      </c>
      <c r="U1" s="15" t="s">
        <v>46</v>
      </c>
      <c r="V1" s="10" t="s">
        <v>43</v>
      </c>
    </row>
    <row r="2" spans="1:22" x14ac:dyDescent="0.2">
      <c r="A2" s="7">
        <v>900673755</v>
      </c>
      <c r="B2" s="7" t="s">
        <v>19</v>
      </c>
      <c r="C2" s="8">
        <v>45332</v>
      </c>
      <c r="D2" s="7" t="s">
        <v>11</v>
      </c>
      <c r="E2" s="7" t="s">
        <v>12</v>
      </c>
      <c r="F2" s="7" t="s">
        <v>13</v>
      </c>
      <c r="G2" s="7" t="s">
        <v>22</v>
      </c>
      <c r="H2" s="7" t="s">
        <v>27</v>
      </c>
      <c r="I2" s="9">
        <v>2400000</v>
      </c>
      <c r="J2" s="7"/>
      <c r="K2" s="7"/>
      <c r="L2" s="7" t="s">
        <v>42</v>
      </c>
      <c r="M2" s="9">
        <v>0</v>
      </c>
      <c r="N2" s="7"/>
      <c r="O2" s="9">
        <v>2400000</v>
      </c>
      <c r="P2" s="7">
        <v>2201452139</v>
      </c>
      <c r="Q2" s="14">
        <v>45322</v>
      </c>
      <c r="R2" s="9">
        <v>2400000</v>
      </c>
      <c r="S2" s="9"/>
      <c r="T2" s="9"/>
      <c r="U2" s="9"/>
      <c r="V2" s="14">
        <v>45382</v>
      </c>
    </row>
    <row r="3" spans="1:22" x14ac:dyDescent="0.2">
      <c r="A3" s="7">
        <v>900673755</v>
      </c>
      <c r="B3" s="7" t="s">
        <v>19</v>
      </c>
      <c r="C3" s="8">
        <v>45393</v>
      </c>
      <c r="D3" s="7" t="s">
        <v>11</v>
      </c>
      <c r="E3" s="7" t="s">
        <v>12</v>
      </c>
      <c r="F3" s="7" t="s">
        <v>14</v>
      </c>
      <c r="G3" s="7" t="s">
        <v>23</v>
      </c>
      <c r="H3" s="7" t="s">
        <v>28</v>
      </c>
      <c r="I3" s="9">
        <v>14914500</v>
      </c>
      <c r="J3" s="7"/>
      <c r="K3" s="7"/>
      <c r="L3" s="7" t="s">
        <v>41</v>
      </c>
      <c r="M3" s="9">
        <v>14616210</v>
      </c>
      <c r="N3" s="7">
        <v>1222406786</v>
      </c>
      <c r="O3" s="9">
        <v>0</v>
      </c>
      <c r="P3" s="7"/>
      <c r="Q3" s="7"/>
      <c r="R3" s="9">
        <v>0</v>
      </c>
      <c r="S3" s="9"/>
      <c r="T3" s="9"/>
      <c r="U3" s="9"/>
      <c r="V3" s="14">
        <v>45382</v>
      </c>
    </row>
    <row r="4" spans="1:22" x14ac:dyDescent="0.2">
      <c r="A4" s="7">
        <v>900673755</v>
      </c>
      <c r="B4" s="7" t="s">
        <v>19</v>
      </c>
      <c r="C4" s="8">
        <v>45422</v>
      </c>
      <c r="D4" s="7" t="s">
        <v>11</v>
      </c>
      <c r="E4" s="7" t="s">
        <v>12</v>
      </c>
      <c r="F4" s="7" t="s">
        <v>15</v>
      </c>
      <c r="G4" s="7" t="s">
        <v>24</v>
      </c>
      <c r="H4" s="7" t="s">
        <v>29</v>
      </c>
      <c r="I4" s="9">
        <v>6034742</v>
      </c>
      <c r="J4" s="7"/>
      <c r="K4" s="7"/>
      <c r="L4" s="7" t="s">
        <v>33</v>
      </c>
      <c r="M4" s="9">
        <v>0</v>
      </c>
      <c r="N4" s="7"/>
      <c r="O4" s="9">
        <v>0</v>
      </c>
      <c r="P4" s="7"/>
      <c r="Q4" s="7"/>
      <c r="R4" s="9">
        <v>0</v>
      </c>
      <c r="S4" s="9">
        <v>6034742</v>
      </c>
      <c r="T4" s="9" t="s">
        <v>47</v>
      </c>
      <c r="U4" s="9" t="s">
        <v>48</v>
      </c>
      <c r="V4" s="14">
        <v>45382</v>
      </c>
    </row>
    <row r="5" spans="1:22" x14ac:dyDescent="0.2">
      <c r="A5" s="7">
        <v>900673755</v>
      </c>
      <c r="B5" s="7" t="s">
        <v>19</v>
      </c>
      <c r="C5" s="8">
        <v>45422</v>
      </c>
      <c r="D5" s="7" t="s">
        <v>11</v>
      </c>
      <c r="E5" s="7" t="s">
        <v>12</v>
      </c>
      <c r="F5" s="7" t="s">
        <v>16</v>
      </c>
      <c r="G5" s="7" t="s">
        <v>25</v>
      </c>
      <c r="H5" s="7" t="s">
        <v>30</v>
      </c>
      <c r="I5" s="9">
        <v>18758908</v>
      </c>
      <c r="J5" s="7"/>
      <c r="K5" s="7"/>
      <c r="L5" s="7" t="s">
        <v>33</v>
      </c>
      <c r="M5" s="9">
        <v>0</v>
      </c>
      <c r="N5" s="7"/>
      <c r="O5" s="9">
        <v>0</v>
      </c>
      <c r="P5" s="7"/>
      <c r="Q5" s="7"/>
      <c r="R5" s="9">
        <v>0</v>
      </c>
      <c r="S5" s="9">
        <v>18758908</v>
      </c>
      <c r="T5" s="9" t="s">
        <v>49</v>
      </c>
      <c r="U5" s="9" t="s">
        <v>48</v>
      </c>
      <c r="V5" s="14">
        <v>45382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3011-E713-4C98-A611-1A17EC1263C4}">
  <dimension ref="B1:N44"/>
  <sheetViews>
    <sheetView showGridLines="0" tabSelected="1" zoomScale="80" zoomScaleNormal="80" workbookViewId="0">
      <selection activeCell="I19" sqref="I19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20.81640625" style="16" customWidth="1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5" bestFit="1" customWidth="1"/>
    <col min="14" max="14" width="13.81640625" style="16" bestFit="1" customWidth="1"/>
    <col min="15" max="15" width="7.4531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50</v>
      </c>
      <c r="E2" s="20"/>
      <c r="F2" s="20"/>
      <c r="G2" s="20"/>
      <c r="H2" s="20"/>
      <c r="I2" s="21"/>
      <c r="J2" s="22" t="s">
        <v>51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52</v>
      </c>
      <c r="E4" s="20"/>
      <c r="F4" s="20"/>
      <c r="G4" s="20"/>
      <c r="H4" s="20"/>
      <c r="I4" s="21"/>
      <c r="J4" s="22" t="s">
        <v>53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83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84</v>
      </c>
      <c r="J11" s="36"/>
    </row>
    <row r="12" spans="2:10" ht="13" x14ac:dyDescent="0.3">
      <c r="B12" s="35"/>
      <c r="C12" s="37" t="s">
        <v>85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86</v>
      </c>
      <c r="G14" s="40"/>
      <c r="H14" s="40"/>
      <c r="I14" s="40"/>
      <c r="J14" s="36"/>
    </row>
    <row r="15" spans="2:10" ht="9" customHeight="1" x14ac:dyDescent="0.25">
      <c r="B15" s="35"/>
      <c r="C15" s="41"/>
      <c r="G15" s="40"/>
      <c r="H15" s="40"/>
      <c r="I15" s="40"/>
      <c r="J15" s="36"/>
    </row>
    <row r="16" spans="2:10" ht="13" x14ac:dyDescent="0.3">
      <c r="B16" s="35"/>
      <c r="C16" s="16" t="s">
        <v>87</v>
      </c>
      <c r="D16" s="38"/>
      <c r="G16" s="40"/>
      <c r="H16" s="42" t="s">
        <v>54</v>
      </c>
      <c r="I16" s="42" t="s">
        <v>55</v>
      </c>
      <c r="J16" s="36"/>
    </row>
    <row r="17" spans="2:14" ht="13" x14ac:dyDescent="0.3">
      <c r="B17" s="35"/>
      <c r="C17" s="37" t="s">
        <v>56</v>
      </c>
      <c r="D17" s="37"/>
      <c r="E17" s="37"/>
      <c r="F17" s="37"/>
      <c r="G17" s="40"/>
      <c r="H17" s="43">
        <v>4</v>
      </c>
      <c r="I17" s="44">
        <v>42108150</v>
      </c>
      <c r="J17" s="36"/>
    </row>
    <row r="18" spans="2:14" x14ac:dyDescent="0.25">
      <c r="B18" s="35"/>
      <c r="C18" s="16" t="s">
        <v>57</v>
      </c>
      <c r="G18" s="40"/>
      <c r="H18" s="46">
        <v>1</v>
      </c>
      <c r="I18" s="47">
        <v>2400000</v>
      </c>
      <c r="J18" s="36"/>
    </row>
    <row r="19" spans="2:14" x14ac:dyDescent="0.25">
      <c r="B19" s="35"/>
      <c r="C19" s="16" t="s">
        <v>58</v>
      </c>
      <c r="G19" s="40"/>
      <c r="H19" s="46">
        <v>2</v>
      </c>
      <c r="I19" s="47">
        <v>24793650</v>
      </c>
      <c r="J19" s="36"/>
    </row>
    <row r="20" spans="2:14" x14ac:dyDescent="0.25">
      <c r="B20" s="35"/>
      <c r="C20" s="16" t="s">
        <v>59</v>
      </c>
      <c r="H20" s="48">
        <v>0</v>
      </c>
      <c r="I20" s="49">
        <v>0</v>
      </c>
      <c r="J20" s="36"/>
    </row>
    <row r="21" spans="2:14" x14ac:dyDescent="0.25">
      <c r="B21" s="35"/>
      <c r="C21" s="16" t="s">
        <v>60</v>
      </c>
      <c r="H21" s="48">
        <v>0</v>
      </c>
      <c r="I21" s="49">
        <v>0</v>
      </c>
      <c r="J21" s="36"/>
      <c r="N21" s="50"/>
    </row>
    <row r="22" spans="2:14" ht="13" thickBot="1" x14ac:dyDescent="0.3">
      <c r="B22" s="35"/>
      <c r="C22" s="16" t="s">
        <v>61</v>
      </c>
      <c r="H22" s="51">
        <v>0</v>
      </c>
      <c r="I22" s="52">
        <v>0</v>
      </c>
      <c r="J22" s="36"/>
    </row>
    <row r="23" spans="2:14" ht="13" x14ac:dyDescent="0.3">
      <c r="B23" s="35"/>
      <c r="C23" s="37" t="s">
        <v>62</v>
      </c>
      <c r="D23" s="37"/>
      <c r="E23" s="37"/>
      <c r="F23" s="37"/>
      <c r="H23" s="53">
        <f>H18+H19+H20+H21+H22</f>
        <v>3</v>
      </c>
      <c r="I23" s="54">
        <f>I18+I19+I20+I21+I22</f>
        <v>27193650</v>
      </c>
      <c r="J23" s="36"/>
    </row>
    <row r="24" spans="2:14" x14ac:dyDescent="0.25">
      <c r="B24" s="35"/>
      <c r="C24" s="16" t="s">
        <v>63</v>
      </c>
      <c r="H24" s="48">
        <v>1</v>
      </c>
      <c r="I24" s="49">
        <v>14914500</v>
      </c>
      <c r="J24" s="36"/>
    </row>
    <row r="25" spans="2:14" ht="13" thickBot="1" x14ac:dyDescent="0.3">
      <c r="B25" s="35"/>
      <c r="C25" s="16" t="s">
        <v>64</v>
      </c>
      <c r="H25" s="51">
        <v>0</v>
      </c>
      <c r="I25" s="52">
        <v>0</v>
      </c>
      <c r="J25" s="36"/>
    </row>
    <row r="26" spans="2:14" ht="13" x14ac:dyDescent="0.3">
      <c r="B26" s="35"/>
      <c r="C26" s="37" t="s">
        <v>65</v>
      </c>
      <c r="D26" s="37"/>
      <c r="E26" s="37"/>
      <c r="F26" s="37"/>
      <c r="H26" s="53">
        <f>H24+H25</f>
        <v>1</v>
      </c>
      <c r="I26" s="54">
        <f>I24+I25</f>
        <v>14914500</v>
      </c>
      <c r="J26" s="36"/>
    </row>
    <row r="27" spans="2:14" ht="13.5" thickBot="1" x14ac:dyDescent="0.35">
      <c r="B27" s="35"/>
      <c r="C27" s="40" t="s">
        <v>66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 x14ac:dyDescent="0.3">
      <c r="B28" s="35"/>
      <c r="C28" s="55" t="s">
        <v>67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 x14ac:dyDescent="0.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 x14ac:dyDescent="0.35">
      <c r="B30" s="35"/>
      <c r="C30" s="55" t="s">
        <v>68</v>
      </c>
      <c r="D30" s="55"/>
      <c r="E30" s="40"/>
      <c r="F30" s="40"/>
      <c r="G30" s="40"/>
      <c r="H30" s="60"/>
      <c r="I30" s="61"/>
      <c r="J30" s="58"/>
    </row>
    <row r="31" spans="2:14" ht="13.5" thickTop="1" x14ac:dyDescent="0.3">
      <c r="B31" s="35"/>
      <c r="C31" s="55"/>
      <c r="D31" s="55"/>
      <c r="E31" s="40"/>
      <c r="F31" s="40"/>
      <c r="G31" s="40"/>
      <c r="H31" s="47">
        <f>H23+H26+H28</f>
        <v>4</v>
      </c>
      <c r="I31" s="47">
        <f>I23+I26+I28</f>
        <v>42108150</v>
      </c>
      <c r="J31" s="58"/>
    </row>
    <row r="32" spans="2:14" ht="9.75" customHeight="1" x14ac:dyDescent="0.35">
      <c r="B32" s="35"/>
      <c r="C32" s="40"/>
      <c r="D32" s="40"/>
      <c r="E32" s="40"/>
      <c r="F32" s="40"/>
      <c r="G32" s="62"/>
      <c r="H32" s="63"/>
      <c r="I32" s="64"/>
      <c r="J32" s="58"/>
      <c r="L32"/>
    </row>
    <row r="33" spans="2:10" ht="9.75" customHeight="1" x14ac:dyDescent="0.25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 x14ac:dyDescent="0.25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 x14ac:dyDescent="0.25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 x14ac:dyDescent="0.25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 x14ac:dyDescent="0.35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 x14ac:dyDescent="0.3">
      <c r="B38" s="35"/>
      <c r="C38" s="55" t="s">
        <v>88</v>
      </c>
      <c r="D38" s="62"/>
      <c r="E38" s="40"/>
      <c r="F38" s="40"/>
      <c r="G38" s="40"/>
      <c r="H38" s="69" t="s">
        <v>69</v>
      </c>
      <c r="I38" s="62"/>
      <c r="J38" s="58"/>
    </row>
    <row r="39" spans="2:10" ht="13" x14ac:dyDescent="0.3">
      <c r="B39" s="35"/>
      <c r="C39" s="55" t="s">
        <v>89</v>
      </c>
      <c r="D39" s="40"/>
      <c r="E39" s="40"/>
      <c r="F39" s="40"/>
      <c r="G39" s="40"/>
      <c r="H39" s="55" t="s">
        <v>70</v>
      </c>
      <c r="I39" s="62"/>
      <c r="J39" s="58"/>
    </row>
    <row r="40" spans="2:10" ht="13" x14ac:dyDescent="0.3">
      <c r="B40" s="35"/>
      <c r="C40" s="40"/>
      <c r="D40" s="40"/>
      <c r="E40" s="40"/>
      <c r="F40" s="40"/>
      <c r="G40" s="40"/>
      <c r="H40" s="55" t="s">
        <v>71</v>
      </c>
      <c r="I40" s="62"/>
      <c r="J40" s="58"/>
    </row>
    <row r="41" spans="2:10" ht="13" x14ac:dyDescent="0.3">
      <c r="B41" s="35"/>
      <c r="C41" s="40"/>
      <c r="D41" s="40"/>
      <c r="E41" s="40"/>
      <c r="F41" s="40"/>
      <c r="G41" s="55"/>
      <c r="H41" s="62"/>
      <c r="I41" s="62"/>
      <c r="J41" s="58"/>
    </row>
    <row r="42" spans="2:10" x14ac:dyDescent="0.25">
      <c r="B42" s="35"/>
      <c r="C42" s="90" t="s">
        <v>72</v>
      </c>
      <c r="D42" s="90"/>
      <c r="E42" s="90"/>
      <c r="F42" s="90"/>
      <c r="G42" s="90"/>
      <c r="H42" s="90"/>
      <c r="I42" s="90"/>
      <c r="J42" s="58"/>
    </row>
    <row r="43" spans="2:10" x14ac:dyDescent="0.25">
      <c r="B43" s="35"/>
      <c r="C43" s="90"/>
      <c r="D43" s="90"/>
      <c r="E43" s="90"/>
      <c r="F43" s="90"/>
      <c r="G43" s="90"/>
      <c r="H43" s="90"/>
      <c r="I43" s="90"/>
      <c r="J43" s="58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4C63E-8ED6-481A-9C6D-FBA0AF5BA988}">
  <dimension ref="A1:I29"/>
  <sheetViews>
    <sheetView showGridLines="0" topLeftCell="A2" zoomScale="80" zoomScaleNormal="80" workbookViewId="0">
      <selection activeCell="B7" sqref="B7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1.54296875" bestFit="1" customWidth="1"/>
    <col min="9" max="9" width="19.1796875" customWidth="1"/>
  </cols>
  <sheetData>
    <row r="1" spans="1:9" ht="19.5" customHeight="1" thickBot="1" x14ac:dyDescent="0.4">
      <c r="A1" s="91"/>
      <c r="B1" s="92"/>
      <c r="C1" s="95" t="s">
        <v>73</v>
      </c>
      <c r="D1" s="96"/>
      <c r="E1" s="96"/>
      <c r="F1" s="96"/>
      <c r="G1" s="96"/>
      <c r="H1" s="97"/>
      <c r="I1" s="74" t="s">
        <v>51</v>
      </c>
    </row>
    <row r="2" spans="1:9" ht="42" customHeight="1" thickBot="1" x14ac:dyDescent="0.4">
      <c r="A2" s="93"/>
      <c r="B2" s="94"/>
      <c r="C2" s="98" t="s">
        <v>74</v>
      </c>
      <c r="D2" s="99"/>
      <c r="E2" s="99"/>
      <c r="F2" s="99"/>
      <c r="G2" s="99"/>
      <c r="H2" s="100"/>
      <c r="I2" s="75" t="s">
        <v>75</v>
      </c>
    </row>
    <row r="3" spans="1:9" x14ac:dyDescent="0.35">
      <c r="A3" s="35"/>
      <c r="B3" s="16"/>
      <c r="C3" s="16"/>
      <c r="D3" s="16"/>
      <c r="E3" s="16"/>
      <c r="F3" s="16"/>
      <c r="G3" s="16"/>
      <c r="H3" s="16"/>
      <c r="I3" s="36"/>
    </row>
    <row r="4" spans="1:9" x14ac:dyDescent="0.35">
      <c r="A4" s="35"/>
      <c r="B4" s="16"/>
      <c r="C4" s="16"/>
      <c r="D4" s="16"/>
      <c r="E4" s="16"/>
      <c r="F4" s="16"/>
      <c r="G4" s="16"/>
      <c r="H4" s="16"/>
      <c r="I4" s="36"/>
    </row>
    <row r="5" spans="1:9" x14ac:dyDescent="0.35">
      <c r="A5" s="35"/>
      <c r="B5" s="37" t="s">
        <v>83</v>
      </c>
      <c r="C5" s="39"/>
      <c r="D5" s="38"/>
      <c r="E5" s="16"/>
      <c r="F5" s="16"/>
      <c r="G5" s="16"/>
      <c r="H5" s="16"/>
      <c r="I5" s="36"/>
    </row>
    <row r="6" spans="1:9" x14ac:dyDescent="0.35">
      <c r="A6" s="35"/>
      <c r="B6" s="16"/>
      <c r="C6" s="16"/>
      <c r="D6" s="16"/>
      <c r="E6" s="16"/>
      <c r="F6" s="16"/>
      <c r="G6" s="16"/>
      <c r="H6" s="16"/>
      <c r="I6" s="36"/>
    </row>
    <row r="7" spans="1:9" x14ac:dyDescent="0.35">
      <c r="A7" s="35"/>
      <c r="B7" s="37" t="s">
        <v>84</v>
      </c>
      <c r="C7" s="16"/>
      <c r="D7" s="16"/>
      <c r="E7" s="16"/>
      <c r="F7" s="16"/>
      <c r="G7" s="16"/>
      <c r="H7" s="16"/>
      <c r="I7" s="36"/>
    </row>
    <row r="8" spans="1:9" x14ac:dyDescent="0.35">
      <c r="A8" s="35"/>
      <c r="B8" s="37" t="s">
        <v>85</v>
      </c>
      <c r="C8" s="16"/>
      <c r="D8" s="16"/>
      <c r="E8" s="16"/>
      <c r="F8" s="16"/>
      <c r="G8" s="16"/>
      <c r="H8" s="16"/>
      <c r="I8" s="36"/>
    </row>
    <row r="9" spans="1:9" x14ac:dyDescent="0.35">
      <c r="A9" s="35"/>
      <c r="B9" s="16"/>
      <c r="C9" s="16"/>
      <c r="D9" s="16"/>
      <c r="E9" s="16"/>
      <c r="F9" s="16"/>
      <c r="G9" s="16"/>
      <c r="H9" s="16"/>
      <c r="I9" s="36"/>
    </row>
    <row r="10" spans="1:9" x14ac:dyDescent="0.35">
      <c r="A10" s="35"/>
      <c r="B10" s="40" t="s">
        <v>90</v>
      </c>
      <c r="C10" s="16"/>
      <c r="D10" s="16"/>
      <c r="E10" s="16"/>
      <c r="F10" s="16"/>
      <c r="G10" s="16"/>
      <c r="H10" s="16"/>
      <c r="I10" s="36"/>
    </row>
    <row r="11" spans="1:9" x14ac:dyDescent="0.35">
      <c r="A11" s="35"/>
      <c r="B11" s="41"/>
      <c r="C11" s="16"/>
      <c r="D11" s="16"/>
      <c r="E11" s="16"/>
      <c r="F11" s="16"/>
      <c r="G11" s="16"/>
      <c r="H11" s="16"/>
      <c r="I11" s="36"/>
    </row>
    <row r="12" spans="1:9" x14ac:dyDescent="0.35">
      <c r="A12" s="35"/>
      <c r="B12" s="76" t="s">
        <v>91</v>
      </c>
      <c r="C12" s="38"/>
      <c r="D12" s="16"/>
      <c r="E12" s="16"/>
      <c r="F12" s="16"/>
      <c r="G12" s="77" t="s">
        <v>76</v>
      </c>
      <c r="H12" s="77" t="s">
        <v>77</v>
      </c>
      <c r="I12" s="36"/>
    </row>
    <row r="13" spans="1:9" x14ac:dyDescent="0.35">
      <c r="A13" s="35"/>
      <c r="B13" s="37" t="s">
        <v>56</v>
      </c>
      <c r="C13" s="37"/>
      <c r="D13" s="37"/>
      <c r="E13" s="37"/>
      <c r="F13" s="16"/>
      <c r="G13" s="78">
        <f>SUM(G14:G18)</f>
        <v>3</v>
      </c>
      <c r="H13" s="78">
        <f>SUM(H14:H18)</f>
        <v>27193650</v>
      </c>
      <c r="I13" s="36"/>
    </row>
    <row r="14" spans="1:9" x14ac:dyDescent="0.35">
      <c r="A14" s="35"/>
      <c r="B14" s="16" t="s">
        <v>57</v>
      </c>
      <c r="C14" s="16"/>
      <c r="D14" s="16"/>
      <c r="E14" s="16"/>
      <c r="F14" s="16"/>
      <c r="G14" s="79">
        <v>1</v>
      </c>
      <c r="H14" s="80">
        <f>'FOR-CSA-018 '!I18</f>
        <v>2400000</v>
      </c>
      <c r="I14" s="36"/>
    </row>
    <row r="15" spans="1:9" x14ac:dyDescent="0.35">
      <c r="A15" s="35"/>
      <c r="B15" s="16" t="s">
        <v>58</v>
      </c>
      <c r="C15" s="16"/>
      <c r="D15" s="16"/>
      <c r="E15" s="16"/>
      <c r="F15" s="16"/>
      <c r="G15" s="79">
        <v>2</v>
      </c>
      <c r="H15" s="80">
        <f>'FOR-CSA-018 '!I19</f>
        <v>24793650</v>
      </c>
      <c r="I15" s="36"/>
    </row>
    <row r="16" spans="1:9" x14ac:dyDescent="0.35">
      <c r="A16" s="35"/>
      <c r="B16" s="16" t="s">
        <v>59</v>
      </c>
      <c r="C16" s="16"/>
      <c r="D16" s="16"/>
      <c r="E16" s="16"/>
      <c r="F16" s="16"/>
      <c r="G16" s="79">
        <v>0</v>
      </c>
      <c r="H16" s="80">
        <v>0</v>
      </c>
      <c r="I16" s="36"/>
    </row>
    <row r="17" spans="1:9" x14ac:dyDescent="0.35">
      <c r="A17" s="35"/>
      <c r="B17" s="16" t="s">
        <v>60</v>
      </c>
      <c r="C17" s="16"/>
      <c r="D17" s="16"/>
      <c r="E17" s="16"/>
      <c r="F17" s="16"/>
      <c r="G17" s="79">
        <v>0</v>
      </c>
      <c r="H17" s="80">
        <v>0</v>
      </c>
      <c r="I17" s="36"/>
    </row>
    <row r="18" spans="1:9" x14ac:dyDescent="0.35">
      <c r="A18" s="35"/>
      <c r="B18" s="16" t="s">
        <v>78</v>
      </c>
      <c r="C18" s="16"/>
      <c r="D18" s="16"/>
      <c r="E18" s="16"/>
      <c r="F18" s="16"/>
      <c r="G18" s="81">
        <v>0</v>
      </c>
      <c r="H18" s="82">
        <v>0</v>
      </c>
      <c r="I18" s="36"/>
    </row>
    <row r="19" spans="1:9" x14ac:dyDescent="0.35">
      <c r="A19" s="35"/>
      <c r="B19" s="37" t="s">
        <v>79</v>
      </c>
      <c r="C19" s="37"/>
      <c r="D19" s="37"/>
      <c r="E19" s="37"/>
      <c r="F19" s="16"/>
      <c r="G19" s="79">
        <f>SUM(G14:G18)</f>
        <v>3</v>
      </c>
      <c r="H19" s="83">
        <f>(H14+H15+H16+H17+H18)</f>
        <v>27193650</v>
      </c>
      <c r="I19" s="36"/>
    </row>
    <row r="20" spans="1:9" ht="15" thickBot="1" x14ac:dyDescent="0.4">
      <c r="A20" s="35"/>
      <c r="B20" s="37"/>
      <c r="C20" s="37"/>
      <c r="D20" s="16"/>
      <c r="E20" s="16"/>
      <c r="F20" s="16"/>
      <c r="G20" s="84"/>
      <c r="H20" s="85"/>
      <c r="I20" s="36"/>
    </row>
    <row r="21" spans="1:9" ht="15" thickTop="1" x14ac:dyDescent="0.35">
      <c r="A21" s="35"/>
      <c r="B21" s="37"/>
      <c r="C21" s="37"/>
      <c r="D21" s="16"/>
      <c r="E21" s="16"/>
      <c r="F21" s="16"/>
      <c r="G21" s="86"/>
      <c r="H21" s="87"/>
      <c r="I21" s="36"/>
    </row>
    <row r="22" spans="1:9" x14ac:dyDescent="0.35">
      <c r="A22" s="35"/>
      <c r="B22" s="16"/>
      <c r="C22" s="16"/>
      <c r="D22" s="16"/>
      <c r="E22" s="16"/>
      <c r="F22" s="86"/>
      <c r="G22" s="86"/>
      <c r="H22" s="86"/>
      <c r="I22" s="36"/>
    </row>
    <row r="23" spans="1:9" ht="15" thickBot="1" x14ac:dyDescent="0.4">
      <c r="A23" s="35"/>
      <c r="B23" s="72"/>
      <c r="C23" s="72"/>
      <c r="D23" s="16"/>
      <c r="E23" s="16"/>
      <c r="F23" s="72"/>
      <c r="G23" s="86"/>
      <c r="H23" s="86"/>
      <c r="I23" s="36"/>
    </row>
    <row r="24" spans="1:9" x14ac:dyDescent="0.35">
      <c r="A24" s="35"/>
      <c r="B24" s="62" t="s">
        <v>80</v>
      </c>
      <c r="C24" s="88"/>
      <c r="D24" s="89"/>
      <c r="E24" s="89"/>
      <c r="F24" s="62" t="s">
        <v>80</v>
      </c>
      <c r="G24" s="86"/>
      <c r="H24" s="86"/>
      <c r="I24" s="36"/>
    </row>
    <row r="25" spans="1:9" x14ac:dyDescent="0.35">
      <c r="A25" s="35"/>
      <c r="B25" s="55" t="s">
        <v>88</v>
      </c>
      <c r="C25" s="88"/>
      <c r="D25" s="89"/>
      <c r="E25" s="89"/>
      <c r="F25" s="62" t="s">
        <v>70</v>
      </c>
      <c r="G25" s="86"/>
      <c r="H25" s="86"/>
      <c r="I25" s="36"/>
    </row>
    <row r="26" spans="1:9" x14ac:dyDescent="0.35">
      <c r="A26" s="35"/>
      <c r="B26" s="55" t="s">
        <v>89</v>
      </c>
      <c r="C26" s="86"/>
      <c r="D26" s="16"/>
      <c r="E26" s="16"/>
      <c r="F26" s="62" t="s">
        <v>81</v>
      </c>
      <c r="G26" s="86"/>
      <c r="H26" s="86"/>
      <c r="I26" s="36"/>
    </row>
    <row r="27" spans="1:9" x14ac:dyDescent="0.35">
      <c r="A27" s="35"/>
      <c r="B27" s="88"/>
      <c r="C27" s="86"/>
      <c r="D27" s="16"/>
      <c r="E27" s="16"/>
      <c r="F27" s="88"/>
      <c r="G27" s="86"/>
      <c r="H27" s="86"/>
      <c r="I27" s="36"/>
    </row>
    <row r="28" spans="1:9" ht="28" customHeight="1" x14ac:dyDescent="0.35">
      <c r="A28" s="35"/>
      <c r="B28" s="101" t="s">
        <v>82</v>
      </c>
      <c r="C28" s="101"/>
      <c r="D28" s="101"/>
      <c r="E28" s="101"/>
      <c r="F28" s="101"/>
      <c r="G28" s="101"/>
      <c r="H28" s="101"/>
      <c r="I28" s="36"/>
    </row>
    <row r="29" spans="1:9" ht="15" thickBot="1" x14ac:dyDescent="0.4">
      <c r="A29" s="70"/>
      <c r="B29" s="71"/>
      <c r="C29" s="71"/>
      <c r="D29" s="71"/>
      <c r="E29" s="71"/>
      <c r="F29" s="72"/>
      <c r="G29" s="72"/>
      <c r="H29" s="72"/>
      <c r="I29" s="7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CARTERA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Stephaney Solarte Salinas</dc:creator>
  <cp:lastModifiedBy>Stephaney Solarte Salinas</cp:lastModifiedBy>
  <cp:lastPrinted>2024-04-22T15:02:50Z</cp:lastPrinted>
  <dcterms:created xsi:type="dcterms:W3CDTF">2024-04-16T19:46:59Z</dcterms:created>
  <dcterms:modified xsi:type="dcterms:W3CDTF">2024-04-22T15:09:48Z</dcterms:modified>
</cp:coreProperties>
</file>